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aICBF\CONTRATACION\BOGOTA\CP 001-2014 Bogota\"/>
    </mc:Choice>
  </mc:AlternateContent>
  <bookViews>
    <workbookView xWindow="0" yWindow="0" windowWidth="25200" windowHeight="11985"/>
  </bookViews>
  <sheets>
    <sheet name="EVALUACION PROPUESTAS" sheetId="1" r:id="rId1"/>
    <sheet name="CONSL PROPONENTES POR GRUPO" sheetId="2" r:id="rId2"/>
    <sheet name="PROFESIONALES DE COLOMBIA G1" sheetId="39" r:id="rId3"/>
    <sheet name="FUN ACEPTA EL CAMBIO G1" sheetId="22" r:id="rId4"/>
    <sheet name=" FUN. YANAPA G2" sheetId="3" r:id="rId5"/>
    <sheet name="FUN DAR PARA RECIBIR G3" sheetId="4" r:id="rId6"/>
    <sheet name="FORJADORAS PERDOMO G 4" sheetId="32" r:id="rId7"/>
    <sheet name="FUN FUTURO EN PRESENTE G5" sheetId="25" r:id="rId8"/>
    <sheet name="FUND SAN LORENZO G8" sheetId="5" r:id="rId9"/>
    <sheet name="UNION PENSAMIENTO DE HOY G9" sheetId="17" r:id="rId10"/>
    <sheet name="FUNDACION HOGAR INTEGRAL G10" sheetId="14" r:id="rId11"/>
    <sheet name="FUN SOCIAL POR BOGOTA G11" sheetId="24" r:id="rId12"/>
    <sheet name="FUN ESPERANZA VIVA G12" sheetId="27" r:id="rId13"/>
    <sheet name=" FUNDACION SOCIAL VIVE COL G13" sheetId="6" r:id="rId14"/>
    <sheet name="FUNGESCOL G 13" sheetId="34" r:id="rId15"/>
    <sheet name=" CORPORACION ED MINUTO DIOS G13" sheetId="7" r:id="rId16"/>
    <sheet name="FUN ACEPTA EL CAMBIO G13" sheetId="23" r:id="rId17"/>
    <sheet name="FUNGESCOL G 14" sheetId="33" r:id="rId18"/>
    <sheet name="SOLIDARIDAD POR COLOMB G15" sheetId="28" r:id="rId19"/>
    <sheet name="FUND ARCO IRIS G16" sheetId="31" r:id="rId20"/>
    <sheet name="FUNDACION SOCIAL CRECER G17" sheetId="12" r:id="rId21"/>
    <sheet name="EL PORTAL G 18" sheetId="38" r:id="rId22"/>
    <sheet name="GRUPO CEIBA G19" sheetId="18" r:id="rId23"/>
    <sheet name="HOGAR INFANTIL RUTAS DE  G20" sheetId="51" r:id="rId24"/>
    <sheet name="FUNDACION PADRE DAMIAN G21" sheetId="13" r:id="rId25"/>
    <sheet name="CENT INFANTIL MADRE DE DIOS G22" sheetId="26" r:id="rId26"/>
    <sheet name="FUNDACION GOTA DE LECHE G24" sheetId="10" r:id="rId27"/>
    <sheet name="JARDIN INFANTIL OBRERO G25" sheetId="15" r:id="rId28"/>
    <sheet name="DEJANDO HUELLA  G26 " sheetId="29" r:id="rId29"/>
    <sheet name="DEJANDO HUELLA  G 27" sheetId="30" r:id="rId30"/>
    <sheet name="U.T BOGOTA SUEÑA 2015 G28" sheetId="19" r:id="rId31"/>
    <sheet name="COPROGRESO G28" sheetId="16" r:id="rId32"/>
    <sheet name="FUNGESCOL G28" sheetId="35" r:id="rId33"/>
    <sheet name="FUND ED WESLEYANA NORTE G29" sheetId="9" r:id="rId34"/>
    <sheet name=" FUNGESCOL G 29" sheetId="36" r:id="rId35"/>
    <sheet name="UT BOGOTA SUEÑA 2015 G29" sheetId="20" r:id="rId36"/>
    <sheet name="FUNGESCOL G 30" sheetId="37" r:id="rId37"/>
    <sheet name="UT. BOGOTA SUEÑA2015 G30" sheetId="21" r:id="rId38"/>
    <sheet name="HNAS FRANCISCANA DEL ESPIR  G30" sheetId="11" r:id="rId39"/>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28" i="51" l="1"/>
  <c r="D139" i="51" s="1"/>
  <c r="E111" i="51"/>
  <c r="D138" i="51" s="1"/>
  <c r="E138" i="51" s="1"/>
  <c r="C107" i="51"/>
  <c r="M105" i="51"/>
  <c r="K105" i="51"/>
  <c r="L63" i="51"/>
  <c r="N59" i="51"/>
  <c r="M59" i="51"/>
  <c r="C64" i="51" s="1"/>
  <c r="K59" i="51"/>
  <c r="C63" i="51" s="1"/>
  <c r="E41" i="51"/>
  <c r="E25" i="51"/>
  <c r="F23" i="51"/>
  <c r="C25" i="51" s="1"/>
  <c r="E23" i="51"/>
  <c r="K50" i="37" l="1"/>
  <c r="K117" i="36"/>
  <c r="K90" i="26"/>
  <c r="K89" i="26"/>
  <c r="K88" i="26"/>
  <c r="K50" i="26"/>
  <c r="E23" i="28" l="1"/>
  <c r="L100" i="27"/>
  <c r="O55" i="24"/>
  <c r="L53" i="16"/>
  <c r="K53" i="16"/>
  <c r="K52" i="16"/>
  <c r="F125" i="39"/>
  <c r="D136" i="39" s="1"/>
  <c r="E109" i="39"/>
  <c r="D135" i="39" s="1"/>
  <c r="N103" i="39"/>
  <c r="M103" i="39"/>
  <c r="L103" i="39"/>
  <c r="O52" i="39"/>
  <c r="N52" i="39"/>
  <c r="N51" i="39"/>
  <c r="M52" i="39" s="1"/>
  <c r="C57" i="39" s="1"/>
  <c r="K51" i="39"/>
  <c r="K50" i="39"/>
  <c r="L56" i="39" s="1"/>
  <c r="A50" i="39"/>
  <c r="E25" i="39"/>
  <c r="F23" i="39"/>
  <c r="C25" i="39" s="1"/>
  <c r="E23" i="39"/>
  <c r="E135" i="39" l="1"/>
  <c r="K52" i="39"/>
  <c r="C56" i="39" s="1"/>
  <c r="F126" i="38" l="1"/>
  <c r="D137" i="38" s="1"/>
  <c r="E105" i="38"/>
  <c r="D136" i="38" s="1"/>
  <c r="C101" i="38"/>
  <c r="N99" i="38"/>
  <c r="M99" i="38"/>
  <c r="L99" i="38"/>
  <c r="K75" i="38"/>
  <c r="N55" i="38"/>
  <c r="M55" i="38"/>
  <c r="C60" i="38" s="1"/>
  <c r="K54" i="38"/>
  <c r="K53" i="38"/>
  <c r="K52" i="38"/>
  <c r="A51" i="38"/>
  <c r="A52" i="38" s="1"/>
  <c r="A53" i="38" s="1"/>
  <c r="A54" i="38" s="1"/>
  <c r="K50" i="38"/>
  <c r="E41" i="38"/>
  <c r="F23" i="38"/>
  <c r="C25" i="38" s="1"/>
  <c r="E23" i="38"/>
  <c r="E25" i="38" s="1"/>
  <c r="D149" i="37"/>
  <c r="F139" i="37"/>
  <c r="D150" i="37" s="1"/>
  <c r="E149" i="37" s="1"/>
  <c r="E123" i="37"/>
  <c r="C119" i="37"/>
  <c r="N117" i="37"/>
  <c r="M117" i="37"/>
  <c r="L117" i="37"/>
  <c r="K110" i="37"/>
  <c r="A110" i="37"/>
  <c r="A111" i="37" s="1"/>
  <c r="A112" i="37" s="1"/>
  <c r="A113" i="37" s="1"/>
  <c r="A114" i="37" s="1"/>
  <c r="A115" i="37" s="1"/>
  <c r="A116" i="37" s="1"/>
  <c r="K109" i="37"/>
  <c r="K84" i="37"/>
  <c r="N58" i="37"/>
  <c r="M58" i="37"/>
  <c r="C63" i="37" s="1"/>
  <c r="K51" i="37"/>
  <c r="A51" i="37"/>
  <c r="A52" i="37" s="1"/>
  <c r="A53" i="37" s="1"/>
  <c r="A54" i="37" s="1"/>
  <c r="A55" i="37" s="1"/>
  <c r="A56" i="37" s="1"/>
  <c r="A57" i="37" s="1"/>
  <c r="L62" i="37"/>
  <c r="E41" i="37"/>
  <c r="E25" i="37"/>
  <c r="F23" i="37"/>
  <c r="C25" i="37" s="1"/>
  <c r="E23" i="37"/>
  <c r="D149" i="36"/>
  <c r="F138" i="36"/>
  <c r="E123" i="36"/>
  <c r="D148" i="36" s="1"/>
  <c r="E148" i="36" s="1"/>
  <c r="C119" i="36"/>
  <c r="N117" i="36"/>
  <c r="M117" i="36"/>
  <c r="L117" i="36"/>
  <c r="A111" i="36"/>
  <c r="A112" i="36" s="1"/>
  <c r="A113" i="36" s="1"/>
  <c r="A114" i="36" s="1"/>
  <c r="A115" i="36" s="1"/>
  <c r="A116" i="36" s="1"/>
  <c r="K84" i="36"/>
  <c r="N58" i="36"/>
  <c r="M58" i="36"/>
  <c r="C63" i="36" s="1"/>
  <c r="A53" i="36"/>
  <c r="A54" i="36" s="1"/>
  <c r="A55" i="36" s="1"/>
  <c r="A56" i="36" s="1"/>
  <c r="A57" i="36" s="1"/>
  <c r="A51" i="36"/>
  <c r="K50" i="36"/>
  <c r="L62" i="36" s="1"/>
  <c r="E41" i="36"/>
  <c r="E25" i="36"/>
  <c r="F23" i="36"/>
  <c r="C25" i="36" s="1"/>
  <c r="E23" i="36"/>
  <c r="F126" i="35"/>
  <c r="D137" i="35" s="1"/>
  <c r="E136" i="35" s="1"/>
  <c r="E111" i="35"/>
  <c r="C107" i="35"/>
  <c r="N105" i="35"/>
  <c r="M105" i="35"/>
  <c r="L105" i="35"/>
  <c r="A99" i="35"/>
  <c r="A100" i="35" s="1"/>
  <c r="A101" i="35" s="1"/>
  <c r="A102" i="35" s="1"/>
  <c r="A103" i="35" s="1"/>
  <c r="A104" i="35" s="1"/>
  <c r="K98" i="35"/>
  <c r="K97" i="35"/>
  <c r="K74" i="35"/>
  <c r="N54" i="35"/>
  <c r="M54" i="35"/>
  <c r="C59" i="35" s="1"/>
  <c r="L53" i="35"/>
  <c r="A53" i="35"/>
  <c r="K52" i="35"/>
  <c r="K51" i="35"/>
  <c r="L58" i="35" s="1"/>
  <c r="A51" i="35"/>
  <c r="K50" i="35"/>
  <c r="E41" i="35"/>
  <c r="E25" i="35"/>
  <c r="C25" i="35"/>
  <c r="F23" i="35"/>
  <c r="E23" i="35"/>
  <c r="F120" i="34"/>
  <c r="D131" i="34" s="1"/>
  <c r="E130" i="34" s="1"/>
  <c r="C113" i="34"/>
  <c r="E104" i="34"/>
  <c r="N98" i="34"/>
  <c r="M98" i="34"/>
  <c r="L98" i="34"/>
  <c r="K97" i="34"/>
  <c r="A97" i="34"/>
  <c r="K96" i="34"/>
  <c r="K98" i="34" s="1"/>
  <c r="C100" i="34" s="1"/>
  <c r="N52" i="34"/>
  <c r="M52" i="34"/>
  <c r="C57" i="34" s="1"/>
  <c r="K52" i="34"/>
  <c r="C56" i="34" s="1"/>
  <c r="K51" i="34"/>
  <c r="L56" i="34" s="1"/>
  <c r="A51" i="34"/>
  <c r="E41" i="34"/>
  <c r="F23" i="34"/>
  <c r="C25" i="34" s="1"/>
  <c r="E23" i="34"/>
  <c r="E25" i="34" s="1"/>
  <c r="F119" i="33"/>
  <c r="D130" i="33" s="1"/>
  <c r="E103" i="33"/>
  <c r="D129" i="33" s="1"/>
  <c r="E129" i="33" s="1"/>
  <c r="N97" i="33"/>
  <c r="M97" i="33"/>
  <c r="L96" i="33"/>
  <c r="L97" i="33" s="1"/>
  <c r="K96" i="33"/>
  <c r="C79" i="33"/>
  <c r="C78" i="33"/>
  <c r="L57" i="33"/>
  <c r="N53" i="33"/>
  <c r="M53" i="33"/>
  <c r="C58" i="33" s="1"/>
  <c r="K53" i="33"/>
  <c r="C57" i="33" s="1"/>
  <c r="K52" i="33"/>
  <c r="K51" i="33"/>
  <c r="A51" i="33"/>
  <c r="A52" i="33" s="1"/>
  <c r="E41" i="33"/>
  <c r="C25" i="33"/>
  <c r="F23" i="33"/>
  <c r="E23" i="33"/>
  <c r="E25" i="33" s="1"/>
  <c r="F138" i="32"/>
  <c r="D149" i="32" s="1"/>
  <c r="J121" i="32"/>
  <c r="E121" i="32"/>
  <c r="D148" i="32" s="1"/>
  <c r="J119" i="32"/>
  <c r="J122" i="32" s="1"/>
  <c r="N115" i="32"/>
  <c r="M115" i="32"/>
  <c r="L115" i="32"/>
  <c r="O110" i="32"/>
  <c r="K110" i="32"/>
  <c r="K109" i="32"/>
  <c r="K108" i="32"/>
  <c r="A108" i="32"/>
  <c r="A109" i="32" s="1"/>
  <c r="A110" i="32" s="1"/>
  <c r="A111" i="32" s="1"/>
  <c r="A112" i="32" s="1"/>
  <c r="A113" i="32" s="1"/>
  <c r="A114" i="32" s="1"/>
  <c r="K107" i="32"/>
  <c r="K115" i="32" s="1"/>
  <c r="L62" i="32"/>
  <c r="N58" i="32"/>
  <c r="M58" i="32"/>
  <c r="C63" i="32" s="1"/>
  <c r="K58" i="32"/>
  <c r="C62" i="32" s="1"/>
  <c r="A52" i="32"/>
  <c r="A53" i="32" s="1"/>
  <c r="A54" i="32" s="1"/>
  <c r="A55" i="32" s="1"/>
  <c r="A56" i="32" s="1"/>
  <c r="A57" i="32" s="1"/>
  <c r="A51" i="32"/>
  <c r="E41" i="32"/>
  <c r="C25" i="32"/>
  <c r="F23" i="32"/>
  <c r="E23" i="32"/>
  <c r="E25" i="32" s="1"/>
  <c r="F138" i="31"/>
  <c r="D149" i="31" s="1"/>
  <c r="E121" i="31"/>
  <c r="D148" i="31" s="1"/>
  <c r="J120" i="31"/>
  <c r="K119" i="31"/>
  <c r="J119" i="31"/>
  <c r="N115" i="31"/>
  <c r="M115" i="31"/>
  <c r="L115" i="31"/>
  <c r="K115" i="31"/>
  <c r="K116" i="31" s="1"/>
  <c r="C117" i="31" s="1"/>
  <c r="K110" i="31"/>
  <c r="K109" i="31"/>
  <c r="A109" i="31"/>
  <c r="A110" i="31" s="1"/>
  <c r="A111" i="31" s="1"/>
  <c r="A112" i="31" s="1"/>
  <c r="A113" i="31" s="1"/>
  <c r="A114" i="31" s="1"/>
  <c r="K108" i="31"/>
  <c r="A108" i="31"/>
  <c r="K107" i="31"/>
  <c r="N58" i="31"/>
  <c r="M58" i="31"/>
  <c r="C63" i="31" s="1"/>
  <c r="K51" i="31"/>
  <c r="A51" i="31"/>
  <c r="A52" i="31" s="1"/>
  <c r="A53" i="31" s="1"/>
  <c r="A54" i="31" s="1"/>
  <c r="A55" i="31" s="1"/>
  <c r="A56" i="31" s="1"/>
  <c r="A57" i="31" s="1"/>
  <c r="K50" i="31"/>
  <c r="L62" i="31" s="1"/>
  <c r="E41" i="31"/>
  <c r="E25" i="31"/>
  <c r="F23" i="31"/>
  <c r="C25" i="31" s="1"/>
  <c r="E23" i="31"/>
  <c r="D150" i="30"/>
  <c r="F139" i="30"/>
  <c r="E122" i="30"/>
  <c r="D149" i="30" s="1"/>
  <c r="E149" i="30" s="1"/>
  <c r="N116" i="30"/>
  <c r="M116" i="30"/>
  <c r="L116" i="30"/>
  <c r="K116" i="30"/>
  <c r="C118" i="30" s="1"/>
  <c r="A109" i="30"/>
  <c r="A110" i="30" s="1"/>
  <c r="A111" i="30" s="1"/>
  <c r="A112" i="30" s="1"/>
  <c r="A113" i="30" s="1"/>
  <c r="A114" i="30" s="1"/>
  <c r="A115" i="30" s="1"/>
  <c r="M61" i="30"/>
  <c r="N58" i="30"/>
  <c r="M58" i="30"/>
  <c r="C63" i="30" s="1"/>
  <c r="K52" i="30"/>
  <c r="K51" i="30"/>
  <c r="K58" i="30" s="1"/>
  <c r="K59" i="30" s="1"/>
  <c r="C62" i="30" s="1"/>
  <c r="A51" i="30"/>
  <c r="A52" i="30" s="1"/>
  <c r="A53" i="30" s="1"/>
  <c r="A54" i="30" s="1"/>
  <c r="A55" i="30" s="1"/>
  <c r="A56" i="30" s="1"/>
  <c r="A57" i="30" s="1"/>
  <c r="K50" i="30"/>
  <c r="L62" i="30" s="1"/>
  <c r="E41" i="30"/>
  <c r="E25" i="30"/>
  <c r="F23" i="30"/>
  <c r="C25" i="30" s="1"/>
  <c r="E23" i="30"/>
  <c r="D149" i="29"/>
  <c r="F138" i="29"/>
  <c r="E121" i="29"/>
  <c r="D148" i="29" s="1"/>
  <c r="E148" i="29" s="1"/>
  <c r="N115" i="29"/>
  <c r="M115" i="29"/>
  <c r="L115" i="29"/>
  <c r="K115" i="29"/>
  <c r="C117" i="29" s="1"/>
  <c r="N58" i="29"/>
  <c r="M58" i="29"/>
  <c r="C63" i="29" s="1"/>
  <c r="K51" i="29"/>
  <c r="A51" i="29"/>
  <c r="A52" i="29" s="1"/>
  <c r="A53" i="29" s="1"/>
  <c r="A54" i="29" s="1"/>
  <c r="A55" i="29" s="1"/>
  <c r="A56" i="29" s="1"/>
  <c r="A57" i="29" s="1"/>
  <c r="K50" i="29"/>
  <c r="L62" i="29" s="1"/>
  <c r="E41" i="29"/>
  <c r="E25" i="29"/>
  <c r="F23" i="29"/>
  <c r="C25" i="29" s="1"/>
  <c r="E23" i="29"/>
  <c r="F138" i="28"/>
  <c r="D149" i="28" s="1"/>
  <c r="E121" i="28"/>
  <c r="D148" i="28" s="1"/>
  <c r="E148" i="28" s="1"/>
  <c r="N115" i="28"/>
  <c r="M115" i="28"/>
  <c r="L115" i="28"/>
  <c r="K115" i="28"/>
  <c r="C117" i="28" s="1"/>
  <c r="A109" i="28"/>
  <c r="A110" i="28" s="1"/>
  <c r="A111" i="28" s="1"/>
  <c r="A112" i="28" s="1"/>
  <c r="A113" i="28" s="1"/>
  <c r="A114" i="28" s="1"/>
  <c r="K108" i="28"/>
  <c r="A108" i="28"/>
  <c r="K107" i="28"/>
  <c r="N58" i="28"/>
  <c r="M58" i="28"/>
  <c r="K52" i="28"/>
  <c r="K51" i="28"/>
  <c r="L62" i="28" s="1"/>
  <c r="A51" i="28"/>
  <c r="A52" i="28" s="1"/>
  <c r="A53" i="28" s="1"/>
  <c r="A54" i="28" s="1"/>
  <c r="A55" i="28" s="1"/>
  <c r="A56" i="28" s="1"/>
  <c r="A57" i="28" s="1"/>
  <c r="K50" i="28"/>
  <c r="E41" i="28"/>
  <c r="E25" i="28"/>
  <c r="F23" i="28"/>
  <c r="C25" i="28" s="1"/>
  <c r="E136" i="27"/>
  <c r="F126" i="27"/>
  <c r="E110" i="27"/>
  <c r="I106" i="27"/>
  <c r="N104" i="27"/>
  <c r="M104" i="27"/>
  <c r="L103" i="27"/>
  <c r="K103" i="27"/>
  <c r="A103" i="27"/>
  <c r="A101" i="27" s="1"/>
  <c r="A100" i="27" s="1"/>
  <c r="L102" i="27"/>
  <c r="L104" i="27" s="1"/>
  <c r="K101" i="27"/>
  <c r="K100" i="27"/>
  <c r="K98" i="27"/>
  <c r="N52" i="27"/>
  <c r="M52" i="27"/>
  <c r="C57" i="27" s="1"/>
  <c r="K50" i="27"/>
  <c r="K52" i="27" s="1"/>
  <c r="C56" i="27" s="1"/>
  <c r="E41" i="27"/>
  <c r="C25" i="27"/>
  <c r="F23" i="27"/>
  <c r="E23" i="27"/>
  <c r="E25" i="27" s="1"/>
  <c r="D125" i="26"/>
  <c r="F115" i="26"/>
  <c r="D126" i="26" s="1"/>
  <c r="L56" i="26"/>
  <c r="O52" i="26"/>
  <c r="N52" i="26"/>
  <c r="M52" i="26"/>
  <c r="K52" i="26"/>
  <c r="C56" i="26" s="1"/>
  <c r="E41" i="26"/>
  <c r="E25" i="26"/>
  <c r="F23" i="26"/>
  <c r="C25" i="26" s="1"/>
  <c r="F124" i="25"/>
  <c r="D135" i="25" s="1"/>
  <c r="E134" i="25" s="1"/>
  <c r="E107" i="25"/>
  <c r="N101" i="25"/>
  <c r="M101" i="25"/>
  <c r="L101" i="25"/>
  <c r="K100" i="25"/>
  <c r="A100" i="25"/>
  <c r="K99" i="25"/>
  <c r="K101" i="25" s="1"/>
  <c r="C103" i="25" s="1"/>
  <c r="L55" i="25"/>
  <c r="N51" i="25"/>
  <c r="M51" i="25"/>
  <c r="C56" i="25" s="1"/>
  <c r="K51" i="25"/>
  <c r="C55" i="25" s="1"/>
  <c r="K50" i="25"/>
  <c r="E41" i="25"/>
  <c r="E25" i="25"/>
  <c r="C25" i="25"/>
  <c r="F23" i="25"/>
  <c r="D145" i="24"/>
  <c r="F134" i="24"/>
  <c r="E117" i="24"/>
  <c r="D144" i="24" s="1"/>
  <c r="E144" i="24" s="1"/>
  <c r="C113" i="24"/>
  <c r="N111" i="24"/>
  <c r="M111" i="24"/>
  <c r="L111" i="24"/>
  <c r="A105" i="24"/>
  <c r="A106" i="24" s="1"/>
  <c r="A107" i="24" s="1"/>
  <c r="A108" i="24" s="1"/>
  <c r="A109" i="24" s="1"/>
  <c r="A110" i="24" s="1"/>
  <c r="A104" i="24"/>
  <c r="N55" i="24"/>
  <c r="M55" i="24"/>
  <c r="C60" i="24" s="1"/>
  <c r="K54" i="24"/>
  <c r="K53" i="24"/>
  <c r="K52" i="24"/>
  <c r="K51" i="24"/>
  <c r="L59" i="24" s="1"/>
  <c r="A51" i="24"/>
  <c r="K50" i="24"/>
  <c r="E41" i="24"/>
  <c r="F23" i="24"/>
  <c r="C25" i="24" s="1"/>
  <c r="E23" i="24"/>
  <c r="E25" i="24" s="1"/>
  <c r="F136" i="23"/>
  <c r="D147" i="23" s="1"/>
  <c r="E119" i="23"/>
  <c r="D146" i="23" s="1"/>
  <c r="E146" i="23" s="1"/>
  <c r="C115" i="23"/>
  <c r="N113" i="23"/>
  <c r="M113" i="23"/>
  <c r="L113" i="23"/>
  <c r="A106" i="23"/>
  <c r="A107" i="23" s="1"/>
  <c r="A108" i="23" s="1"/>
  <c r="A109" i="23" s="1"/>
  <c r="A110" i="23" s="1"/>
  <c r="A111" i="23" s="1"/>
  <c r="A112" i="23" s="1"/>
  <c r="L59" i="23"/>
  <c r="N55" i="23"/>
  <c r="M55" i="23"/>
  <c r="C60" i="23" s="1"/>
  <c r="L54" i="23"/>
  <c r="A54" i="23"/>
  <c r="L53" i="23"/>
  <c r="K52" i="23"/>
  <c r="L51" i="23"/>
  <c r="L55" i="23" s="1"/>
  <c r="K50" i="23"/>
  <c r="K55" i="23" s="1"/>
  <c r="C59" i="23" s="1"/>
  <c r="E41" i="23"/>
  <c r="C25" i="23"/>
  <c r="F23" i="23"/>
  <c r="E23" i="23"/>
  <c r="E25" i="23" s="1"/>
  <c r="D146" i="22"/>
  <c r="F136" i="22"/>
  <c r="D147" i="22" s="1"/>
  <c r="N113" i="22"/>
  <c r="M113" i="22"/>
  <c r="L113" i="22"/>
  <c r="K113" i="22"/>
  <c r="C115" i="22" s="1"/>
  <c r="L63" i="22"/>
  <c r="N59" i="22"/>
  <c r="K59" i="22"/>
  <c r="C63" i="22" s="1"/>
  <c r="K56" i="22"/>
  <c r="K52" i="22"/>
  <c r="K50" i="22"/>
  <c r="A50" i="22"/>
  <c r="A51" i="22" s="1"/>
  <c r="A52" i="22" s="1"/>
  <c r="A53" i="22" s="1"/>
  <c r="E41" i="22"/>
  <c r="C25" i="22"/>
  <c r="F23" i="22"/>
  <c r="E23" i="22"/>
  <c r="E25" i="22" s="1"/>
  <c r="E136" i="38" l="1"/>
  <c r="L59" i="38"/>
  <c r="L56" i="27"/>
  <c r="J106" i="27"/>
  <c r="K104" i="27"/>
  <c r="C106" i="27" s="1"/>
  <c r="E125" i="26"/>
  <c r="E146" i="22"/>
  <c r="E148" i="31"/>
  <c r="K116" i="32"/>
  <c r="C117" i="32" s="1"/>
  <c r="E148" i="32"/>
  <c r="K58" i="31"/>
  <c r="C62" i="31" s="1"/>
  <c r="K58" i="36"/>
  <c r="C62" i="36" s="1"/>
  <c r="K55" i="38"/>
  <c r="C59" i="38" s="1"/>
  <c r="K54" i="35"/>
  <c r="C58" i="35" s="1"/>
  <c r="K58" i="29"/>
  <c r="C62" i="29" s="1"/>
  <c r="K58" i="37"/>
  <c r="C62" i="37" s="1"/>
  <c r="K58" i="28"/>
  <c r="C62" i="28" s="1"/>
  <c r="K55" i="24"/>
  <c r="C59" i="24" s="1"/>
  <c r="F135" i="21" l="1"/>
  <c r="D146" i="21" s="1"/>
  <c r="E119" i="21"/>
  <c r="D145" i="21" s="1"/>
  <c r="C115" i="21"/>
  <c r="M113" i="21"/>
  <c r="L113" i="21"/>
  <c r="N107" i="21"/>
  <c r="K107" i="21"/>
  <c r="N106" i="21"/>
  <c r="K106" i="21"/>
  <c r="A106" i="21"/>
  <c r="A107" i="21" s="1"/>
  <c r="A108" i="21" s="1"/>
  <c r="A109" i="21" s="1"/>
  <c r="A110" i="21" s="1"/>
  <c r="A111" i="21" s="1"/>
  <c r="A112" i="21" s="1"/>
  <c r="N105" i="21"/>
  <c r="N113" i="21" s="1"/>
  <c r="K105" i="21"/>
  <c r="L57" i="21"/>
  <c r="M53" i="21"/>
  <c r="C58" i="21" s="1"/>
  <c r="L53" i="21"/>
  <c r="N52" i="21"/>
  <c r="K52" i="21"/>
  <c r="A52" i="21"/>
  <c r="N51" i="21"/>
  <c r="K51" i="21"/>
  <c r="A51" i="21"/>
  <c r="N50" i="21"/>
  <c r="N53" i="21" s="1"/>
  <c r="K50" i="21"/>
  <c r="K53" i="21" s="1"/>
  <c r="C57" i="21" s="1"/>
  <c r="E41" i="21"/>
  <c r="C25" i="21"/>
  <c r="F23" i="21"/>
  <c r="E23" i="21"/>
  <c r="E25" i="21" s="1"/>
  <c r="D148" i="20"/>
  <c r="F138" i="20"/>
  <c r="D149" i="20" s="1"/>
  <c r="E148" i="20" s="1"/>
  <c r="E122" i="20"/>
  <c r="C118" i="20"/>
  <c r="M116" i="20"/>
  <c r="N110" i="20"/>
  <c r="L110" i="20"/>
  <c r="L116" i="20" s="1"/>
  <c r="K110" i="20"/>
  <c r="A110" i="20"/>
  <c r="A111" i="20" s="1"/>
  <c r="A112" i="20" s="1"/>
  <c r="A113" i="20" s="1"/>
  <c r="A114" i="20" s="1"/>
  <c r="A115" i="20" s="1"/>
  <c r="N109" i="20"/>
  <c r="K109" i="20"/>
  <c r="A109" i="20"/>
  <c r="N108" i="20"/>
  <c r="N116" i="20" s="1"/>
  <c r="K108" i="20"/>
  <c r="M53" i="20"/>
  <c r="C58" i="20" s="1"/>
  <c r="K53" i="20"/>
  <c r="C57" i="20" s="1"/>
  <c r="N52" i="20"/>
  <c r="L52" i="20"/>
  <c r="L53" i="20" s="1"/>
  <c r="K52" i="20"/>
  <c r="A52" i="20"/>
  <c r="N51" i="20"/>
  <c r="K51" i="20"/>
  <c r="A51" i="20"/>
  <c r="N50" i="20"/>
  <c r="N53" i="20" s="1"/>
  <c r="K50" i="20"/>
  <c r="L57" i="20" s="1"/>
  <c r="E41" i="20"/>
  <c r="C25" i="20"/>
  <c r="F23" i="20"/>
  <c r="E23" i="20"/>
  <c r="E25" i="20" s="1"/>
  <c r="D154" i="19"/>
  <c r="F144" i="19"/>
  <c r="D155" i="19" s="1"/>
  <c r="E154" i="19" s="1"/>
  <c r="E127" i="19"/>
  <c r="M121" i="19"/>
  <c r="N115" i="19"/>
  <c r="K115" i="19"/>
  <c r="N114" i="19"/>
  <c r="L114" i="19"/>
  <c r="K114" i="19"/>
  <c r="A114" i="19"/>
  <c r="A115" i="19" s="1"/>
  <c r="A116" i="19" s="1"/>
  <c r="A117" i="19" s="1"/>
  <c r="A118" i="19" s="1"/>
  <c r="A119" i="19" s="1"/>
  <c r="A120" i="19" s="1"/>
  <c r="N113" i="19"/>
  <c r="N121" i="19" s="1"/>
  <c r="L113" i="19"/>
  <c r="L121" i="19" s="1"/>
  <c r="C123" i="19" s="1"/>
  <c r="K113" i="19"/>
  <c r="M58" i="19"/>
  <c r="K58" i="19"/>
  <c r="C62" i="19" s="1"/>
  <c r="N52" i="19"/>
  <c r="K52" i="19"/>
  <c r="A52" i="19"/>
  <c r="A53" i="19" s="1"/>
  <c r="A54" i="19" s="1"/>
  <c r="A55" i="19" s="1"/>
  <c r="A56" i="19" s="1"/>
  <c r="A57" i="19" s="1"/>
  <c r="N51" i="19"/>
  <c r="K51" i="19"/>
  <c r="A51" i="19"/>
  <c r="N50" i="19"/>
  <c r="N58" i="19" s="1"/>
  <c r="L50" i="19"/>
  <c r="L58" i="19" s="1"/>
  <c r="K50" i="19"/>
  <c r="L62" i="19" s="1"/>
  <c r="E41" i="19"/>
  <c r="E25" i="19"/>
  <c r="F23" i="19"/>
  <c r="C25" i="19" s="1"/>
  <c r="E23" i="19"/>
  <c r="D131" i="18"/>
  <c r="F120" i="18"/>
  <c r="E103" i="18"/>
  <c r="D130" i="18" s="1"/>
  <c r="E130" i="18" s="1"/>
  <c r="N97" i="18"/>
  <c r="L97" i="18"/>
  <c r="K97" i="18"/>
  <c r="C99" i="18" s="1"/>
  <c r="K96" i="18"/>
  <c r="A96" i="18"/>
  <c r="K95" i="18"/>
  <c r="L55" i="18"/>
  <c r="N51" i="18"/>
  <c r="M51" i="18"/>
  <c r="C56" i="18" s="1"/>
  <c r="L51" i="18"/>
  <c r="K51" i="18"/>
  <c r="C55" i="18" s="1"/>
  <c r="K50" i="18"/>
  <c r="E41" i="18"/>
  <c r="C25" i="18"/>
  <c r="F23" i="18"/>
  <c r="E23" i="18"/>
  <c r="E25" i="18" s="1"/>
  <c r="F139" i="17"/>
  <c r="D150" i="17" s="1"/>
  <c r="E122" i="17"/>
  <c r="D149" i="17" s="1"/>
  <c r="N116" i="17"/>
  <c r="M116" i="17"/>
  <c r="L116" i="17"/>
  <c r="K116" i="17"/>
  <c r="C118" i="17" s="1"/>
  <c r="A110" i="17"/>
  <c r="A111" i="17" s="1"/>
  <c r="A112" i="17" s="1"/>
  <c r="A113" i="17" s="1"/>
  <c r="A114" i="17" s="1"/>
  <c r="A115" i="17" s="1"/>
  <c r="A109" i="17"/>
  <c r="N58" i="17"/>
  <c r="M58" i="17"/>
  <c r="K52" i="17"/>
  <c r="A52" i="17"/>
  <c r="A53" i="17" s="1"/>
  <c r="A54" i="17" s="1"/>
  <c r="A55" i="17" s="1"/>
  <c r="A56" i="17" s="1"/>
  <c r="A57" i="17" s="1"/>
  <c r="K51" i="17"/>
  <c r="A51" i="17"/>
  <c r="K50" i="17"/>
  <c r="L62" i="17" s="1"/>
  <c r="E41" i="17"/>
  <c r="E25" i="17"/>
  <c r="F23" i="17"/>
  <c r="C25" i="17" s="1"/>
  <c r="E23" i="17"/>
  <c r="E134" i="16"/>
  <c r="F124" i="16"/>
  <c r="E100" i="16"/>
  <c r="N94" i="16"/>
  <c r="M94" i="16"/>
  <c r="L94" i="16"/>
  <c r="K94" i="16"/>
  <c r="C96" i="16" s="1"/>
  <c r="L59" i="16"/>
  <c r="O55" i="16"/>
  <c r="N55" i="16"/>
  <c r="M55" i="16"/>
  <c r="K51" i="16"/>
  <c r="K50" i="16"/>
  <c r="K55" i="16" s="1"/>
  <c r="C59" i="16" s="1"/>
  <c r="E41" i="16"/>
  <c r="E25" i="16"/>
  <c r="F23" i="16"/>
  <c r="C25" i="16" s="1"/>
  <c r="E23" i="16"/>
  <c r="D128" i="15"/>
  <c r="D127" i="15"/>
  <c r="E127" i="15" s="1"/>
  <c r="F117" i="15"/>
  <c r="E99" i="15"/>
  <c r="N93" i="15"/>
  <c r="M93" i="15"/>
  <c r="L93" i="15"/>
  <c r="K93" i="15"/>
  <c r="C95" i="15" s="1"/>
  <c r="L57" i="15"/>
  <c r="O53" i="15"/>
  <c r="N53" i="15"/>
  <c r="M53" i="15"/>
  <c r="K53" i="15"/>
  <c r="C57" i="15" s="1"/>
  <c r="E41" i="15"/>
  <c r="C25" i="15"/>
  <c r="F23" i="15"/>
  <c r="E23" i="15"/>
  <c r="E25" i="15" s="1"/>
  <c r="F142" i="14"/>
  <c r="D153" i="14" s="1"/>
  <c r="E152" i="14" s="1"/>
  <c r="E125" i="14"/>
  <c r="O119" i="14"/>
  <c r="N119" i="14"/>
  <c r="M119" i="14"/>
  <c r="L119" i="14"/>
  <c r="K119" i="14"/>
  <c r="C121" i="14" s="1"/>
  <c r="A112" i="14"/>
  <c r="A113" i="14" s="1"/>
  <c r="A114" i="14" s="1"/>
  <c r="A115" i="14" s="1"/>
  <c r="A116" i="14" s="1"/>
  <c r="A117" i="14" s="1"/>
  <c r="A118" i="14" s="1"/>
  <c r="C63" i="14"/>
  <c r="N58" i="14"/>
  <c r="K51" i="14"/>
  <c r="A51" i="14"/>
  <c r="A52" i="14" s="1"/>
  <c r="A53" i="14" s="1"/>
  <c r="A54" i="14" s="1"/>
  <c r="A55" i="14" s="1"/>
  <c r="A56" i="14" s="1"/>
  <c r="A57" i="14" s="1"/>
  <c r="K50" i="14"/>
  <c r="K58" i="14" s="1"/>
  <c r="C62" i="14" s="1"/>
  <c r="E41" i="14"/>
  <c r="E25" i="14"/>
  <c r="F23" i="14"/>
  <c r="C25" i="14" s="1"/>
  <c r="E23" i="14"/>
  <c r="D149" i="13"/>
  <c r="D148" i="13"/>
  <c r="E148" i="13" s="1"/>
  <c r="F138" i="13"/>
  <c r="E121" i="13"/>
  <c r="O115" i="13"/>
  <c r="N115" i="13"/>
  <c r="M115" i="13"/>
  <c r="L115" i="13"/>
  <c r="K109" i="13"/>
  <c r="A109" i="13"/>
  <c r="A110" i="13" s="1"/>
  <c r="A111" i="13" s="1"/>
  <c r="A112" i="13" s="1"/>
  <c r="A113" i="13" s="1"/>
  <c r="A114" i="13" s="1"/>
  <c r="K108" i="13"/>
  <c r="K115" i="13" s="1"/>
  <c r="C117" i="13" s="1"/>
  <c r="A108" i="13"/>
  <c r="K107" i="13"/>
  <c r="L62" i="13"/>
  <c r="N58" i="13"/>
  <c r="M58" i="13"/>
  <c r="C63" i="13" s="1"/>
  <c r="K58" i="13"/>
  <c r="C62" i="13" s="1"/>
  <c r="K51" i="13"/>
  <c r="A51" i="13"/>
  <c r="A52" i="13" s="1"/>
  <c r="A53" i="13" s="1"/>
  <c r="A54" i="13" s="1"/>
  <c r="A55" i="13" s="1"/>
  <c r="A56" i="13" s="1"/>
  <c r="A57" i="13" s="1"/>
  <c r="K50" i="13"/>
  <c r="E41" i="13"/>
  <c r="E25" i="13"/>
  <c r="C25" i="13"/>
  <c r="F23" i="13"/>
  <c r="E23" i="13"/>
  <c r="D148" i="12"/>
  <c r="E147" i="12"/>
  <c r="F137" i="12"/>
  <c r="E120" i="12"/>
  <c r="N114" i="12"/>
  <c r="M114" i="12"/>
  <c r="L111" i="12"/>
  <c r="K110" i="12"/>
  <c r="L109" i="12"/>
  <c r="K108" i="12"/>
  <c r="A108" i="12"/>
  <c r="A109" i="12" s="1"/>
  <c r="A110" i="12" s="1"/>
  <c r="A111" i="12" s="1"/>
  <c r="A112" i="12" s="1"/>
  <c r="A113" i="12" s="1"/>
  <c r="L107" i="12"/>
  <c r="A107" i="12"/>
  <c r="K106" i="12"/>
  <c r="K114" i="12" s="1"/>
  <c r="C116" i="12" s="1"/>
  <c r="C83" i="12"/>
  <c r="N58" i="12"/>
  <c r="M58" i="12"/>
  <c r="C63" i="12" s="1"/>
  <c r="L53" i="12"/>
  <c r="K52" i="12"/>
  <c r="K51" i="12"/>
  <c r="A51" i="12"/>
  <c r="A52" i="12" s="1"/>
  <c r="A53" i="12" s="1"/>
  <c r="A54" i="12" s="1"/>
  <c r="A55" i="12" s="1"/>
  <c r="A56" i="12" s="1"/>
  <c r="A57" i="12" s="1"/>
  <c r="K50" i="12"/>
  <c r="L62" i="12" s="1"/>
  <c r="E41" i="12"/>
  <c r="E25" i="12"/>
  <c r="C25" i="12"/>
  <c r="F23" i="12"/>
  <c r="E23" i="12"/>
  <c r="E145" i="21" l="1"/>
  <c r="E149" i="17"/>
  <c r="K58" i="17"/>
  <c r="C62" i="17" s="1"/>
  <c r="L62" i="14"/>
  <c r="K58" i="12"/>
  <c r="C62" i="12" s="1"/>
  <c r="F133" i="11" l="1"/>
  <c r="D144" i="11" s="1"/>
  <c r="E118" i="11"/>
  <c r="D143" i="11" s="1"/>
  <c r="M112" i="11"/>
  <c r="K112" i="11"/>
  <c r="C114" i="11" s="1"/>
  <c r="L61" i="11"/>
  <c r="N57" i="11"/>
  <c r="M57" i="11"/>
  <c r="C62" i="11" s="1"/>
  <c r="K57" i="11"/>
  <c r="C61" i="11" s="1"/>
  <c r="E41" i="11"/>
  <c r="E25" i="11"/>
  <c r="F23" i="11"/>
  <c r="C25" i="11" s="1"/>
  <c r="E23" i="11"/>
  <c r="F126" i="10"/>
  <c r="D137" i="10" s="1"/>
  <c r="E111" i="10"/>
  <c r="D136" i="10" s="1"/>
  <c r="E136" i="10" s="1"/>
  <c r="C107" i="10"/>
  <c r="M105" i="10"/>
  <c r="K105" i="10"/>
  <c r="L60" i="10"/>
  <c r="N56" i="10"/>
  <c r="M56" i="10"/>
  <c r="C61" i="10" s="1"/>
  <c r="K56" i="10"/>
  <c r="C60" i="10" s="1"/>
  <c r="O53" i="10"/>
  <c r="O51" i="10"/>
  <c r="O50" i="10"/>
  <c r="E41" i="10"/>
  <c r="C25" i="10"/>
  <c r="F23" i="10"/>
  <c r="E23" i="10"/>
  <c r="E25" i="10" s="1"/>
  <c r="F130" i="9"/>
  <c r="D141" i="9" s="1"/>
  <c r="E113" i="9"/>
  <c r="D140" i="9" s="1"/>
  <c r="E140" i="9" s="1"/>
  <c r="C109" i="9"/>
  <c r="K107" i="9"/>
  <c r="M104" i="9"/>
  <c r="M107" i="9" s="1"/>
  <c r="L57" i="9"/>
  <c r="C57" i="9"/>
  <c r="N53" i="9"/>
  <c r="M53" i="9"/>
  <c r="C58" i="9" s="1"/>
  <c r="K53" i="9"/>
  <c r="M52" i="9"/>
  <c r="M51" i="9"/>
  <c r="E41" i="9"/>
  <c r="C25" i="9"/>
  <c r="F23" i="9"/>
  <c r="E23" i="9"/>
  <c r="E25" i="9" s="1"/>
  <c r="F141" i="7"/>
  <c r="D152" i="7" s="1"/>
  <c r="E124" i="7"/>
  <c r="D151" i="7" s="1"/>
  <c r="E151" i="7" s="1"/>
  <c r="K118" i="7"/>
  <c r="C120" i="7" s="1"/>
  <c r="M111" i="7"/>
  <c r="M118" i="7" s="1"/>
  <c r="M110" i="7"/>
  <c r="L63" i="7"/>
  <c r="N59" i="7"/>
  <c r="K59" i="7"/>
  <c r="C63" i="7" s="1"/>
  <c r="M55" i="7"/>
  <c r="M59" i="7" s="1"/>
  <c r="C64" i="7" s="1"/>
  <c r="E41" i="7"/>
  <c r="E25" i="7"/>
  <c r="C25" i="7"/>
  <c r="F23" i="7"/>
  <c r="E23" i="7"/>
  <c r="D139" i="6"/>
  <c r="F128" i="6"/>
  <c r="E111" i="6"/>
  <c r="D138" i="6" s="1"/>
  <c r="E138" i="6" s="1"/>
  <c r="M105" i="6"/>
  <c r="K105" i="6"/>
  <c r="C107" i="6" s="1"/>
  <c r="L60" i="6"/>
  <c r="N56" i="6"/>
  <c r="M56" i="6"/>
  <c r="C61" i="6" s="1"/>
  <c r="K56" i="6"/>
  <c r="C60" i="6" s="1"/>
  <c r="E41" i="6"/>
  <c r="F23" i="6"/>
  <c r="C25" i="6" s="1"/>
  <c r="E23" i="6"/>
  <c r="E25" i="6" s="1"/>
  <c r="F120" i="5"/>
  <c r="D131" i="5" s="1"/>
  <c r="E103" i="5"/>
  <c r="D130" i="5" s="1"/>
  <c r="E130" i="5" s="1"/>
  <c r="C99" i="5"/>
  <c r="M97" i="5"/>
  <c r="K97" i="5"/>
  <c r="L56" i="5"/>
  <c r="N52" i="5"/>
  <c r="M52" i="5"/>
  <c r="C57" i="5" s="1"/>
  <c r="K52" i="5"/>
  <c r="C56" i="5" s="1"/>
  <c r="O51" i="5"/>
  <c r="E41" i="5"/>
  <c r="E25" i="5"/>
  <c r="C25" i="5"/>
  <c r="F23" i="5"/>
  <c r="E23" i="5"/>
  <c r="F122" i="4"/>
  <c r="E108" i="4"/>
  <c r="D132" i="4" s="1"/>
  <c r="E132" i="4" s="1"/>
  <c r="C104" i="4"/>
  <c r="M102" i="4"/>
  <c r="K102" i="4"/>
  <c r="L62" i="4"/>
  <c r="N58" i="4"/>
  <c r="M58" i="4"/>
  <c r="C63" i="4" s="1"/>
  <c r="K58" i="4"/>
  <c r="C62" i="4" s="1"/>
  <c r="E41" i="4"/>
  <c r="F23" i="4"/>
  <c r="C25" i="4" s="1"/>
  <c r="E23" i="4"/>
  <c r="E25" i="4" s="1"/>
  <c r="E143" i="11" l="1"/>
  <c r="D131" i="3" l="1"/>
  <c r="F120" i="3"/>
  <c r="E104" i="3"/>
  <c r="D130" i="3" s="1"/>
  <c r="E130" i="3" s="1"/>
  <c r="M98" i="3"/>
  <c r="K98" i="3"/>
  <c r="C100" i="3" s="1"/>
  <c r="L57" i="3"/>
  <c r="N53" i="3"/>
  <c r="M53" i="3"/>
  <c r="C58" i="3" s="1"/>
  <c r="K53" i="3"/>
  <c r="C57" i="3" s="1"/>
  <c r="E41" i="3"/>
  <c r="E25" i="3"/>
  <c r="F23" i="3"/>
  <c r="C25" i="3" s="1"/>
  <c r="E23" i="3"/>
  <c r="M59" i="22"/>
  <c r="C64" i="22"/>
  <c r="O59" i="22"/>
</calcChain>
</file>

<file path=xl/sharedStrings.xml><?xml version="1.0" encoding="utf-8"?>
<sst xmlns="http://schemas.openxmlformats.org/spreadsheetml/2006/main" count="11892" uniqueCount="1838">
  <si>
    <t>PROPONENTE</t>
  </si>
  <si>
    <t>FUNDACIÓN DEJANDO HUELLA</t>
  </si>
  <si>
    <t>FUNDACIÓN SOLIDARIDAD POR COLOMBIA</t>
  </si>
  <si>
    <t>EL PORTAL FUNDACIÓN</t>
  </si>
  <si>
    <t>COOPROGRESO</t>
  </si>
  <si>
    <t>CORPORACIÓN EDUCATIVA MINUTO DE DIOS</t>
  </si>
  <si>
    <t>CENTRO INFANTIL MADRE DE DIOS</t>
  </si>
  <si>
    <t>FUNDACIÓN SOCIAL CRECER</t>
  </si>
  <si>
    <t>UNION TEMPORAL PENSAMIENTO DE HOY LUZ DEL MAÑANA</t>
  </si>
  <si>
    <t>FUNDACIÓN GRUPO CEIBA</t>
  </si>
  <si>
    <t>FUNDACIÓN PADRE DAMIAN</t>
  </si>
  <si>
    <t>HERMANAS FRANCISCANAS DEL ESPIRITU SANTO CDI ESTRELLA DE ORIENTE</t>
  </si>
  <si>
    <t>CORPORACIÓN FORJADORAS DEL PERDOMO</t>
  </si>
  <si>
    <t>FUNDACIÓN ARCOIRIRS DE AMOR</t>
  </si>
  <si>
    <t>JULIE ANGELICA ROJAS CRUZ</t>
  </si>
  <si>
    <t>HOGAR INFANTIL RUTAS DE LUZ</t>
  </si>
  <si>
    <t>ASOCIACION PROFESIONALES DE COLOMBIA</t>
  </si>
  <si>
    <t>FUNDACIÓN DAR PARA RECIBIR</t>
  </si>
  <si>
    <t>JAIDIT JIMENEZ VARON</t>
  </si>
  <si>
    <t>UNION TERMPORAL BOGOTÁ SUEÑA 2015</t>
  </si>
  <si>
    <t>FUNDACIÓN FUTURO EN PRESENTE</t>
  </si>
  <si>
    <t>FUNDACIÓN SAN LORENZO</t>
  </si>
  <si>
    <t>AMIRA MARIA ROZO TOBAR</t>
  </si>
  <si>
    <t>FUNDACIÓN HOGAR INTEGRAL</t>
  </si>
  <si>
    <t>FUNDACIÓN ESPERANZA VIVA</t>
  </si>
  <si>
    <t>FUNDACIÓN SOCIAL Y EDUCATIVA WESLEYANA NORTE</t>
  </si>
  <si>
    <t>FUNDACIÓN SOCIAL POR BOGOTÁ</t>
  </si>
  <si>
    <t>FUNDACIÓN SOCIAL VIVE COLOMBIA</t>
  </si>
  <si>
    <t>FUNDACIÓN GOTA DE LECHE</t>
  </si>
  <si>
    <t>FUNDACIÓN ACEPTA EL CAMBIO PARA NUEVA VIDA</t>
  </si>
  <si>
    <t>JARDIN INFANTIL OBRERO</t>
  </si>
  <si>
    <t>UNIÓN TEMPORAL ASOCIACIÓN PARA LA PROTECCIÓN DE LAS NIÑAS Y LOS NIÑOS EN LA PRIMERA INFANCIA DE SUBA RINCON.</t>
  </si>
  <si>
    <t xml:space="preserve">FUNDACIÓN GESTIÓN POR COLOMBIA </t>
  </si>
  <si>
    <t>FUNDACIÓN YANAPA</t>
  </si>
  <si>
    <t>SONIA LILIANA RICO VANEGAS</t>
  </si>
  <si>
    <t>GRUPO</t>
  </si>
  <si>
    <t>NOMBRE / CENTRO ZONAL</t>
  </si>
  <si>
    <t>BOSA</t>
  </si>
  <si>
    <t>CIUDAD BOLIVAR</t>
  </si>
  <si>
    <t>ENGATIVA</t>
  </si>
  <si>
    <t>FONTIBON</t>
  </si>
  <si>
    <t>KENNEDY</t>
  </si>
  <si>
    <t>MARTIRES</t>
  </si>
  <si>
    <t>RAFAEL URIBE</t>
  </si>
  <si>
    <t>SAN CRISTOBAL SUR</t>
  </si>
  <si>
    <t>SANTA FE</t>
  </si>
  <si>
    <t xml:space="preserve">SUBA </t>
  </si>
  <si>
    <t>USAQUEN</t>
  </si>
  <si>
    <t>FUNDACION ACEPTA EL CAMBIO PARA VIDA NUEVA</t>
  </si>
  <si>
    <t>FUNDACION YANAPA</t>
  </si>
  <si>
    <t>FUNDACION SOLIDARIDAD POR COLOMBIA</t>
  </si>
  <si>
    <t xml:space="preserve">EL PORTAL FUNDACION </t>
  </si>
  <si>
    <t xml:space="preserve">COOPROGRESO </t>
  </si>
  <si>
    <t>CORPORACION EDUCATIVA MINUTO DE DIOS</t>
  </si>
  <si>
    <t>FUNDACION SOCIAL CRECER</t>
  </si>
  <si>
    <t>UNION TEMPORAL PENSAMIENTO HOY LUZ DEL MAÑANA</t>
  </si>
  <si>
    <t>FUNDACION GRUPO CEIBA</t>
  </si>
  <si>
    <t>FUNDACION PADRE DAMIAN</t>
  </si>
  <si>
    <t xml:space="preserve">INSTITUCION DE ASISTENCIA SOCIAL HOGAR INFANTIL ESTRELLA DE ORIENTE </t>
  </si>
  <si>
    <t>CORPORACION FORJADORAS DEL PERDOMO</t>
  </si>
  <si>
    <t>FUNDACION ARCO IRIS DE AMOR</t>
  </si>
  <si>
    <t>FUNDACION DAR PARA RECIBIR</t>
  </si>
  <si>
    <t>UNION TEMPORAL BOGOTA SUEÑA 2015</t>
  </si>
  <si>
    <t xml:space="preserve">FUNDACION FUTURO EN PRESENTE </t>
  </si>
  <si>
    <t>FUNDACION SAN LORENZO</t>
  </si>
  <si>
    <t xml:space="preserve">FUNDACION HOGAR INTEGRAL </t>
  </si>
  <si>
    <t>FUNDACION ESPERANZA VIVA</t>
  </si>
  <si>
    <t>FUNDACION SOCIAL EDUCATIVA WESLEYANA NORTE</t>
  </si>
  <si>
    <t>FUNDACION SOCIAL POR BOGOTA</t>
  </si>
  <si>
    <t>FUNDACION SOCIAL VIVE COLOMBIA</t>
  </si>
  <si>
    <t xml:space="preserve">FUNDACION GOTA DE LECHE </t>
  </si>
  <si>
    <t xml:space="preserve">JARDIN INFANTIL OBRERO </t>
  </si>
  <si>
    <t>FUNDACION GESTION POR COLOMBIA FUNGESCOL</t>
  </si>
  <si>
    <t xml:space="preserve">FUNDACION EL GRAN REDIL </t>
  </si>
  <si>
    <t>CUMPLE</t>
  </si>
  <si>
    <t>SI</t>
  </si>
  <si>
    <t xml:space="preserve">NO </t>
  </si>
  <si>
    <t>1. CRITERIOS HABILITANTES</t>
  </si>
  <si>
    <t>Experiencia Específica - habilitante</t>
  </si>
  <si>
    <t>NOTA EXPLICATIVA: Este formato debe diligenciarse cuantas veces sea necesario de acuerdo al numero de Grupos.</t>
  </si>
  <si>
    <t>Nombre de Proponente:</t>
  </si>
  <si>
    <t>Nombre de Integrante No 1:</t>
  </si>
  <si>
    <t>Nombre de Integrante No 2:</t>
  </si>
  <si>
    <t>Nombre de Integrante No 3:</t>
  </si>
  <si>
    <t>grupo a la que se presenta</t>
  </si>
  <si>
    <t>Fecha de evaluación:</t>
  </si>
  <si>
    <t>Resumen de Grupos y Presupuesto que esta ofertando (se debe hacer una evaluación independiente para cada grupo al que se presenta)</t>
  </si>
  <si>
    <t>Número del Grupo</t>
  </si>
  <si>
    <t>Valor del Presupuesto</t>
  </si>
  <si>
    <t>Número de cupos</t>
  </si>
  <si>
    <t>Sumatoria</t>
  </si>
  <si>
    <t xml:space="preserve">Experiencia minima a acreditar </t>
  </si>
  <si>
    <t>Experiencia mínima a acreditar en cupos (80% de los cupos del grupo)</t>
  </si>
  <si>
    <t>RESULTADOS EVALUACION COMPONENTE TECNICO</t>
  </si>
  <si>
    <t>CRITERIO</t>
  </si>
  <si>
    <t>NO</t>
  </si>
  <si>
    <t>OBSERVACIONES</t>
  </si>
  <si>
    <t>Experiencia Específica habilitante en tiempo</t>
  </si>
  <si>
    <t>X</t>
  </si>
  <si>
    <t>Experiencia Específica habilitante en cupos</t>
  </si>
  <si>
    <t>Infraestructura</t>
  </si>
  <si>
    <t>Talento Humano</t>
  </si>
  <si>
    <t>RESULTADOS FACTORES DE PONDERACION</t>
  </si>
  <si>
    <t>PUNTAJE MAXIMO</t>
  </si>
  <si>
    <t>PUNTAJE ASIGNADO</t>
  </si>
  <si>
    <t>TOTAL</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</si>
  <si>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</si>
  <si>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</si>
  <si>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Solo de certificaciones validadas (por que se ajustan al objeto solicitado y periodos solicitado y no fueron objeto de multas</t>
  </si>
  <si>
    <t>Experiencia habilitante</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</si>
  <si>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</si>
  <si>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</si>
  <si>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</si>
  <si>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Numero
 del contrato</t>
  </si>
  <si>
    <t xml:space="preserve">Objeto del contrato cumple con lo solcitado 
si/ no
</t>
  </si>
  <si>
    <t>Porcentaje de participación en caso de consorcio o unión temporal</t>
  </si>
  <si>
    <t xml:space="preserve">Fecha 
inicio </t>
  </si>
  <si>
    <t>Fecha de terminación</t>
  </si>
  <si>
    <t>fueron objeto de multas
si/no</t>
  </si>
  <si>
    <t>experiencia
acreditada
validada
(en meses)</t>
  </si>
  <si>
    <t>experiencia
acreditada
no validada 
(en meses)</t>
  </si>
  <si>
    <t xml:space="preserve">Cantidad de Cupos ejecutados </t>
  </si>
  <si>
    <t>Cantidad de Cupos 
 según % de participación</t>
  </si>
  <si>
    <t>Valor ejecutado
del contrato</t>
  </si>
  <si>
    <t>FOLIO</t>
  </si>
  <si>
    <t>OBSERVACION</t>
  </si>
  <si>
    <t>ICBF REGIONAL BOGOTA</t>
  </si>
  <si>
    <t>323</t>
  </si>
  <si>
    <t>NO APLICA</t>
  </si>
  <si>
    <t>1349</t>
  </si>
  <si>
    <t>*NO SE SUMAN LOS CUPOS DE ESTE CONTRATO DEBIDO A QUE CORRESPONDEN A LA MISMA VIGENCIA DEL ANTEIOR.</t>
  </si>
  <si>
    <t>1816</t>
  </si>
  <si>
    <t>*PRORROGA DE 31 DE JULIO DE 2014 NPOR 92 DIAS
*PRORROGA DE 31/10/2014 POR 45 DIAS</t>
  </si>
  <si>
    <t>Criterio</t>
  </si>
  <si>
    <t>Valor (meses)</t>
  </si>
  <si>
    <t xml:space="preserve">Concepto, cumple </t>
  </si>
  <si>
    <t>si</t>
  </si>
  <si>
    <t>no</t>
  </si>
  <si>
    <t xml:space="preserve">Observación </t>
  </si>
  <si>
    <t>Total meses de experiencia acreditada valida</t>
  </si>
  <si>
    <t>Total cupos certificados</t>
  </si>
  <si>
    <t>Infraestructura Formato 11 - Habilitante</t>
  </si>
  <si>
    <t>MODALIDAD A LA QUE SE PRESENTA
(CDI CON ARRIENDO- CDI SIN ARRIENDO - MODALIDAD FAMILIAR)</t>
  </si>
  <si>
    <t>MODALIDAD</t>
  </si>
  <si>
    <t>UBICACIÓN*</t>
  </si>
  <si>
    <t>CAPACIDAD  INSTALADA EN CUPOS**</t>
  </si>
  <si>
    <t>CERTIFICADO DE TRADICIÓN Y LIBERTAD SI ES PROPIA CDI</t>
  </si>
  <si>
    <t>PROMESA DE ARRENDAMIENTO O CARTA DE INTENCIÓN CDI</t>
  </si>
  <si>
    <t>CARTA DE COMPROMISO DE GESTIONAR EL USO CUENDO ES PÚBLICA CDI</t>
  </si>
  <si>
    <t>DECLARACIÓN EXTRA JUICIO  O CERTIFICADO DEL JUZGADO DE QUE SE ADELANTA ACCIÓN DE PERTENENCIA EN CASO DE POSECIÓN</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</si>
  <si>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</si>
  <si>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</si>
  <si>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</si>
  <si>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</si>
  <si>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</si>
  <si>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UBICACIÓN ACTUAL DE LOS BENEFICIARIOS SI/NO</t>
  </si>
  <si>
    <t>CUMPLE 
SI /NO</t>
  </si>
  <si>
    <t>CDI INSTITUCIONAL CON  ARRIENDO</t>
  </si>
  <si>
    <t>CALLE 65 SUR No. 30-04
BARRIO CANDELARIA</t>
  </si>
  <si>
    <t>* Dirección, barrio - vereda, Centro Zonal</t>
  </si>
  <si>
    <t>** Cupos de acuerdo con el área exigida en el estándar 40 para las dos Modalidades</t>
  </si>
  <si>
    <t>*** Si es propia, en arriendo,  posesión , comodato ó con autorización de uso, con que entidad</t>
  </si>
  <si>
    <t>Talento Humano - Habilitante</t>
  </si>
  <si>
    <t>CARGO</t>
  </si>
  <si>
    <t>PROPORCIÓN T.HNO/CUPOS</t>
  </si>
  <si>
    <t>NOMBRE</t>
  </si>
  <si>
    <t>CÉDULA DE CIUDADANÍA</t>
  </si>
  <si>
    <t>TÍTULO OBTENIDO</t>
  </si>
  <si>
    <t>INSTITUCIÓN DE EDUCACIÓN SUPERIOR</t>
  </si>
  <si>
    <t>FECHA DE TERMINACIÓN DE MATERIAS O DE GRADO SEGÚN EL CASO</t>
  </si>
  <si>
    <t>TARJETA PROFESIONAL DE REQUERIRSE</t>
  </si>
  <si>
    <t xml:space="preserve">EXPERIENCIA PROFESIONAL </t>
  </si>
  <si>
    <t xml:space="preserve">CARTA DE COMPROMISO DE SUSCRIBIR EL CONTRATO FORMATO 8 </t>
  </si>
  <si>
    <t>EMPRESA</t>
  </si>
  <si>
    <t>FECHA DE INICIO Y TERMINACIÓN</t>
  </si>
  <si>
    <t xml:space="preserve">FUNCIONES </t>
  </si>
  <si>
    <t>COORDINADOR</t>
  </si>
  <si>
    <t xml:space="preserve">*LICENCIADA EN EDUCACIÓN BÁSICA PRIMARIA
</t>
  </si>
  <si>
    <t>* UNIVERSIDAD SAN BUENAVENTURA</t>
  </si>
  <si>
    <t xml:space="preserve">*01/09/2000
</t>
  </si>
  <si>
    <t xml:space="preserve">*FUNDACION YANAPA CDI CHIQUILLOS PILLOS
</t>
  </si>
  <si>
    <t>*2010-ACTUAL</t>
  </si>
  <si>
    <t>*COORDINADORA</t>
  </si>
  <si>
    <t>PROFESIONAL DE APOYO PSICOSOCIAL</t>
  </si>
  <si>
    <t>HECTOR SAUL NIÑO MORENO</t>
  </si>
  <si>
    <t>LICENCIADO EN PSICOLOGIA Y PEDAGOGIA</t>
  </si>
  <si>
    <t>*UNIVERSIDAD PEDAGOGICA NACIONAL</t>
  </si>
  <si>
    <t>*30/07/2007</t>
  </si>
  <si>
    <t>* FUNDACION SOCIAL SAN LOREZO</t>
  </si>
  <si>
    <t>*20/02/2014 - 15/12/2014</t>
  </si>
  <si>
    <t>*PSICÓLOGA</t>
  </si>
  <si>
    <t>Propuesta Técnica - Habilitante</t>
  </si>
  <si>
    <t>Presentó propuesta técnica de acuedo con lo solicitado en el pliego de condiciones. Formato 12</t>
  </si>
  <si>
    <t>2. CRITERIOS DE EVALUACIÓN</t>
  </si>
  <si>
    <t>1. Experiencia Específica - Adicional</t>
  </si>
  <si>
    <t>305</t>
  </si>
  <si>
    <t>*NO SE VALIDA CERTIFICACIÓN DEBIDO A QUE EL CONTRATO EN MENCIÓN FUE CELEBRADO ENTRE EL ICBF Y LA FUNDACIÓN DAR PARA RECIBIR</t>
  </si>
  <si>
    <t>138</t>
  </si>
  <si>
    <t>24/01/2011</t>
  </si>
  <si>
    <t>20/12/2011</t>
  </si>
  <si>
    <t>0</t>
  </si>
  <si>
    <t>11</t>
  </si>
  <si>
    <t>80</t>
  </si>
  <si>
    <t>200</t>
  </si>
  <si>
    <t>Total meses de experiencia adicional acreditada valida</t>
  </si>
  <si>
    <t>VARIABLES</t>
  </si>
  <si>
    <t>PUNTAJE MÁXIMO</t>
  </si>
  <si>
    <t>TOTAL PUNTAJE 
CRITERIO 1</t>
  </si>
  <si>
    <t xml:space="preserve">6 meses adicionales al mínimo requerido </t>
  </si>
  <si>
    <t xml:space="preserve">12 meses adicionales al mínimo requerido </t>
  </si>
  <si>
    <t xml:space="preserve">18 meses adicionales al mínimo requerido </t>
  </si>
  <si>
    <t>Equipo talento humano adicional</t>
  </si>
  <si>
    <t>1/1000</t>
  </si>
  <si>
    <t>NO PRESENTA</t>
  </si>
  <si>
    <t>DORIS FAJARDO HERNANDEZ</t>
  </si>
  <si>
    <t>LICENCIADA EN EDUCACIÓN ESCOLAR</t>
  </si>
  <si>
    <t>TECNOLÓGICO INESPRO</t>
  </si>
  <si>
    <t>*CDI CHIQUILLOS PILLOS</t>
  </si>
  <si>
    <t>*19/01/2007 - ACTUAL</t>
  </si>
  <si>
    <t>*APOYO PEDAGÓGICO</t>
  </si>
  <si>
    <t>1/5000</t>
  </si>
  <si>
    <t>ALBERTO MOSQUERA BERNAL</t>
  </si>
  <si>
    <t>CONTADOR PUBLICO</t>
  </si>
  <si>
    <t>UNIVERSIDAD NACIONAL DE COLOMBIA</t>
  </si>
  <si>
    <t>43372-T</t>
  </si>
  <si>
    <t>*19/05/2014 - ACTUAL</t>
  </si>
  <si>
    <t>*CONTADOR</t>
  </si>
  <si>
    <t>TOTAL PUNTAJE 
CRITERIO 2</t>
  </si>
  <si>
    <t xml:space="preserve">
Disposición de un equipo adicional al requerido por manual operativo, para la administración de la ejecución del contrato a suscribir.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</si>
  <si>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</si>
  <si>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</si>
  <si>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</si>
  <si>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TOTAL PUNTAJE POR CRITERIO</t>
  </si>
  <si>
    <t>LES FALTA 0,5 MESES PARA CUMPLIR</t>
  </si>
  <si>
    <t>NO CUMPLE CON EL PERFIL SEGÚN EL NUMERAL 3.22 "RECURSO HUMANO REQUERIDO PARA LA EJECUCIÓN DEL CONTRATO" TABLA"PERFILES DE CAGO PARA CDI"</t>
  </si>
  <si>
    <t>484 DE 2006</t>
  </si>
  <si>
    <t>NO REPORTA</t>
  </si>
  <si>
    <t>LA EXPERIENCIA ACREDITADA NO CUMPLE CON LO SOLICITADO EN EL PLIEGO SEGÚN NUMERAL 3.19 "EXPERIENCIA ESPECÍFICA"</t>
  </si>
  <si>
    <t>94 DE 2007</t>
  </si>
  <si>
    <t>687 DE 2008</t>
  </si>
  <si>
    <t>LA EXPERIENCIA ACREDITADA NO CUMPLE CON LO SOLICITADO EN EL PLIEGO SEGÚN NUMERAL 3.19 "EXPERIENCIA ESPECÍFICA"
EL VALOR CONTIENE UNA ADICIÓN POR $4905515</t>
  </si>
  <si>
    <t>704 DE 2009</t>
  </si>
  <si>
    <t>305 DE 2010</t>
  </si>
  <si>
    <t>65-66</t>
  </si>
  <si>
    <t>322 DE 2012</t>
  </si>
  <si>
    <t>1348 DE 2012</t>
  </si>
  <si>
    <t>* LOS 100 CUPOS REGISTRADOS EN LA CERTIFICACIÓN NO SE VALIDAN YA QUE CORRESPONDEN A LOS MISMOS 100 CUPOS DEL CONTRATO ANTERIOR, ESTO SEGÚN NUMERAL3.19 "EXPERIENCIA ESPECÍFICA" LITERAL "REGLAS GENERALES PARA LA VALORACIÓN DE LA EXPERIENCIA" VIÑETA 9</t>
  </si>
  <si>
    <t>CDI FUNDACIÓN DAR PARA RECIBIR</t>
  </si>
  <si>
    <t>CDI INSTITUCIONAL CON ARRIENDO</t>
  </si>
  <si>
    <t>TV 51 No. 73 B - 08 SUR</t>
  </si>
  <si>
    <t>NO TIENE</t>
  </si>
  <si>
    <t>*FUNDACIÓN DAR PARA RECIBIR</t>
  </si>
  <si>
    <t>*03/05/2004 - 20/12/2013
*27/01/2014 - 15/12/2014</t>
  </si>
  <si>
    <t>* AUXILIAR ADMINISTRATIVO</t>
  </si>
  <si>
    <t>YURID NATALIA CASTRO VEGA</t>
  </si>
  <si>
    <t>PSICÓLOGA</t>
  </si>
  <si>
    <t>*PONTIFICIA UNIVERSIDAD JAVERIANA</t>
  </si>
  <si>
    <t>*01/01/2014 - 31/08/2014</t>
  </si>
  <si>
    <t>*GESTOR EN LAS FASES SISTEMATIZACIÓN, ACOMPAÑAMIENTO EN FORMACIÓN Y PRODUCCIÓN DE CONTENIDOS EN COLEGIOS DISTRITALES DEL PROYECTO: "ASESORÍA, ACOMPAÑAMIENTO Y ACTUALIZACIÓN PARA DOCENTES Y ESTUDIANTES DE 200 COLEGIOS DEL DISTRITO CAPITAL, EN LA INCORPORACIÓN, USO Y APROPIACIÓN PEDAGÓGICA DE LAS TIC, Y LA CARACTERIZACIÓN DE 430 SEDES EDUCATIVAS"</t>
  </si>
  <si>
    <t>1815 DE 2012</t>
  </si>
  <si>
    <t>PRORROGA 31/07/2014 POR 92 DIAS Y 31/10/2014 POR 45 DIAS</t>
  </si>
  <si>
    <t>LUZ AYDEE PINEDA CUBILLOS</t>
  </si>
  <si>
    <t xml:space="preserve">CONTADORA PÚBLICO </t>
  </si>
  <si>
    <t>UNIVERSIDAD ANTONIO NARIÑO</t>
  </si>
  <si>
    <t>76053-T</t>
  </si>
  <si>
    <t>CORPORACIÓN FORJADORES DEL PERDOMO -ICBF</t>
  </si>
  <si>
    <t>01/07/2012-01/05/2014</t>
  </si>
  <si>
    <t>*CONTADORA</t>
  </si>
  <si>
    <t>*NO ADJUNTA
DIPLOMA COMO CONTADORA, NI TAMPOCO CERTIFICACIONES LABORALES QUE SOPORTEN LA EXPERIENCIA RELACIONADA EN LA HOJA DE VIDA</t>
  </si>
  <si>
    <t>LA FUNDACIÓN ALLEGA HOJAS DE VIDA CON SOPORTES, NO SOLO DEL RECURSO HUMANO MÍNIMO REQUERIDO, SEGÚN LO SEÑALADO EN EL NUMERAL 3.21.1  "TALENTO HUMANO HABILITANTE", SINO TAMBIÉN ALLEGA HOJAS DE VIDA CON SOPORTES DEL RECURSO HUMANO REQUERIDO PARA LA EJECUCIÓN DEL CONTRATO SEGÚN EL NUMERAL 3.22. EN LOS FOLIOS DEL 118 AL 268
*LA CERTIFICACIÓN QUE ACREDITALA EXPERIENCIA ENTRE 2012 Y 2014  ESTÁ FIRMADA POR LA MISMA PROFESIONAL EN SU CALIDAD DE REPRESENTANTE LEGAL DE LA FUNDACIÓN</t>
  </si>
  <si>
    <t>1351 DE 2012</t>
  </si>
  <si>
    <t>1814 DE 2012</t>
  </si>
  <si>
    <t>REVERSO FOLIO 54</t>
  </si>
  <si>
    <t>CALLE 59 A BIS No. 47- 87 SUR</t>
  </si>
  <si>
    <t>*LICENCIADA EN EDUCACIÓN PRESCOLAR
*LICENCIADA EN MATEMÁTICAS</t>
  </si>
  <si>
    <t>* FUNDACIÓN UNIVERSITARIA MONSERRATE
*UNIVERSIDAD FRNACISCO DE PAULA SANTANDER</t>
  </si>
  <si>
    <t>*07/03/1994
*27/09/2013</t>
  </si>
  <si>
    <t>*FUNDACIÓN SOCIAL SAN LORENZO
*INSTITUTO PEDAGÓGICO SAN LORENZO</t>
  </si>
  <si>
    <t>*ENERO/2012 - DICIEMBRE 2014
*ENERO/2006 - DICIEMBRE 2011</t>
  </si>
  <si>
    <t>*COORDINADORA
*COORDINADORA</t>
  </si>
  <si>
    <t>ERIKA MENDIETA RAMOS</t>
  </si>
  <si>
    <t>*UNIVERSIDAD ANTONIO NARIÑO</t>
  </si>
  <si>
    <t>*05/03/1999</t>
  </si>
  <si>
    <t>*JULIO/2012 - ACTUAL</t>
  </si>
  <si>
    <t>325 DE 2012</t>
  </si>
  <si>
    <t xml:space="preserve">EL OFERENTE PRESENTA HOJAS DE VIDA PARA LOS DIFERENTES PERFILES DEL CDI, PERO NOPRESENTA HOJAS DE VIDA DE UN EQUIPO ADICIONAL AL REQUERIDO POR EL MANUAL OPERATIVO EL CUAL GENERA PUNTAJE ADICIONAL SEGÚN EL CRITERIO 2 DEL NUMERAL 4,1 CRITERIOS DE PONDERACION </t>
  </si>
  <si>
    <t>UNIVERSIDAD INNCA</t>
  </si>
  <si>
    <t>EL PROPONENTE RELACIONA EN EL FORMATO No. 10 EL CARGO APOYO  PEDAGÓGICO EL CUAL SERA   DESARROLLADO POR PRACTICANTES DE LA UNIVERSIDAD INNCA DE SÉTIMO SEMESTRE DE LICENCIATURA EN EDUCACIÓN PRESCOLAR. NO SE PRESENTAN HOJAS DE VIDA. EL CUAL NO CUMPLE CON LO SEÑALADO EN NUMERAL 4,1  "CRITERIOS DE PONDERACIÓN "</t>
  </si>
  <si>
    <t>CONTADORA</t>
  </si>
  <si>
    <t>FEBRERO/2012 - ACTUAL</t>
  </si>
  <si>
    <t>EN LA HOJA DE VIDA SE RELAICONA EXPERIENCIA PERO NO ALLEGA SOPORTES
NO HAY SOPORTE DEL DIPLOMA NI ACTA DE GRADO</t>
  </si>
  <si>
    <t>CARGO PRESENTADO POR LA FUNDACIÓN: APOYO EN SALUD</t>
  </si>
  <si>
    <t>AUXILIARES DE ENFERMERIA</t>
  </si>
  <si>
    <t>FUSDEZA</t>
  </si>
  <si>
    <t xml:space="preserve">EL PROPONENTE RELACIONA EN EL FORMATO No. 10 EL CARGO APOYO EN SALUD  EL CUAL SERÁ DESARROLLADO POR PRACTICANTES DE LA INSTITUCION FUSDEZA, EL CUAL NO CUMPLE CON LO SEÑALADO EN NUMERAL 4,1  "CRITERIOS DE PONDERACIÓN "
</t>
  </si>
  <si>
    <t>1) EL PROPONENTE RELACIONA EN EL FORMATO NO. 6, 6 CONTRATOS EJECUTADOS CON DIFERENTES ENTES TERRITORIALES; SIN EMBARGO ALLEGA COPIA DE LOS CONTRATOS MAS NO LAS CERTIFICACIONES DE LOS MISMOS A EXCEPCIÓN DEL CONTRATO NO. 008 DE 2013 CELEBRADO CON LA FUNDACIÓN VENTANAS AL FUTURO, CONTRATO NO. 652 CELEBRADO CON LA ALCALDÍA MUNICIPAL DE SOACHA, CONTRATO NO. 3987 CELEBRADO CON LA SECRETARIA DISTRITAL DE INTEGRACIÓN SOCIAL.  
2) EL OBJETO DE LOS CONTRATOS NO CORRESPONDE CON LOS OLICITADO EN EL PLIEGO DE CONDICIONES ESPECÍFICAMENTE EN EL NÚMERAL 3,19 EXPERIENCIA ESPECÍFICA VIÑETAS 1 Y 2. EXCEPCIÓN DEL CONTRATO NO. 008 DE 2013,.</t>
  </si>
  <si>
    <t>1)DE LOS CUPOS RELACIONADOS, ÚNICAMENTE 400 CUMPLEN CON EL OBJETO DE LA PRESENTE CONVOCATORIA Y CUENTAN CON LA DEBIDA CERTIFICACIÓN.</t>
  </si>
  <si>
    <t>EL PROPONENTE NO RELACIONA EN EL FORMATO NO. 11 EL TIPO DE DISPONIBILIDAD DEL INMUEBLE, SIN EMBARGO ANEXA CARTA DE INTENCIÓN DE GESTIÓN DE PERMISO PARA EL USO DE LA INFRAESTRUCTURA.</t>
  </si>
  <si>
    <t>VENTANAS DEL FUTURO</t>
  </si>
  <si>
    <t>008 DE 2013</t>
  </si>
  <si>
    <t>SECRETARIA DISTRITAL DE INTEGRACIÓN SOCIAL</t>
  </si>
  <si>
    <t>1917</t>
  </si>
  <si>
    <t>85 - 101</t>
  </si>
  <si>
    <t>EL PROPONENTE NO ALLEGA CERTIFICACIÓN  NI ACTA DE LIQUIDACIÓN DEL CONTRATO. EL OBJETO DEL CONTRATO NO CORRESPONDE CON EL SOLICITADO SEGÚN LOS PLIEGOS DE CONDICIONES</t>
  </si>
  <si>
    <t>3079</t>
  </si>
  <si>
    <t>102-117</t>
  </si>
  <si>
    <t>FONDE DE DESARROLLO LOCAL DE RAFAEL URIBE URIBE</t>
  </si>
  <si>
    <t>088</t>
  </si>
  <si>
    <t>30/02/2013</t>
  </si>
  <si>
    <t>118-133</t>
  </si>
  <si>
    <t>ALCALDÍA MUNICIAPL DE SOACHA</t>
  </si>
  <si>
    <t>652</t>
  </si>
  <si>
    <t>134 - 1140</t>
  </si>
  <si>
    <t>EL CONTRATO RELACIONADO CORRESPONDE A SUMINISTRO DE ALIMENTOS</t>
  </si>
  <si>
    <t>3987</t>
  </si>
  <si>
    <t>141 - 153</t>
  </si>
  <si>
    <t>EL OBJETO DEL CONTRATO NO CORRESPONDE AL SOLICITADO SEGÚN EL PLIEGO DE LICITACIÓN</t>
  </si>
  <si>
    <t>DE LA EXPERIENCIA ACREDITADA 3 CONTRATOS NO CUENTAN CON CERTIFICACIÓN SEGÚN LO ESTABLECIDO EN EL NUMERAL 3,19 "EXPERIENCIA ESPECÍFICA", LITERAL a) "REGLAS GENERALES PARA LA VALORACIÓN DE LA EXPERIENCIA</t>
  </si>
  <si>
    <t>CDI INSTITUCIONAL SIN ARRIENDO</t>
  </si>
  <si>
    <t>KR 95D No. 87 - 15</t>
  </si>
  <si>
    <t>KR 105 No. 78 - 21</t>
  </si>
  <si>
    <t>AURA MATILDE CARRERA USSA</t>
  </si>
  <si>
    <t>LICENCIADA EN CIENCIAS SOCIALES</t>
  </si>
  <si>
    <t>UNIVERSIDAD PEDAGÓGICA NACIONAL</t>
  </si>
  <si>
    <t>*FUNCULSOL</t>
  </si>
  <si>
    <t>*15/02/1998 - 17/02/2004</t>
  </si>
  <si>
    <t>*COORDINADORA DE PROYECTOS SOCIALES</t>
  </si>
  <si>
    <t>EDGAR WILLIAM CARDENAS GARZÓN</t>
  </si>
  <si>
    <t>ADMINISTRADPR DE EMPRESAS</t>
  </si>
  <si>
    <t>CORPORACION UNIFICADA NACIONAL DE EDUCACIÓN SUPERIOR CUN</t>
  </si>
  <si>
    <t>* FUNDACIÓN SOCIAL VIVE COLOMBIA</t>
  </si>
  <si>
    <t>*21/06/2013 - 20/06/2014</t>
  </si>
  <si>
    <t>* COORDINADOR DE PROYECTO SOCIAL</t>
  </si>
  <si>
    <t>ERIKA ESMERALDA BAUTISTA GUTIERREZ</t>
  </si>
  <si>
    <t>PSICOLOGA</t>
  </si>
  <si>
    <t>UNIVERSIDAD NACIONAL ABIERTA Y A DISTANCIA UNAD</t>
  </si>
  <si>
    <t>* CENTRO INTERACTIVO DE CRM S.A. 
*OFICINA DE PASTORAL PARA LA NIÑEZ Y LA FAMILIA DE LOS RELIGIOSOS TERCIARIOS CAPUCHINOS
*FUNDACIÓN MUJER, GÉNERO Y CULTURA</t>
  </si>
  <si>
    <t>*13/02/2012 - 04/03/2013 
*2/09/2013 - NO REPORTA
*17/10/2012 - 29/07/2014</t>
  </si>
  <si>
    <t>*FORMADOR
*PSICÓLOGA
*COORDINADORA DE PROYECTO</t>
  </si>
  <si>
    <t>EN LA CERTIFICACIÓN TERCIARIOS CAPUCHINOS  NO SE RELACIONA LA FECHA DE TERMINACIÓN DE CONTRATO</t>
  </si>
  <si>
    <t>YULLY ALEXANDRA GONZALEZ TORRES</t>
  </si>
  <si>
    <t>UNIVERSIDAD SANTO TOMAS</t>
  </si>
  <si>
    <t>*FUNDACION SOCIAL VIVE COLOMBIA
*FUNDAMOR</t>
  </si>
  <si>
    <t xml:space="preserve">
*07/01/2014 - 23/09/2014
*20/01/2011 - 21/01/2012
*22/01/2012 - 23/01/2013
*24/01/2013 - 25/01/2014</t>
  </si>
  <si>
    <t>1919</t>
  </si>
  <si>
    <t>28/02/2012</t>
  </si>
  <si>
    <t>28/07/2012</t>
  </si>
  <si>
    <t>5</t>
  </si>
  <si>
    <t>259 - 275</t>
  </si>
  <si>
    <t xml:space="preserve"> EL OBJETO DEL CONTRATO NO CORRESPONDE CON EL SOLICITADO SEGÚN LOS PLIEGOS DE CONDICIONES</t>
  </si>
  <si>
    <t>CONSORCIO NIÑOS POR SUBA</t>
  </si>
  <si>
    <t>3755</t>
  </si>
  <si>
    <t>27/10/2009</t>
  </si>
  <si>
    <t>26/07/2010</t>
  </si>
  <si>
    <t>9</t>
  </si>
  <si>
    <t>1070</t>
  </si>
  <si>
    <t>276 - 296</t>
  </si>
  <si>
    <t xml:space="preserve">1) ESTA EXPERIENCIA ES ACREDITADA DENTO DE UN CONSORCIO Y EL PORPONENTE NO ALLEGA DOCUMENTO PARA VERIFICAR SU PARTICIPACIÓN EN EL MISMO.
2) LA POBLACIÓN OBJETO DE ESTE CONTRATO NO CORRESPONDE A PRIMERA INFANCIA
3)LOS CUPOS REPORTADOS SE ENCUENTRAN DENTRO DE LAS OBLIGACIONES COMO POBLACIÓN A FOCALIZAR Y CORRESPONDEN A 770NIÑOS, NIÑAS Y ADOLESCENTES ENTRE 6 Y 17 AÑOS Y 300 PADRES
</t>
  </si>
  <si>
    <t>UNIÓN TEMPORAL EMPRENDIENDO CAMINOS</t>
  </si>
  <si>
    <t>3494</t>
  </si>
  <si>
    <t>22/11/2010</t>
  </si>
  <si>
    <t>22/02/2011</t>
  </si>
  <si>
    <t>3</t>
  </si>
  <si>
    <t>297-313</t>
  </si>
  <si>
    <t xml:space="preserve">1) ESTA EXPERIENCIA ES ACREDITADA DENTO DE UN CONSORCIO Y EL PORPONENTE NO ALLEGA DOCUMENTO PARA VERIFICAR SU PARTICIPACIÓN EN EL MISMO.
2) EL PROPONENTE NO ALLEGA CERTIFICACIÓN  NI ACTA DE LIQUIDACIÓN DEL CONTRATO
</t>
  </si>
  <si>
    <t>PAOLA TATIANA CONAPIA CASTELBOLDO</t>
  </si>
  <si>
    <t>TRABAJADORA SOCIAL</t>
  </si>
  <si>
    <t>UNIVERSIDAD SIMON BOLIVAR</t>
  </si>
  <si>
    <t>208791022-1</t>
  </si>
  <si>
    <t>*FUNDACIÓN SOCIAL VIVE COLOMBIA
*CIRCUOLO DE OBREROS DE SAN PEDRO CLAVER</t>
  </si>
  <si>
    <t>*01/08/2012 - *01/12/2014
*01/08/2010 - 017/02/2011</t>
  </si>
  <si>
    <t>*/DIRECTORA DE PROYECTO SOCIAL PARA LA INFANCIA
*COGESTOR SOCIAL</t>
  </si>
  <si>
    <t>NO ADJUNTA HOJA DE VIDA</t>
  </si>
  <si>
    <t>MARIA DEL PILAR PAEZ CASAGUA</t>
  </si>
  <si>
    <t>UNIVERSIDAD DISTRITAL FRANCISCO JOSE DE CALDAS</t>
  </si>
  <si>
    <t>*FUNDACIÓN SOCIAL VIVE COLOMBIA</t>
  </si>
  <si>
    <t>*02/03/2011 - 07/03/2014</t>
  </si>
  <si>
    <t>*COORDINADORA DE PROYECTO</t>
  </si>
  <si>
    <t>PABLO DAVID VERGARA DIAZ</t>
  </si>
  <si>
    <t xml:space="preserve">CONTADOR PÚBLICO </t>
  </si>
  <si>
    <t>191211-T</t>
  </si>
  <si>
    <t>NO ADJUNTA CERTIFICACIONES LABORALES QUE SOPORTEN LA EXPERIENCIA LABORAL RELACIONADA EN LA HOJA DE VIDA</t>
  </si>
  <si>
    <t>1) El proponente allega  ocho (8) certificaciones  de contratos ejecutados y terminados  con tiempo superior a los últimos 5 años según lo establecido en el numeral 3.19 Experiencia Especifica.</t>
  </si>
  <si>
    <t>1) El proponente allega formato 11 diligenciado, teniendo en cuenta que las 2 infraestructuras ofertadas tienen disponibilidad de Comodato con el ICBF el proponentes  no presenta carta donde manifieste su compromiso de gestionar con el propietario de la infraestructura el permiso para el uso de la misma, según lo establecido en la Nota 3 del numeral 3.20 Infraestructura (CDI-Desarrollo Infantil del Medio Familiar).</t>
  </si>
  <si>
    <t>499</t>
  </si>
  <si>
    <t>No  Aplica</t>
  </si>
  <si>
    <t>NO APLICA PORQUE EXCEDE EL TIEMPO DE EXPERIENCIA A CERTIFICAR</t>
  </si>
  <si>
    <t>163</t>
  </si>
  <si>
    <t>REVERSO DEL FOLIO 89</t>
  </si>
  <si>
    <t>643</t>
  </si>
  <si>
    <t>531</t>
  </si>
  <si>
    <t>1163</t>
  </si>
  <si>
    <t>REVERSO DEL FOLIO 91</t>
  </si>
  <si>
    <t>NO APLICA PORQUE EXCEDE EL TIEMPO DE EXPERIENCIA A CERTIFICAR ADICIONALMENTE NO SE ENCUENTRA RELACIONADO DENTRO DEL FORMATO 6 EXPERIENCIA MINIMA HABILITANTE.</t>
  </si>
  <si>
    <t>24</t>
  </si>
  <si>
    <t>REVERSO DEL FOLIO 92</t>
  </si>
  <si>
    <t>09</t>
  </si>
  <si>
    <t>475</t>
  </si>
  <si>
    <t>REVERSO DEL FOLIO 93</t>
  </si>
  <si>
    <t>85</t>
  </si>
  <si>
    <t>REVERSO DEL FOLIO 95</t>
  </si>
  <si>
    <t>De acuerdo con el numeral 3.19 experiencia especifica literal (a) viñeta 15 el oferente no cumple dado que las 8 primeras certificaciones relacionadas en el formato 6 NO corresponden a experiencia de los últimos 5 años.</t>
  </si>
  <si>
    <t>CDI - INSTITUCIONAL SIN ARRIENDO</t>
  </si>
  <si>
    <t>KRA 95 D # 87-15</t>
  </si>
  <si>
    <t>KRA 105 # 78-21</t>
  </si>
  <si>
    <t xml:space="preserve">MONICA MARCELA FONSECA </t>
  </si>
  <si>
    <t>LICENCIADA EN PEDAGOGIA INFANTIL</t>
  </si>
  <si>
    <t>UNIVERSIDAD DEL TOLIMA CONVENIO UNIMINUTO</t>
  </si>
  <si>
    <t>HOGARES INFANTILES DE LA CORPORACION EDUCATIVA MINUTO DE DIOS</t>
  </si>
  <si>
    <t>*08/11/2012 - 25/12/2011
*10/01/2012-23/12/2012
*8/01/2013-25/12/2013
*07/01/2014-25/12/2014</t>
  </si>
  <si>
    <t>*Coordinadora</t>
  </si>
  <si>
    <t>MARIA NELCY PEREZ DUARTE</t>
  </si>
  <si>
    <t xml:space="preserve">LICENCIADA EN EDUCACIÓN PREESCOLAR </t>
  </si>
  <si>
    <t>UNIVERSIDAD MONSERRATE</t>
  </si>
  <si>
    <t>*15/01/2001-21/12/2001
*15/01/2002-20/12/2002
*20/01/2003-19/12/2003
*26/01/2004-10/12/2004
*25/01/2005-25/12/2005
*16/01/2006-24/12/2006
*15/01/2007-23/12/2007
*16/01/2008-22/12/2008
*12/01/2009-23/12/2009
*14/01/2010-25/12/2011
*10/01/2012-23/12/2012
*08/01/2013-25/12/2013
*07/01/2014-24/12/2014</t>
  </si>
  <si>
    <t>GLADYS MILENA CAMARGO</t>
  </si>
  <si>
    <t>UNIVERSIDAD COLEGIO MAYOR DE CUNDINAMARCA</t>
  </si>
  <si>
    <t>*22/07/2013-15/12/2013
*23/01/2014-15/12/2014</t>
  </si>
  <si>
    <t>*TRABAJADORA SOCIAL</t>
  </si>
  <si>
    <t>MARIBEL PAEZ DUARTE</t>
  </si>
  <si>
    <t>FUNDACION UNIVERSITARIA SAN MARTIN</t>
  </si>
  <si>
    <t>*01/03/2013-15/12/2013
*13/01/2014-15/12/2014</t>
  </si>
  <si>
    <t>*PSICOLOGA</t>
  </si>
  <si>
    <t>471</t>
  </si>
  <si>
    <t>REVERSO DEL FOLIO 96</t>
  </si>
  <si>
    <t>NO APLICA PORQUE EXCEDE EL TIEMPO DE EXPERIENCIA A CERTIFICAR ADICIONALMENTE  SE ENCUENTRA RELACIONADO DENTRO DEL FORMATO 6 EXPERIENCIA MINIMA HABILITANTE.</t>
  </si>
  <si>
    <t>497</t>
  </si>
  <si>
    <t>297</t>
  </si>
  <si>
    <t>EL OFERENTE LO RELACIONA EN EL FORMATO 9 EXPERIENCIA ADICIONAL</t>
  </si>
  <si>
    <t>70</t>
  </si>
  <si>
    <t>REVERSO DEL FOLIO 100</t>
  </si>
  <si>
    <t>141</t>
  </si>
  <si>
    <t>NO APLICA PORUE EL PERIODO DE TIEMPO ES TRASLAPADO</t>
  </si>
  <si>
    <t>1897</t>
  </si>
  <si>
    <t>1910</t>
  </si>
  <si>
    <t>DENISE MAHECHA RUBIO</t>
  </si>
  <si>
    <t>LICENCIADA EN EDUCACION AMBIENTAL Y DESARROLLO COMUNITARIO</t>
  </si>
  <si>
    <t xml:space="preserve">UNIVERSIDAD SANTO TOMAS </t>
  </si>
  <si>
    <t>*01/06/2010-Actual</t>
  </si>
  <si>
    <t>*DIRECTORA GENERAL HOGARES INFANTILES</t>
  </si>
  <si>
    <t>JACQUELINE CARVAJAL BOCACHICA</t>
  </si>
  <si>
    <t>LICENCIADA PARA LA EDUCACION BASICA EN CIENCIAS NATURALES Y EDUCACION AMBIENTAL</t>
  </si>
  <si>
    <t>UNIVERSIDAD DEL TOLIMA</t>
  </si>
  <si>
    <t>*25/01/2006-19/12/2006
*24/01/2007-18/12/2007
*23/01/2008-21/12/2008
*26/01/2009-23/12/2009
*15/01/2010-22/12/2010
*12/01/2011-25/12/2011
*10/01/2012-23/12/2012
*08/01/2013-25/12/2013
*07/01/2014-24/12/2014</t>
  </si>
  <si>
    <t>*JARDINERA
*COORDINADORA</t>
  </si>
  <si>
    <t>CUENTA CON EXPERIENCIA LABORAL EN ATENCION A INFANCIA O FAMILIA DE 9 AÑOS DE LOS CUALES CUENTA CON EXPERIENCIA PROFESIONAL DE 3 MESES.</t>
  </si>
  <si>
    <t>GUSTAVO GONZALEZ BEJARANO</t>
  </si>
  <si>
    <t>93610-T</t>
  </si>
  <si>
    <t>*16/01/1996-Actual</t>
  </si>
  <si>
    <t>*Contador General</t>
  </si>
  <si>
    <t>CUENTA CON EXPERIENCIA LABORAL DE 18 AÑOS DE LOS CUALES CUENTA CON EXPERIENCIA PROFESIONAL DE 12 AÑOS.</t>
  </si>
  <si>
    <t>1) El proponente allega  seis (6) certificaciones  de contratos ejecutados y terminados y dos (2)  certificaciones de contratos en liquidación; de los cuales los dos primeros ejecutados y terminados se ejecutaron en tiempo superior a los últimos 5 años según lo establecido en el numeral 3.19 Experiencia Especifica de los pliegos definitivos de la presente convocatoria.</t>
  </si>
  <si>
    <t>Las certificaciones de los contratos No. 664, 738, 331, 146, 333 y 1047 no reportan el número de cupos; sin embargo con las certificaciones de los contratos 1054 y 960 se habilita la experiencia en cupos</t>
  </si>
  <si>
    <t xml:space="preserve">Aunque el proponente en el formato  11  no especifica el tipo de disponibilidad del inmueble, allega PARA EL PREDIO UBICADO EN  LA  CARRERA 6 ESTE # 38 - 32 SUR
LA VICTORIA, CONTRATO DE ARRENDAMIENTO.
* PARA EL PREDIO UBICADO EN LA CALLE 67 SUR # 11 - 44 ESTE, LA BELLEZA,  CERTIFICADO DE PROPIEDAD </t>
  </si>
  <si>
    <t>LA FUNDACIÓN ALLEGA HOJAS DE VIDA CON SOPORTES, NO SOLO DEL RECURSO HUMANO MÍNIMO REQUERIDO, SEGÚN LO SEÑALADO EN EL NUMERAL 3.21.1  "TALENTO HUMANO HABILITANTE", SINO TAMBIÉN ALLEGA HOJAS DE VIDA CON SOPORTES DEL RECURSO HUMANO REQUERIDO PARA LA EJECUCIÓN DEL CONTRATO SEGÚN EL NUMERAL 3.22. EN LOS FOLIOS DEL 118 AL 268</t>
  </si>
  <si>
    <t>ICBF REGIONAL BOGOTÁ</t>
  </si>
  <si>
    <t>664</t>
  </si>
  <si>
    <t>738</t>
  </si>
  <si>
    <t>331</t>
  </si>
  <si>
    <t>146</t>
  </si>
  <si>
    <t>333</t>
  </si>
  <si>
    <t>1047</t>
  </si>
  <si>
    <t>1054</t>
  </si>
  <si>
    <t>960</t>
  </si>
  <si>
    <t>CDI</t>
  </si>
  <si>
    <t>BOGOTA LOCALIDAD 4 DE SAN CRISTOBAL
*CARRERA 6 ESTE # 38 - 32 SUR
LA VICTORIA, SAN CRISTOBAL. (ARRIENDO) CUPOS (140)
*CALLE 67 SUR # 11 - 44 ESTE, LA BELLEZA, SAN CRISTOBAL (PROPIA) CUPOS (60)</t>
  </si>
  <si>
    <t xml:space="preserve">*PARA EL PREDIO UBICADO EN  LA  CARRERA 6 ESTE # 38 - 32 SUR
LA VICTORIA SE ANEXA CONTRATO DE ARRENDAMIENTO
* PARA EL PREDIO UBICADO EN LA CALLE 67 SUR # 11 - 44 ESTE, LA BELLEZA, SE ANEXA CERTIFICADO DE PROPIEDAD </t>
  </si>
  <si>
    <t>Aunque el proponente en el formato  11  no especifica el tipo de disponibilidad del inmueble, allega certificado de tradición en el cual el mismo se encuentra a nombre de Centro Espirita Ruta de Luz" "CERLUZ"</t>
  </si>
  <si>
    <t>MARIA TELLEZ VELASCO</t>
  </si>
  <si>
    <t>UNIVERSIDAD DE LA SALLE</t>
  </si>
  <si>
    <t>112955211-A</t>
  </si>
  <si>
    <t>*HOGAR INFANTIL RUTAS DE LUZ
*HOGAR INFANTIL RUTAS DE LUZ</t>
  </si>
  <si>
    <t>*27/01/2014 - 15/12/2014
*11/01/2012 - 30/06/2012</t>
  </si>
  <si>
    <t>VANESSA ARENAS HERNANDEZ</t>
  </si>
  <si>
    <t>UNIVERSIDAD PILOTO DE COLOMBIA</t>
  </si>
  <si>
    <t>ACJ YMCA</t>
  </si>
  <si>
    <t>*21/06/2011 - 15/06/2012</t>
  </si>
  <si>
    <t>1) El proponente allega formato 11 diligenciado, teniendo en cuenta que las infraestructuras ofertadas tienen disponibilidad de Comodato con el ICBF  y  arrendamiento, el proponente  no presenta carta donde manifieste su compromiso de gestionar con el propietario de la infraestructura el permiso para el uso de la misma y carta de intension o promesa de arrendamiento, según lo establecido en la Nota 3 del numeral 3.20 Infraestructura (CDI-Desarrollo Infantil del Medio Familiar).</t>
  </si>
  <si>
    <t>Uno de los profesionales presentados por el proponente no allega los soportes de experiencia mínima requerida para el talento humano y no cumple con el perfil solicitado en el numeral 3.22.1. Adicionalmente el proponente allega en los folios del 274 al 1033 hojas de vida con sus respectivos soportes del recurso humano requerido para la ejecucion del contrato segun lo señalado en el numeral 3.22.1</t>
  </si>
  <si>
    <t>ICBR REGIONAL BOGOTA</t>
  </si>
  <si>
    <t>411/2012</t>
  </si>
  <si>
    <t>43-48</t>
  </si>
  <si>
    <t>1369/2012</t>
  </si>
  <si>
    <t>51-58</t>
  </si>
  <si>
    <t>1840/2012</t>
  </si>
  <si>
    <t>64-76</t>
  </si>
  <si>
    <t>KRA 23 No 164-96</t>
  </si>
  <si>
    <t>NO ALLEGA</t>
  </si>
  <si>
    <t xml:space="preserve">NO APLICA </t>
  </si>
  <si>
    <t>1) El proponente allega formato 11 diligenciado y copia del contrado de comodato suscrito el 19/09/2013 hasta el 31/12/2013. El proponente  no presenta carta donde manifieste su compromiso de gestionar con el propietario de la infraestructura el permiso para el uso de la misma, según lo establecido en la Nota 3 del numeral 3.20 Infraestructura (CDI-Desarrollo Infantil del Medio Familiar).</t>
  </si>
  <si>
    <t>CDI - INSTITUCIONAL CON ARRIENDO</t>
  </si>
  <si>
    <t>CL 160 BIS # 7 G- 06</t>
  </si>
  <si>
    <t>1) El proponente allega formato 11 diligenciado, EL proponente  no presenta carta de intención o promesa de arrendamiento del inmueble, según lo establecido en la Nota 3 del numeral 3.20 Infraestructura (CDI-Desarrollo Infantil del Medio Familiar).</t>
  </si>
  <si>
    <t>CL 162 # 17 A-75</t>
  </si>
  <si>
    <t>KRA 1 ESTE # 163-60</t>
  </si>
  <si>
    <t>MARTHA CECILIA DIAZ</t>
  </si>
  <si>
    <t>LICENCIATURA EN EDUCACION PREESCOLAR</t>
  </si>
  <si>
    <t>UNIVERSIDAD MARIANA</t>
  </si>
  <si>
    <t>NO ALLEGA SOPORTES</t>
  </si>
  <si>
    <t>NO ALLEGA LOS RESPECTIVOS SOPORTES DE EXPERIENCIA MINIMA DEL PERSONAL SEGÚN LO ESTABLECIDO EN EL NUMERAL 3.22.1 TALENTO HUMANO HABILITANTE</t>
  </si>
  <si>
    <t>GLORIA ELVIRA GUTIERREZ FIGEROA</t>
  </si>
  <si>
    <t>LICENCIADA EN EDUCACION PREESCOLAR</t>
  </si>
  <si>
    <t>FUNDACION DE EDUCACION SUPERIOR CEDINPRO</t>
  </si>
  <si>
    <t>*16/01/2014-31/07/2014
*01/07/2013-20/12/2013
*28/01/2013-30/06/2013</t>
  </si>
  <si>
    <t>*COORDINADORA
*COORDINADORA
*DOCENTE</t>
  </si>
  <si>
    <t>LUISA FERNANDA PRIETO LIZARAZO</t>
  </si>
  <si>
    <t>UNIVERSIDAD DEL ROSARIO</t>
  </si>
  <si>
    <t>*16/04/2013-20/12/2013
*16/01/2014-15/12/2014</t>
  </si>
  <si>
    <t>EXPERIENCIA LABORAL DE 20 MESES SIN EMBARGO COMO EXPERIENCIA PROFESIONAL SE CUENTA CON 16 MESES Y 20 DIAS</t>
  </si>
  <si>
    <t xml:space="preserve">MARIA INES MORENO </t>
  </si>
  <si>
    <t>CORPORACION UNIVERSITARIA METROPOLITANA</t>
  </si>
  <si>
    <t>*16/01/2014-31/07/2014
*28/01/2013-20/12/2013
*01/02/2011-15/12/2011
*01/02/2010-15/12/2010</t>
  </si>
  <si>
    <t>*COORDINADORA
*COORDINADORA
*DOCENTE
*DOCENTE</t>
  </si>
  <si>
    <t>1840/2014</t>
  </si>
  <si>
    <t>149-153</t>
  </si>
  <si>
    <t xml:space="preserve">ACTA DE ADICION, PRORROGA Y OTROSI. </t>
  </si>
  <si>
    <t>EL PROPONENTE NO ALLEGA SOPORTES PARA LA EXPERIENCIA REALCIONADA EN EL NUMERAL 1  DEL FORMATO 9 EXPERIENCIA ADICIONAL POR LO ANTERIOR NO SE TIENE EN CUENTA</t>
  </si>
  <si>
    <t>SANDRA PATRICIA VARGAS ALARCON</t>
  </si>
  <si>
    <t>NO REPORTA YA QUE NO ALLEGA SOPORTE(DIPLOMA Y ACTA DE GRADO)</t>
  </si>
  <si>
    <t>119290-T</t>
  </si>
  <si>
    <t>*01/10/2013-Actual</t>
  </si>
  <si>
    <t>*DIRECTORA EJECUTIVA</t>
  </si>
  <si>
    <t>FUNDACION COLEGIO WESLEYANO DEL NORTE</t>
  </si>
  <si>
    <t>01/01/2013-30/09/2013</t>
  </si>
  <si>
    <t>*ASESORA PEDAGOGICA EXTERNA</t>
  </si>
  <si>
    <t>GLADYS PATRICIA ROMERO ROJAS</t>
  </si>
  <si>
    <t>CSJ</t>
  </si>
  <si>
    <t>*03/01/1995-17/11/1997
*03/08/2006-NO REPORTA</t>
  </si>
  <si>
    <t>*ASISTENTE SOCIAL</t>
  </si>
  <si>
    <t>EL PROPONENTE ALLEGA 3 CERTIFICACIONES LABORALES  LAS CUALES  NO REFIEREN FECHA DE INICIO Y/O TERMINACION DEL CONTRATO. POR LO CUAL NO SE PUEDE VERIFICAR. ADICIONALMENTE EL PERFIL DEL PROFESIONAL NO CUMPLE CON LOS CRITERIOS DEFINIDOS 4.1 CRITERIOS DE PONDERACIÓN</t>
  </si>
  <si>
    <t>CESAR AUGUSTO CASTRO CIFUENTES</t>
  </si>
  <si>
    <t>*01/08/2012-Actual</t>
  </si>
  <si>
    <t>*REVISOR FISCAL</t>
  </si>
  <si>
    <t>NO ALLEGA TARJETA PROFESIONAL DE CONTADOR</t>
  </si>
  <si>
    <t>FUNDACION GOTA DE LECHE</t>
  </si>
  <si>
    <t>336/2012</t>
  </si>
  <si>
    <t>1336/2012</t>
  </si>
  <si>
    <t>1915/2012</t>
  </si>
  <si>
    <t xml:space="preserve">VERIFICADO EN EL SECOP. ACTA DE LIQUIDACION DEL CTO 1915-2012 </t>
  </si>
  <si>
    <t>937/2013</t>
  </si>
  <si>
    <t>SEGÚN VERIFICACION EN EL SECOP. EL CTO 937-2013 PRESENTA LAS SIGUIENTES MODIFICACIONES: No 1 DISMINUIR (-$72.398.650 ) Y (-50 CUPOS); No 2 ADICIONAR ($180.904.750) Y PRORROGA HASTA EL 31/10/2014. No 3 DISMINUCION (-$3.307.000); No 4 ADICION ($87.264.750) Y PRORROGA HASTA EL 15/12/2014.</t>
  </si>
  <si>
    <t>CDI SIN ARRIENDO</t>
  </si>
  <si>
    <t>CRA 9 # 20 - 42</t>
  </si>
  <si>
    <t>MARIA ELENA SANTOS FLOREZ</t>
  </si>
  <si>
    <t xml:space="preserve">LICENCIADA EN EDUCACION PREESCOLAR </t>
  </si>
  <si>
    <t>FUNDACION UNIVESITARIA PANAMERICANA</t>
  </si>
  <si>
    <t>30/11/1989-ACTUAL</t>
  </si>
  <si>
    <t>*DIRECTORA</t>
  </si>
  <si>
    <t>EL PROPONENTE NO ALLEGA  CERTIFICACION DE EXPERIENCIA LABORAL PROFESIONAL</t>
  </si>
  <si>
    <t>JOSE EVARISTO CARRANZA BAQUERO</t>
  </si>
  <si>
    <t xml:space="preserve">PSICOLOGO </t>
  </si>
  <si>
    <t>FUNDACION UNIVERSITARIA KONRAD LORENZ</t>
  </si>
  <si>
    <t>*FUNDACION GOTA DE LECHE
*OIM</t>
  </si>
  <si>
    <t>*01/08/2014-ACTUAL
*JUNIO DE 2013-ACTUAL</t>
  </si>
  <si>
    <t>*PSICOLOGO
*PSICOLOGO-AUXILIAR DE INVESTIGACION</t>
  </si>
  <si>
    <t>EL PROPONENTE NO ALLEGA DILIGENCIADO EL FORMATO 9 EXPERIENCIA ADICIONAL POR LO ANTERIOR NO ES OBJETO DE PONDERACION</t>
  </si>
  <si>
    <r>
      <t xml:space="preserve">COORDINADOR GENERAL DEL PROYECTO </t>
    </r>
    <r>
      <rPr>
        <b/>
        <sz val="11"/>
        <color theme="1"/>
        <rFont val="Calibri"/>
        <family val="2"/>
        <scheme val="minor"/>
      </rPr>
      <t/>
    </r>
  </si>
  <si>
    <t>EL PROPONENTE RELACIONA EN SU PROPUESTA LISTADO DE RECURSO HUMANO REQUERIDO PARA LA EJECUCION DE CONTRATO  SEGÚN LO SEÑALA EL NUMERAL 3.22.1 (FOLIOS 66-86 Y 101-442) , SIN EMBARGO NO ALLEGA FORMATO No 10 EQUIPO DE TALENTO HUMANO ADICIONAL, NI HOJAS DE VIDA, NI SOPORTE POR LO ANTERIOR NO ES OBJETO DE PONDERACION SEGÚN LOS CRITERIOS DEFINIDOS EN EL NUMERAL 4.1</t>
  </si>
  <si>
    <t xml:space="preserve">PROFESIONAL DE APOYO PEDAGÓGICO  </t>
  </si>
  <si>
    <t>FINANCIERO</t>
  </si>
  <si>
    <t>HERMANAS FRANCISCANAS DEL ESPIRITU SANTO -CDI ESTRELLA DE ORIENTE</t>
  </si>
  <si>
    <t xml:space="preserve"> EL PROPONENTE NO ALLEGA DILIGENCIADO EL FORMATO 6 EXPERIENCIA MINIMA HABILITANTE, SOLO ALLEGA COPIA DE LAS CERTIFICACIONES DE LOS CONTRATOS.</t>
  </si>
  <si>
    <t>EL PROPONENTE EN EL FOLIO 35 ALLEGA COPIA DE DOCUENTO EMITIDO POR LA SECRETARIA DISTRITAL DE PLANEACION DE FECHA 28/04/2014 EN EL CUAL RELACIONA UN INMUEBLE UBICADO EN EL KRA 6 A # 119 B-34 IDAS SANTA BIBIANA EL CUAL ES ADMINISTRADO POR EL MISMO PROPONENTE, SIN EMBARGO ESTE INMUBLE NO ES RELACIONADO EN EL FORMATO 11 INFRAESTRUCTURA</t>
  </si>
  <si>
    <t>EL PROPONENTE ALLEGA HOJA DE VIDA DE PROFESIONAL PARA EL CARGO DE COORDINADOR QUE NO CUMPLE CON LA EXPERIENCIA PROFESIONAL REQUERIDA PARA EL CARGO EN MENCION DE ACUERDO CON LO SEÑALADO EN EL NUMERAL 3.22.1. ADICIONALMENTE LOS PROFESIONALES DE APOYO PSICOSOCIAL PRESENTAN DOCUMENTACION INCOMPLETA.</t>
  </si>
  <si>
    <t>90/2005</t>
  </si>
  <si>
    <t>517/2006</t>
  </si>
  <si>
    <t>673/2008</t>
  </si>
  <si>
    <t>REVERSO FOLIO 22</t>
  </si>
  <si>
    <t>689/2009</t>
  </si>
  <si>
    <t>342/2010</t>
  </si>
  <si>
    <t>345/2012</t>
  </si>
  <si>
    <t>1841/2012</t>
  </si>
  <si>
    <t xml:space="preserve">CDI SIN ARRIENDO </t>
  </si>
  <si>
    <t>CL 182 # 3 -79</t>
  </si>
  <si>
    <t>MARLEN LAUREANO CORDERO</t>
  </si>
  <si>
    <t>*02/02/2010-30/06/2012
01/07/2012-Actual</t>
  </si>
  <si>
    <t>*SUBDIRECTORA
*ASISTENTE ADMINISTRATIVO</t>
  </si>
  <si>
    <t>EL PROPONENTE ALLEGA HV DE PROFESIONAL QUE NO CUMPLE CON LA EXPERIENCIA PROFESIONAL REQUERIDA PARA EL CARGO EN MENCION DE ACUERDO CON LO SEÑALADO EN EL NUMERAL 3.22.1</t>
  </si>
  <si>
    <t>ANDREA CATHERINE COLORADO RINCON</t>
  </si>
  <si>
    <t>UNIVERSIDAD PEDAGOGICA NACIONAL</t>
  </si>
  <si>
    <t>COLSUBSIDIO</t>
  </si>
  <si>
    <t>*01/11/2012-31/07/2014</t>
  </si>
  <si>
    <t>*COORDINADORA PEDAGOGICA</t>
  </si>
  <si>
    <t>EL PROPONENTE NO ALLEGA LOS SOPORTES DE LA EXPERIENCIA LABORAL  PROFESIONAL</t>
  </si>
  <si>
    <t>PAOLA MABEL BEJARANO AMAYA</t>
  </si>
  <si>
    <t>PSICOLOGIA</t>
  </si>
  <si>
    <t>FUNDACION DEJANDO HUELLA</t>
  </si>
  <si>
    <t>*04/02/2014-15/12/2014</t>
  </si>
  <si>
    <t xml:space="preserve">EL PROPONENTE NO ALLEGA COPIA DE LA TARJETA PROFESIONAL </t>
  </si>
  <si>
    <t>ANGELICA MARIA AMAYA MORALES</t>
  </si>
  <si>
    <t>HERMANAS FRANCISCANAS DEL ESPIRITU SANTO -CDI SANTA BIBIANA</t>
  </si>
  <si>
    <t>*ABRIL/2013-NO REPORTA</t>
  </si>
  <si>
    <t xml:space="preserve">EL PROPONENTE NO ALLEGA LOS SOPORTES DE LA EXPERIENCIA LABORAL  PROFESIONAL, NI COPIA DE LA TARJETA PROFESIONAL </t>
  </si>
  <si>
    <t>EL PROPONENTE EN LOS FOLIOS DEL 36-422 Y EN SU FORMATO 7 EQUIPO MINIMO HABILITANTE RELACIONA TODO EL PERSONAL QUE REFIERE EL NUMERAL 3.22.1 CON SUS RESPECTIVAS HOJAS DE VIDA Y SOPORTES, SIN EMBARGO NO ALLEGA EL FORMATO 10 EQUIPO DE TALENTO HUMANO ADICIONAL. ADICIONALMENTE LAS HOJAS DE VIDA VIDA PRESENTADAS NO CORRESPONDEN A LOS CRITERIOS DE PONDERACION SEÑALADOS EN EL NUMERAL 4.2.1</t>
  </si>
  <si>
    <t>ICBF</t>
  </si>
  <si>
    <t>955</t>
  </si>
  <si>
    <t>No Aplica</t>
  </si>
  <si>
    <t>553</t>
  </si>
  <si>
    <t>1151</t>
  </si>
  <si>
    <t>956</t>
  </si>
  <si>
    <t>SE TRASLAPA CON CONTRATO 955</t>
  </si>
  <si>
    <t>CDI CON ARRIENDO</t>
  </si>
  <si>
    <t>INSTITUCIONAL</t>
  </si>
  <si>
    <t>KR 16 16 48</t>
  </si>
  <si>
    <t>CLAUSULA TERCERA - VIGENCIA-  DEL CONTRATO DE ARRENDAMIENTO INDICA PRORROGA AUTOMATICAMENTE POR PERIODOS SUCESIVOS DE UN AÑO, SALVO DECISION EN CONTRARIO DE CUALQUIERA DE LAS PARTES</t>
  </si>
  <si>
    <t>CDI MODALIDAD FAMILIAR</t>
  </si>
  <si>
    <t>FAMILIAR</t>
  </si>
  <si>
    <t>LAURA GONZALEZ/ESPERANZA AREVALO</t>
  </si>
  <si>
    <t>52187231/51612252</t>
  </si>
  <si>
    <t>ADMINISTRADORA PUBLICA /TRABAJADORA SOCIAL</t>
  </si>
  <si>
    <t>ESAP/UNAL</t>
  </si>
  <si>
    <t>02/08/2002; 16/07/1989</t>
  </si>
  <si>
    <t>NO APLICA/SI</t>
  </si>
  <si>
    <t>06/09/2013 HASTA 19/12/2014;
06/2002 - ACTUAL</t>
  </si>
  <si>
    <t>COORDINADORA CDI</t>
  </si>
  <si>
    <t>SI/SI</t>
  </si>
  <si>
    <t>INGRID NAYIBER BARRERA/YULI MARCELA ROJAS</t>
  </si>
  <si>
    <t>52523885/1022942558</t>
  </si>
  <si>
    <t>PEDAGOGA INFANTIL/NINGUNO</t>
  </si>
  <si>
    <t>UNIVERSIDAD DEL TOLIMA/FUNDACION UNIVERSITARIA MONSERRATE</t>
  </si>
  <si>
    <t>08/05/2010; ACTUALMENTE ESTUDIA PENDIENTE GRADO</t>
  </si>
  <si>
    <t>NO APLICA/NO</t>
  </si>
  <si>
    <t>SUEÑOS DEL MAÑANA/FUNDACION SOCIAL CRECER</t>
  </si>
  <si>
    <t xml:space="preserve">01/01/2013 HASTA 15/07/2014; 15/02/2013 HASTA </t>
  </si>
  <si>
    <t>COORDINADORA JARDIN/TRABAJADORA SOCIAL CDI</t>
  </si>
  <si>
    <t>LA SEÑORA YULI MARCELA ROJAS NO SE HA GRADUADO PERO HA REALIZADO PRACTICAS UNIVERSITARIAS Y TIENE EXPERIENCIA LABORAL REALACIONADA CON EL OBJETO DE LA CONVOCATORIA</t>
  </si>
  <si>
    <t>EL PROPONENTE CUMPLE CON LOS COMPONENTES DE PROPUESTA DEL FORMATO 12</t>
  </si>
  <si>
    <t>EXPERIENCIA SE TRASLAPA CON EL CONTRATO 860 DE 2012</t>
  </si>
  <si>
    <t>EXPERIENCIA SE TRASLAPA CON EL CONTRATO 483 DE 2013</t>
  </si>
  <si>
    <t>EXPERIENCIA SE TRASLAPA CON EL CONTRATO 880 DE 2010</t>
  </si>
  <si>
    <t>MARIA ANGELICA GAMBOA GUATAQUIRA</t>
  </si>
  <si>
    <t>ADMINISTRACION PUBLICA</t>
  </si>
  <si>
    <t>ESAP</t>
  </si>
  <si>
    <t>10/2011-ACTUALMENTE</t>
  </si>
  <si>
    <t>COORDINACION DE PROYECTOS</t>
  </si>
  <si>
    <t xml:space="preserve"> </t>
  </si>
  <si>
    <t>1782/2012</t>
  </si>
  <si>
    <t>1824/2012</t>
  </si>
  <si>
    <t>CARRERA 1 ESTE 28 65 SUR 
BARRIO CORDOBA
SAN CRISTOBAL SUR</t>
  </si>
  <si>
    <t>SI/ LA DISPONIBILIDAD DE ALGUNOS DE LOS ESPACIOS DE LOS SALONES, NO CUMPLE CON EL METRAJE EXIGIDO POR EL ICBF</t>
  </si>
  <si>
    <t>CUMPLE PERFIL
SI /NO</t>
  </si>
  <si>
    <t>CUMPLE PROPORCION
SI /NO</t>
  </si>
  <si>
    <t>1/200</t>
  </si>
  <si>
    <t>MARIA TRINIDAD DIAZ DIAZ</t>
  </si>
  <si>
    <t>PEDAGOGA</t>
  </si>
  <si>
    <t>UNIVERSIDAD FRANCISCO DE PAULA SANTANDER</t>
  </si>
  <si>
    <t>21/01/2013/- 20/12/2013  21/01/2014-31/07/2014</t>
  </si>
  <si>
    <t>JULY ALEXANDRA CASAS CASTELLANOS</t>
  </si>
  <si>
    <t xml:space="preserve">25/01/2013-20/12/2013  </t>
  </si>
  <si>
    <t>PLANEAR LAS ACTIVIDADES Y RECURSO PARA EL DESARROLLO DE LAS ACCIONES PEDAGOGICAS</t>
  </si>
  <si>
    <t>358/2012</t>
  </si>
  <si>
    <t>NA</t>
  </si>
  <si>
    <t>N/A</t>
  </si>
  <si>
    <t>1379/2012</t>
  </si>
  <si>
    <t>244/2010</t>
  </si>
  <si>
    <t>EL PROPONENTE NO ANEXO FORMATO 10</t>
  </si>
  <si>
    <t>FUNDACION HOGAR INTEGRAL</t>
  </si>
  <si>
    <t>EL PROPONENTE NO ANEXA ACCION DE PERTENENCIA</t>
  </si>
  <si>
    <t>FALTA DIPLOMA DE DE PREGRADO UNA DE LAS COORDINADORAS</t>
  </si>
  <si>
    <t>1835/2012</t>
  </si>
  <si>
    <t>1345/2012</t>
  </si>
  <si>
    <t>DECLARACIÓN EXTRA JUICIO  O CERTIFICADO DEL JUZGADO DE QUE SE ADELANTA ACCIÓN DE PERTENENCIA EN CASO DE POSESIÓN</t>
  </si>
  <si>
    <t>CARRERA 20 No 66 74 SUR CIUDAD BOLIVAR</t>
  </si>
  <si>
    <t>CDI INSTITUCIONAL SIN ARRIENDO CON POSESION</t>
  </si>
  <si>
    <t>CALLE 78A No 38 53 SUR CIUDAD BOLIVAR</t>
  </si>
  <si>
    <t>CARRERA 76 A SUR No 74-24 CIUDAD BOLIVAR</t>
  </si>
  <si>
    <t>CALLE 68 BIS SUR No 77 A 18</t>
  </si>
  <si>
    <t>HAY CONTRATO PERO NO ES CLARO EL DOCUMENTO EL PARAGRAFO PRIMERO DE LA CLAUSULA 4 DONDE INDICA LA PRORROGA DEL CONTRATO</t>
  </si>
  <si>
    <t>3/532</t>
  </si>
  <si>
    <t>LIDIA MARITZA AGUILAR MONROY</t>
  </si>
  <si>
    <t>LICENCIADA EN EDUCACION BASICA</t>
  </si>
  <si>
    <t>26/12/2007-ACTUALMENTE</t>
  </si>
  <si>
    <t>YENNY CAROLINA GUTIERREZ SANCHEZ</t>
  </si>
  <si>
    <t>LICENCIADA EN EDUCACION INFANTIL Y PROPORCIÓN</t>
  </si>
  <si>
    <t>17/01/2013-20/12/2013; 03/07/2012-11/12/2012</t>
  </si>
  <si>
    <t>MARIA NELLY MESA</t>
  </si>
  <si>
    <t>LICENCIADA EN EDUCACION PRESESCOLAR</t>
  </si>
  <si>
    <t>UNIVERSIDAD SAN BUENAVENTURA</t>
  </si>
  <si>
    <t>06/02/2006 - ACTUALMENTE</t>
  </si>
  <si>
    <t>FALTA DIPLOMA PREGRADO</t>
  </si>
  <si>
    <t>DIMELSA AGUDELO GIRALDO</t>
  </si>
  <si>
    <t>UNIVERSIDAD DE LOS ANDES</t>
  </si>
  <si>
    <t>16/01/2014-17/12/2014</t>
  </si>
  <si>
    <t>PSICOLOGO</t>
  </si>
  <si>
    <t>SANDRA MARCELA NIÑO VILLALBA</t>
  </si>
  <si>
    <t>FUNDACION UNIVERSITARIA MONSERRATE</t>
  </si>
  <si>
    <t>143935213-1</t>
  </si>
  <si>
    <t>22/01/2014-19/12/2014</t>
  </si>
  <si>
    <t>MIGUEL ANGEL MORALES MADRIGAL</t>
  </si>
  <si>
    <t>TRABAJADOR SOCIAL</t>
  </si>
  <si>
    <t>196911013-1</t>
  </si>
  <si>
    <t>26/01/2014-19/12/2014</t>
  </si>
  <si>
    <t>SANDRA MILENA  ULLOA TORRES</t>
  </si>
  <si>
    <t>FUNDACION UNIVERSITARIA PANAMERICANA</t>
  </si>
  <si>
    <t>130789-T</t>
  </si>
  <si>
    <t>23/01/2014-ACTUAL</t>
  </si>
  <si>
    <t>COORDINADORA FINANCIERA</t>
  </si>
  <si>
    <t xml:space="preserve">ICBF </t>
  </si>
  <si>
    <t>337/2012</t>
  </si>
  <si>
    <t>88.</t>
  </si>
  <si>
    <t>42,621,218</t>
  </si>
  <si>
    <t>064 AL 067</t>
  </si>
  <si>
    <t>1916/2012</t>
  </si>
  <si>
    <t>88 .</t>
  </si>
  <si>
    <t>197,908,350</t>
  </si>
  <si>
    <t>079 AL 093</t>
  </si>
  <si>
    <t>938/2013</t>
  </si>
  <si>
    <t xml:space="preserve">88. </t>
  </si>
  <si>
    <t>370,430,400</t>
  </si>
  <si>
    <t>097 AL 114</t>
  </si>
  <si>
    <t xml:space="preserve">CDI INSTITUCIONAL SIN ARRIENDO </t>
  </si>
  <si>
    <t xml:space="preserve">CARRERA 5 No 33 A 61 </t>
  </si>
  <si>
    <t>MATRICULA 50 C 1365786</t>
  </si>
  <si>
    <t xml:space="preserve">SI </t>
  </si>
  <si>
    <t xml:space="preserve">COORDINADORA </t>
  </si>
  <si>
    <t xml:space="preserve">LEONOR ORTIZ GOMEZ </t>
  </si>
  <si>
    <t xml:space="preserve">20,096,048 </t>
  </si>
  <si>
    <t xml:space="preserve">ASISTENTE SOCIAL </t>
  </si>
  <si>
    <t xml:space="preserve">COLEGIO MAYOR DE UNDINAMARCA </t>
  </si>
  <si>
    <t xml:space="preserve">01/04/2012 HASTA LA FECHA </t>
  </si>
  <si>
    <t xml:space="preserve">COORDINACION </t>
  </si>
  <si>
    <t xml:space="preserve">MARIA TERESA GALVEZ LOPEZ </t>
  </si>
  <si>
    <t xml:space="preserve">41,783,790 </t>
  </si>
  <si>
    <t xml:space="preserve">SICOLOGA </t>
  </si>
  <si>
    <t xml:space="preserve">UNIVERSIDAD DE LA SABANA </t>
  </si>
  <si>
    <t xml:space="preserve">NO ALLEGA </t>
  </si>
  <si>
    <t xml:space="preserve">01/01/2013 A LA FECHA </t>
  </si>
  <si>
    <t xml:space="preserve">NUTRICIONISTA </t>
  </si>
  <si>
    <t xml:space="preserve">ADRIANA MARCELA IBARRA </t>
  </si>
  <si>
    <t>51,937,259</t>
  </si>
  <si>
    <t xml:space="preserve">NUTRICIONISTA DIETISTA </t>
  </si>
  <si>
    <t xml:space="preserve">UNIVERSIDAD NACIONAL DE COLOMBIA </t>
  </si>
  <si>
    <t xml:space="preserve">DOCENTE DE MUSICA Y CRECIMIENTO ESPIRITUAL </t>
  </si>
  <si>
    <t xml:space="preserve">CLODOMIRO GALINDEZ SAMBONI </t>
  </si>
  <si>
    <t>12,263,590</t>
  </si>
  <si>
    <t xml:space="preserve">LICENCIADO EN FILOSOFIA </t>
  </si>
  <si>
    <t xml:space="preserve">FUNDACION UNIVERSITARIA SAN ALFONSO </t>
  </si>
  <si>
    <t>09/07/2013 HASTA 15/12/2014</t>
  </si>
  <si>
    <t>DOCENTE DE MUSICA Y CRECIMIENTO ESPIRITUAL</t>
  </si>
  <si>
    <t>CUERPO DE VOLUNTARIAS OBRAS SOCIALES EL PROGRESO COPROGRESO</t>
  </si>
  <si>
    <t>CUERPO DE VOLUNTARIAS OBRAS SOCIALES EL PROGRESO -COPROGRESO</t>
  </si>
  <si>
    <t>341/2010</t>
  </si>
  <si>
    <t>196 cupos</t>
  </si>
  <si>
    <t>155/2011</t>
  </si>
  <si>
    <t>CALLE 161 # 7 F 11 BARRIO SAN CRISTOBAL NORTE</t>
  </si>
  <si>
    <t xml:space="preserve"> MATRICULA 50N-135728</t>
  </si>
  <si>
    <t xml:space="preserve">COORDINADOR </t>
  </si>
  <si>
    <t>SANDRA PATRICIA NOVA AMAYA</t>
  </si>
  <si>
    <t>52,586,050 BOGOTA</t>
  </si>
  <si>
    <t>LICENCIADA EN EDUCACION ESPECIAL</t>
  </si>
  <si>
    <t xml:space="preserve">FUNDACION UNIVERSITARIA LOS LIBERTADORES </t>
  </si>
  <si>
    <t>16/01/2006 HASTA EL 31/01/2007</t>
  </si>
  <si>
    <t>COORDINADORA</t>
  </si>
  <si>
    <t xml:space="preserve">PROFESIONAL DE APOYO SICOLOGA </t>
  </si>
  <si>
    <t>LILIANA GRANADOS ESPEJO</t>
  </si>
  <si>
    <t xml:space="preserve">52,517,854  DE BOGOTA </t>
  </si>
  <si>
    <t>15/01/2014 A 15/12/2014</t>
  </si>
  <si>
    <t>1366/2012</t>
  </si>
  <si>
    <t>196.</t>
  </si>
  <si>
    <t>1830/2012</t>
  </si>
  <si>
    <t>40 y 41</t>
  </si>
  <si>
    <t>ASISTENTE ADMINISTRATIVO</t>
  </si>
  <si>
    <t xml:space="preserve">ALCIRA GONGORA LEON </t>
  </si>
  <si>
    <t>52,098,440 DE BOGOTA</t>
  </si>
  <si>
    <t xml:space="preserve">CONTADOR PUBLICO </t>
  </si>
  <si>
    <t xml:space="preserve">UNIVERSIDAD CENTRAL </t>
  </si>
  <si>
    <t xml:space="preserve">NO LA ALLEGA </t>
  </si>
  <si>
    <t>24/04/2000 CON CONTRATO A TERMINO INDEFINIDO</t>
  </si>
  <si>
    <t xml:space="preserve">LIZETH BIBIIANA BELTRAN VASQUEZ </t>
  </si>
  <si>
    <t xml:space="preserve">20,688,353 DE LA MESA </t>
  </si>
  <si>
    <t>FUNDACION DE EDUCACION SUPERIOR CEDIMPRO</t>
  </si>
  <si>
    <t>08/06/2011 A 15/12/2014</t>
  </si>
  <si>
    <t xml:space="preserve">DOCENTE </t>
  </si>
  <si>
    <t xml:space="preserve">DIANA PATRICIA OVALLE SALAMANCA </t>
  </si>
  <si>
    <t xml:space="preserve">52,841,413 DE BOGOTA </t>
  </si>
  <si>
    <t>15/01/2014 AL 15/12/2014</t>
  </si>
  <si>
    <t>JHON EDISON RAMIREZ MAMANCHE</t>
  </si>
  <si>
    <t>1,015,395,228 DE BOGOTA</t>
  </si>
  <si>
    <t xml:space="preserve">ESTUDIANTE 8 SEMESTRE DE LICENCIATURA EN EDUCACION PREESCOLAR </t>
  </si>
  <si>
    <t>NO HA CULMINADO</t>
  </si>
  <si>
    <t>15/01/2010 AL 15/12/2014</t>
  </si>
  <si>
    <t xml:space="preserve">LUZ DARY AREVALO </t>
  </si>
  <si>
    <t xml:space="preserve">51,772,702 DE BOGOTA </t>
  </si>
  <si>
    <t>15/01/1990 CON CONTRATO A TERMINO INDEFINIDO</t>
  </si>
  <si>
    <t>INGRID MAYER RIVERA CASALLAS</t>
  </si>
  <si>
    <t xml:space="preserve">52,435,127 DE BOGOTA </t>
  </si>
  <si>
    <t xml:space="preserve"> FUNDACION UNIVERSIDAD LOS LIBERTADORES </t>
  </si>
  <si>
    <t>7/12/20000</t>
  </si>
  <si>
    <t>20/01/1999 CON CONTRATO A TERMINO INDEFINIDO</t>
  </si>
  <si>
    <t xml:space="preserve">ORLANDO GUERRERO CAICEDO </t>
  </si>
  <si>
    <t xml:space="preserve">1,033,718,192 DE BOGOTA </t>
  </si>
  <si>
    <t xml:space="preserve">TECNICO LABORAL POR COMPETENCIAS ASISTENTE EN EDUCACION INFANTIL BILINGÜE </t>
  </si>
  <si>
    <t>ORGANIZACIÓN OANDES</t>
  </si>
  <si>
    <t>03/07/2012 AL 15/12/2014</t>
  </si>
  <si>
    <t xml:space="preserve">DANNY CAROLINA VELANDIA CORONEL </t>
  </si>
  <si>
    <t xml:space="preserve">1,023,927,732 DE BOGOTA </t>
  </si>
  <si>
    <t xml:space="preserve">ESTUDIANTE DE OCTAVO SEMESTRE DE  LICENCIATURA EN PEDAGOGIA INFANTIL </t>
  </si>
  <si>
    <t xml:space="preserve">UNIVERSIDAD EL BOSQUE </t>
  </si>
  <si>
    <t xml:space="preserve">CORPORACION PRONACER </t>
  </si>
  <si>
    <t>01/01/2012 A 30/11/2013</t>
  </si>
  <si>
    <t xml:space="preserve">GLORIA TABORDA </t>
  </si>
  <si>
    <t xml:space="preserve">52,396,067 DE BOGOTA </t>
  </si>
  <si>
    <t xml:space="preserve">ESTUDIANTE DE SEPTIMO SEMESTRE DE  LICENCIATURA EN PEDAGOGIA INFANTIL </t>
  </si>
  <si>
    <t xml:space="preserve">FUNDACION UNIVERSITARIA DEL AREA ANDINA </t>
  </si>
  <si>
    <t>28/01/2013 AL 15/12/2014</t>
  </si>
  <si>
    <t xml:space="preserve">MELCY SHIRLEY RUEDA </t>
  </si>
  <si>
    <t xml:space="preserve">39,776,517 DE BOGOTA </t>
  </si>
  <si>
    <t>03/02/1997  CON CONTRATO A TERMINO INDEFINIDO</t>
  </si>
  <si>
    <t>SANDRA VIVIANA HIGUAVITA</t>
  </si>
  <si>
    <t xml:space="preserve">1,020,744,167 DE BOGOTA </t>
  </si>
  <si>
    <t>22/05/2013 A 15/12/2014</t>
  </si>
  <si>
    <t xml:space="preserve">DEISY CHAVARRO CADENA </t>
  </si>
  <si>
    <t xml:space="preserve">1,032,424,380 DE BOGOTA </t>
  </si>
  <si>
    <t xml:space="preserve">LICENCIADA EN PEDAGOGIA INFANTIL </t>
  </si>
  <si>
    <t>FUNDACION UNIVERSITARIA MONSERRAT</t>
  </si>
  <si>
    <t>28/01/2013 AL 32/12/2013</t>
  </si>
  <si>
    <t>FUNDACION MIL SEMILLAS</t>
  </si>
  <si>
    <t xml:space="preserve">FUNDACION ENLACES DE AMOR </t>
  </si>
  <si>
    <t>1836/2012</t>
  </si>
  <si>
    <t>falto diligencial el numero del contrato en el formato seis por los que se consulto la informacion del secop</t>
  </si>
  <si>
    <t>980/2014</t>
  </si>
  <si>
    <t>CRA 27 M NO. 71 I 78 SUR</t>
  </si>
  <si>
    <t xml:space="preserve">CONTRATO DE ARRENDAMIENTO </t>
  </si>
  <si>
    <t>FECHA TERMINACION DEL CONTRATO 1 DE DICIEMBRE DE 2017</t>
  </si>
  <si>
    <t>CRA 75 C NO. 76 62 SUR</t>
  </si>
  <si>
    <t xml:space="preserve">ANGELICA PORTELA PARDO </t>
  </si>
  <si>
    <t>PSICOLOGO SOCIAL COMUNITARIO</t>
  </si>
  <si>
    <t xml:space="preserve">
UNION TEMPORAL PENSAMIENTO DE HOY LUZ DEL MAÑANA </t>
  </si>
  <si>
    <t xml:space="preserve">
29/01/2013  A 15/12/2013
21/01/2014  A 15/12/2014</t>
  </si>
  <si>
    <t xml:space="preserve">COORDINADORA
</t>
  </si>
  <si>
    <t xml:space="preserve">YOMAIRA ELVIRA SARMIENTO SOLANO </t>
  </si>
  <si>
    <t>LICENCIADA EN PREESCOLAR</t>
  </si>
  <si>
    <t>CORPORACION INTERNACIONAL PARA EL DESARROLLO EDUCATIVO</t>
  </si>
  <si>
    <t>UNIONN TEMPORAL PENSAMIENTO DE HOY LUZ DEL MAÑANA
ASOCIACION PARA EL DESARROLLO INTEGRAL DE LA COMUNIDAD CASA VECINAL BARLOBENTO</t>
  </si>
  <si>
    <t>22/01/2014 A 15/12/2014
DESDE EL AÑO 2005 A 2010</t>
  </si>
  <si>
    <t>COORDINADORA
COORDINADORA</t>
  </si>
  <si>
    <t>MAYERLING DIAZ POLO</t>
  </si>
  <si>
    <t>NO ADJUNTA CERTIFICACION LABORAL</t>
  </si>
  <si>
    <t>PRESENTO PROPUESTA TECNICA DE ACUERDO CON LO SOLICITADO EN EL PLIEGO DE CONDICIONES. FORMATO 12.</t>
  </si>
  <si>
    <t>CONTADOR</t>
  </si>
  <si>
    <t>CLAUDIA PATRICIA PRIETO</t>
  </si>
  <si>
    <t>141822-T</t>
  </si>
  <si>
    <t xml:space="preserve">05/2005 A LA FECHA </t>
  </si>
  <si>
    <t xml:space="preserve">                                                                                                                                                                                                                                                                                                                                                                                                                                                                                                                                                                                                                                                                                                                                                                                                                                                                                                                                                                                                                                                                                                                                                                                                                                                                                                                                                                                                                                                                                                                                                                                                                                        </t>
  </si>
  <si>
    <t>1838/2012</t>
  </si>
  <si>
    <t>48 A 78</t>
  </si>
  <si>
    <t>CARRERA 9 ESTE No. 30B - 30 SUR</t>
  </si>
  <si>
    <t>SE REQUIERE CARTA DE COMPROMISO DE GESTIONAR EL USO CUANDO ES PUBLICA</t>
  </si>
  <si>
    <t>CARRERA 12 No. 8 - 75 SUR</t>
  </si>
  <si>
    <t>DIANA MILENA CORRALES GARZON</t>
  </si>
  <si>
    <t>01/2009 A 12/2009
01/2010 A 01/2015</t>
  </si>
  <si>
    <t>DOCENTE DE PREESCOLAR
COORDINADORA ACADEMICA Y DE CONVIVENCIA</t>
  </si>
  <si>
    <t>LEIDY PATRICIA MIRANDA SIERRA</t>
  </si>
  <si>
    <t>ADMINISTRADORA DE EMPRESAS</t>
  </si>
  <si>
    <t>NO ADJUNTA</t>
  </si>
  <si>
    <t>20/01/2014 A 22/12/2014
20/01/2013 A 20/01/2013
28/01/2012 A 20/12/2012</t>
  </si>
  <si>
    <t>COORDINADORA DE CDI CEI8BITA</t>
  </si>
  <si>
    <t>PAULA ANDREA RIVERA GRISALES</t>
  </si>
  <si>
    <t>UNIVERSIDAD DE CALDAS</t>
  </si>
  <si>
    <t>094343004-R</t>
  </si>
  <si>
    <t>SECRETARIA DISTRITAL DE INTEGRACION SOCIAL</t>
  </si>
  <si>
    <t xml:space="preserve">22/04/2009 A21/01/2010
28/01/2010 A 27/01/2011
09/02/2011 A 01/07/2012
08/01/2013 A 07/03/2013
08/03/2013 A 07/02/2014
10/02/2014 A 10/12/2014
</t>
  </si>
  <si>
    <t>PRESTACION DE SERVICIOS PARA EL LIDERAZGO DE LOS PROCESOS DE SEGUIMIENTO A LA PRESTACION DE LOS SERVICIOS DE ATENCION INTEGRAL A LA INFANCIA Y ADOLESCENCIA</t>
  </si>
  <si>
    <t>LUISA FERNANDA PACHON LOPEZ</t>
  </si>
  <si>
    <t>ALCALDIA LOCAL DE RAFAEL URIBE URIBE</t>
  </si>
  <si>
    <t>05/07/2011 A 04/06/2012</t>
  </si>
  <si>
    <t>PRESTACION DE SERVICIOS PROFESIONALES PARA EL DESARROLLO DE ACCIONES DE IDENTIFICACION Y SEGUIMIENTO DE POBLACION…..</t>
  </si>
  <si>
    <t>DESCRIPCION DE LOS COMPONENTES  Y RESPUESTA A LOS INTERROGANTES SOLICITADOS</t>
  </si>
  <si>
    <t>ALLEGAR CONTRATO ORIGINAL PARA VERIFICACION DE CUPOS</t>
  </si>
  <si>
    <t>COORDINADOR GENERAL</t>
  </si>
  <si>
    <t>PROFESIONAL DE APOYO PEDAGOGICO</t>
  </si>
  <si>
    <t>FUNDESOL</t>
  </si>
  <si>
    <t>FUNDACION AMANECER CARIBE</t>
  </si>
  <si>
    <t>ASOCIACION DE MUJERES SEMBRADORAS DE PAZ</t>
  </si>
  <si>
    <t>FUNDACION PARA EL DESARROLLO Y LA SOLIDARIDAD FUNDESOL</t>
  </si>
  <si>
    <t>FUNDACION PARA EL DESARROLLO YLA SOLIDARIDAD FUNDESOL ANTES FUNDECON</t>
  </si>
  <si>
    <t>CORPORACION PARA EL DESARROLLO EMPRESARIAL CULTURAL E INICIATIVAS - CORPORACION SOL NACIENTE</t>
  </si>
  <si>
    <t>SN-95-2009</t>
  </si>
  <si>
    <t>207 A 216</t>
  </si>
  <si>
    <t>ASOCIACION DE MUJERES SEMBRADORES DE PAZ</t>
  </si>
  <si>
    <t>701820120156</t>
  </si>
  <si>
    <t>205 A 206</t>
  </si>
  <si>
    <t>UNION TEMPORAL FUNDACION EDUCATIVA NUESTRA SEÑORA DEL PERPETUO SOCORRO - AMANECER CARIBE</t>
  </si>
  <si>
    <t>378 - 2014</t>
  </si>
  <si>
    <t>NO SE PUEDE VERIFICAR CANTIDAD DE CUPOS POR MEDIO DE CERTIFICACION</t>
  </si>
  <si>
    <t>217 A 220</t>
  </si>
  <si>
    <t>CALLE 161 No. 7F - 11</t>
  </si>
  <si>
    <t>SE REQUIERE CARTA DE INTENCION  DE ARRENDAMIENTO DE LA INFRAESTRUCTURA</t>
  </si>
  <si>
    <t>ROGER EMILIO BERMUDEZ MORA</t>
  </si>
  <si>
    <t>ADMINISTRADOR DE EMPRESA</t>
  </si>
  <si>
    <t>UNIVERSIDAD AUTONOMA DEL CARIBE</t>
  </si>
  <si>
    <t>ORGANIZACIÓN TIEMPOS DE PAZ</t>
  </si>
  <si>
    <t>05/02/2010 A 30/12/2012</t>
  </si>
  <si>
    <t>COORDINADOR DE LOS PROGRAMAS DE ATENCION A LA PRIMERA INFANCIA</t>
  </si>
  <si>
    <t>ACLARAR CARTA DE COMPROMISO PARA EL EQUIPO MINIMO Y ADICIONAL SOBRE LA  CONVOCATORIA PUBLICA DE APORTE DE ICBF REGIONAL BOGOTA</t>
  </si>
  <si>
    <t>LAURA VELEZ VARGAS</t>
  </si>
  <si>
    <t>COMUNICADOR SOCIAL Y PERIODISTA</t>
  </si>
  <si>
    <t>UNIVERSIDAD SERGIO ARBOLEDA</t>
  </si>
  <si>
    <t>03/03/209 A 29/03/2013</t>
  </si>
  <si>
    <t>COORDINADOR DE TODAS LAS ACTIVIDADES EN PRIMERA INFANCIA</t>
  </si>
  <si>
    <t>JULIETH PAOLA DIAZ LOBO</t>
  </si>
  <si>
    <t>UNIVERSIDAD DEL MAGDALENA</t>
  </si>
  <si>
    <t>05/02/2012 A 30/12/13</t>
  </si>
  <si>
    <t>RUTH DANEY RODRIGUEZ GARCES</t>
  </si>
  <si>
    <t>CORPORACION UNIVERSITARIA DEL CARIBE</t>
  </si>
  <si>
    <t>253686422-1</t>
  </si>
  <si>
    <t>GOBERNACION Y SECRETARIA DE GOBIERNO DE SUCRE</t>
  </si>
  <si>
    <t xml:space="preserve">I y II SEMESTRE DE 2013
I SEMESTRE DE 2014 </t>
  </si>
  <si>
    <t>PRACTICAS EN LA CASA DE PARTICIPACION CIUDADANA DE LA GOBERNACION DE SUCRE</t>
  </si>
  <si>
    <t>SILVIA ESTELLA RIBON GUTIERREZ</t>
  </si>
  <si>
    <t>UNIVERSIDAD NACIONAL ABIERTA Y A DISTANCIA</t>
  </si>
  <si>
    <t xml:space="preserve">FUNDESCOM
INSTITUTO DEPARTAMENTAL DE REHABILITACION Y EDUCACIÓN ESPECIAL </t>
  </si>
  <si>
    <t xml:space="preserve">03/08/2010 A 15/12/2010
05/01/2005 A 07/04/2006
</t>
  </si>
  <si>
    <t>ORIENTACION PSICOSOCIAL A LAS FAMILIAS EN ESCUELAS PARA PADRES
ATENCION PSICOSOCIAL A POBLACION EN SITUACIÓN DE DESPLAZAMIENTO</t>
  </si>
  <si>
    <t xml:space="preserve">ACLARAR CARTA DE COMPROMISO PARA EL EQUIPO MINIMO Y ADICIONAL SOBRE LA  CONVOCATORIA PUBLICA DE APORTE DE ICBF REGIONAL BOGOTA. </t>
  </si>
  <si>
    <t>ARISLEYDI GUTIERREZ SILVA</t>
  </si>
  <si>
    <t xml:space="preserve">UNIVERSIDAD COOPERATIVA DE COLOMBIA </t>
  </si>
  <si>
    <t>FUNDACION DE COMUNIDADES VULNERABLES DE COLOMBIA</t>
  </si>
  <si>
    <t>02/2013 A 03/2014</t>
  </si>
  <si>
    <t>COORDINADORA DE PROCESO DE GESTION SOCIAL Y COMUNITARIO</t>
  </si>
  <si>
    <t>NUBIS DEL CARMEN MEJIA RAMOS</t>
  </si>
  <si>
    <t>SECRETARIA DE EDUCACION DE BOLIVAR</t>
  </si>
  <si>
    <t>27/08/2004</t>
  </si>
  <si>
    <t>DOCENTE DE APOYO</t>
  </si>
  <si>
    <t>NO PRESENTA CARTA DE COMPROMISO PARA EL EQUIPO MINIMO Y ADICIONAL SOBRE LA  CONVOCATORIA PUBLICA DE APORTE DE ICBF REGIONAL BOGOTA. NO CUMPLE CON LA EXPERIENCIA DE 6 MESES EN ATENCION A NIÑOS, NIAS, FAMILIAS Y/O COMUNIDAD. NO SE ENCUENTRA REGISTRADA EN EL FORMATO 7 EQUIPO MINIMO HABILITANTE</t>
  </si>
  <si>
    <t>269 A 261</t>
  </si>
  <si>
    <t>FUNDACION PARA EL DESARROLLO Y LA CONSTRUCCION EN COLOMBIA - FUNDECON-</t>
  </si>
  <si>
    <t>CORPORACION SOL NACIENTE</t>
  </si>
  <si>
    <t>SN - 95-2009</t>
  </si>
  <si>
    <t>267 A 268</t>
  </si>
  <si>
    <t>NO CUMPLE POR ESTAR RELACIONADO EN  EXPERIENCIA HABILITANTE Y EXPERIENCIA ADICIONAL</t>
  </si>
  <si>
    <t>68-26-2014-378</t>
  </si>
  <si>
    <t>272 A 275</t>
  </si>
  <si>
    <t>SHIRLEY PATRICIA MENDOZA ROMERO</t>
  </si>
  <si>
    <t>PROFESIONAL EN COMERCIO INTERNACIONAL</t>
  </si>
  <si>
    <t>03/03/2009 A 29/03/2013</t>
  </si>
  <si>
    <t xml:space="preserve"> COORDINADOR DE TODAS LAS ACTIVIDADES DE PRIMERA INFANCIA EN EL MUNICIPIO DE MARGARITA BOLIVAR</t>
  </si>
  <si>
    <t>MARIA MATILDE MEJIA GARCIA</t>
  </si>
  <si>
    <t>LICENCIADA EN EDUCACION BASICA CON ENFASIS EN INFORMATICA</t>
  </si>
  <si>
    <t xml:space="preserve">5 AÑOS </t>
  </si>
  <si>
    <t>EN INFANCIA Y FAMILIA</t>
  </si>
  <si>
    <t>NO ADJUNTA HOJA DE VIDA, NI SOPORTES, NO PRESENTA CARTA DE COMPROMISO CON LA ENTIDAD</t>
  </si>
  <si>
    <t>JOSE LUIS DE LA CRUZ FUENTE</t>
  </si>
  <si>
    <t>UNIVERSIDAD COOPERATIVA DE COLOMBIA</t>
  </si>
  <si>
    <t>155184-T</t>
  </si>
  <si>
    <t>ACLARAR CARTA DE COMPROMISO PARA EL EQUIPO MINIMO Y ADICIONAL SOBRE LA  CONVOCATORIA PUBLICA DE APORTE DE ICBF REGIONAL BOGOTA. NO ADJUNTA SOPORTES DE EXPERIENCIA LABORAL</t>
  </si>
  <si>
    <t>701820110076</t>
  </si>
  <si>
    <t>224 a 225</t>
  </si>
  <si>
    <t>CENTRO EDUCATIVO PEPE GRILLO</t>
  </si>
  <si>
    <t>SIN NUMERO</t>
  </si>
  <si>
    <t>LA CERTIFICACION ADJUNTA NO CUMPLE CON LOS CRITERIOS SUGERIDOS EN EL PLIEGO POR TANTO SE SOLICITA ACLARACION</t>
  </si>
  <si>
    <t>FUNDACION PARA EL DESARROLLO Y LA CONSTRUCCION EN COLOMBIA  -FUNDECON-</t>
  </si>
  <si>
    <t>CORPORACION ALIANZA CARIBE</t>
  </si>
  <si>
    <t>CSN-129-2009</t>
  </si>
  <si>
    <t>227 - 233</t>
  </si>
  <si>
    <t>CALLE 160 LOCALIDAD DE USAQUEN</t>
  </si>
  <si>
    <t>ACLARAR DIRECCIÓN Y SE REQUIERE CARTA DE INTENCION  DE ARRENDAMIENTO DE LA INFRAESTRUCTURA</t>
  </si>
  <si>
    <t>CALLE 162 No 17A - 75</t>
  </si>
  <si>
    <t>CARRERA 23 LOCALIDAD DE USAQUEN</t>
  </si>
  <si>
    <t xml:space="preserve">ACLARAR DIRECCION </t>
  </si>
  <si>
    <t>CARRERA 1 ESTE LOCALIDAD DE USAQUEN</t>
  </si>
  <si>
    <t>ACLARAR DIRECCION</t>
  </si>
  <si>
    <t>ROSANA JESUS PINEDA GARCIA</t>
  </si>
  <si>
    <t>RELACIONES INTERNACIONALES</t>
  </si>
  <si>
    <t>UNIVERSIDAD DEL NORTE</t>
  </si>
  <si>
    <t>ANA GUADALUPE MESA GARCIA</t>
  </si>
  <si>
    <t>ECONOMISTA CON ENFASIS EN ECONOCMIA INTERNACIONAL</t>
  </si>
  <si>
    <t>03/03/209 A 29/03/2011</t>
  </si>
  <si>
    <t>COORDINADOR DE PROGRAMAS DE ATENCION A LA PRIMERA INFANCIA</t>
  </si>
  <si>
    <t>ERNESTO JOSE CRISPIN ARIAS</t>
  </si>
  <si>
    <t>ADMINISTRADOR DE EMPRESAS</t>
  </si>
  <si>
    <t>CORPORACION PARA EL DESARROLLO INTEGRAL DE COLOMBIA -CDIC</t>
  </si>
  <si>
    <t>01/01/2013 A 02/01/2014</t>
  </si>
  <si>
    <t>COORDINADOR EN EL MUNICIPIO DE REPELON  PARA EJECUTAR PROGRAMA DE EDUCACION DIRIGIDO A LA PRIMRA INFANCIA</t>
  </si>
  <si>
    <t>ANGELITH DEL CARMEN DE ARMAS LOPEZ</t>
  </si>
  <si>
    <t>UNIVERSIDAD NACIONAL ABIERTA Y A DISTANCIA - UNAD</t>
  </si>
  <si>
    <t xml:space="preserve">IBIS ELENA VIDES GARCIA </t>
  </si>
  <si>
    <t>05/04/2012 A 30/11/2013</t>
  </si>
  <si>
    <t>NOVIS ELIECER PEREZ QUEZADA</t>
  </si>
  <si>
    <t>CORPORACION EDUCATIVA MAYOR DEL DESARROLLO SIMON BOLIVAR</t>
  </si>
  <si>
    <t>CORPORACION JOVENES Y MAÑANA</t>
  </si>
  <si>
    <t>20/06/12 A 30/04/2013</t>
  </si>
  <si>
    <t>TRABAJADOR SOCIAL DEL PROGRAMA DE ATENCIÓN INTEGRAL DE NIÑOS Y NIÑAS EN SITUACION DE AMENZA, INOBSERVANCIA Y VULNERACION DE DERECHOS…</t>
  </si>
  <si>
    <t>CECILIA RESTREPO RESENSVAING</t>
  </si>
  <si>
    <t>PROFESIONAL DE APOYO PSICOSOCIAL EN PROGRAMAS DE ATENCION A LA PRIMERA INFANCIA</t>
  </si>
  <si>
    <t>ERIKA DE LA HOZ PERTUZ</t>
  </si>
  <si>
    <t>PSICOPEDAGOGA</t>
  </si>
  <si>
    <t>CORPORACION UNICOSTA</t>
  </si>
  <si>
    <t>03/01/2012 A 04/02/2014</t>
  </si>
  <si>
    <t>PSICOPEDAGOGA PARA EL PROGRAMA DE EDUCACION DIRIGIDO A LA PRIMERA INFANCIA</t>
  </si>
  <si>
    <t>ACLARAR CARTA DE COMPROMISO PARA EL EQUIPO MINIMO Y ADICIONAL SOBRE LA  CONVOCATORIA PUBLICA DE APORTE DE ICBF REGIONAL BOGOTA.</t>
  </si>
  <si>
    <t>CARLOS ALBERTO LINERO ACOSTA</t>
  </si>
  <si>
    <t xml:space="preserve">CONSEJO NORUEGO PARA REFUGIADOS
</t>
  </si>
  <si>
    <t>08/02/2008 A 30/05/2008</t>
  </si>
  <si>
    <t>PRACTICANTE DE PSICOLOGIA EN ATENCION A POBLACION DESPLAZADA</t>
  </si>
  <si>
    <t>NO CUMPLE CON LA EXPERIENCIA DE SEIS MESES DE PRÁCTICAS UNIVERSITARIAS CON NIÑOS Y NIÑAS, Y/O FAMILIA Y/O COMUNIDAD</t>
  </si>
  <si>
    <t>ALBA LUCIA AVILEZ BANDA</t>
  </si>
  <si>
    <t>CDI SEMILLAS DE AMOR</t>
  </si>
  <si>
    <t>02/09/2013 A 30/10/2014</t>
  </si>
  <si>
    <t>TRABAJADORA SOCIAL EN ATENCION A LA PRIMERA INFANCIA</t>
  </si>
  <si>
    <t>279 A 280</t>
  </si>
  <si>
    <t>282 A 287</t>
  </si>
  <si>
    <t>YEISON DAVID OROZCO OROZCO</t>
  </si>
  <si>
    <t>LICENCIADO EN EDUCACION BASICA CON ENFASIS EN HUMANIDADES: LENGUA CASTELLANA</t>
  </si>
  <si>
    <t>CORPORACION PARA EL DESARROLLO INTEGRAL DE COLOMBIA - CDIC</t>
  </si>
  <si>
    <t>COORDINADOR DE PROYECTO DE EDUCACION DIRIGIDO A LA PRIMERA INFANCIA</t>
  </si>
  <si>
    <t>MADELYN BAYUELO VEGA</t>
  </si>
  <si>
    <t>LICENCIADA EN ARTES PLASTICAS</t>
  </si>
  <si>
    <t>12 AÑOS</t>
  </si>
  <si>
    <t>INFANCIA Y FAMILIA</t>
  </si>
  <si>
    <t>NO ADJUNTA HOJA DE VIDA NI SOPORTES PARA VERIFICAR INFORMACION</t>
  </si>
  <si>
    <t>701820100072</t>
  </si>
  <si>
    <t>236 a 237</t>
  </si>
  <si>
    <t>CNS-117-2010</t>
  </si>
  <si>
    <t>238 a 245</t>
  </si>
  <si>
    <t>FUNDACION PARA EL DESARROLLO Y LA SOLIDARIDAD FUNDESOL ANTES FUNDECON</t>
  </si>
  <si>
    <t>SN-81-2012</t>
  </si>
  <si>
    <t>246 a 255</t>
  </si>
  <si>
    <t>ACLARACION DE LO REPORTADO EN EL FORMATO 6 NO COINCIDE CON LA CERTIFICACION APORTADA</t>
  </si>
  <si>
    <t>CALLE 182 No. 3 - 79</t>
  </si>
  <si>
    <t>CARRERA 6 No 119b - 34</t>
  </si>
  <si>
    <t>RICARDO JONAS VALIENTE DACONTE</t>
  </si>
  <si>
    <t>LICENCIADO EN BIOLOGIA Y QUIMICA</t>
  </si>
  <si>
    <t>UNIVERSIDAD TECNOLOGICA DEL MAGDALENA</t>
  </si>
  <si>
    <t>COORDINADOR EN EL MUNICIPIO DE JUAN DE ACOSTA PARA EJECUTAR PROGRAMA DE EDUCACION DIRIGIDO A LA PRIMRA INFANCIA</t>
  </si>
  <si>
    <t>1/169</t>
  </si>
  <si>
    <t>MELVA PATRICIA ALVAREZ MERCADO</t>
  </si>
  <si>
    <t>LICENCIADA EN PREESCOLAR Y PROMOCION DE LA FAMILIA</t>
  </si>
  <si>
    <t>CENTRO EDUCATIVO PENSAR Y JUGAR</t>
  </si>
  <si>
    <t>01/02/2008 A 30/11/2008
01/02/2009 A 30/11/2009</t>
  </si>
  <si>
    <t>CARGO DE DOCENTE BASICA PRIMARIA</t>
  </si>
  <si>
    <t>ACLARAR CARTA DE COMPROMISO PARA EL EQUIPO MINIMO Y ADICIONAL SOBRE LA  CONVOCATORIA PUBLICA DE APORTE DE ICBF REGIONAL BOGOTA. PARA APLICAR AL CARGO DE COORDINADOR, SE REQUIERE UN AÑO DE EXPERIENCIA COMO DIRECTOR, COORDINADOR O JEFE.</t>
  </si>
  <si>
    <t>1/150</t>
  </si>
  <si>
    <t>BERENA MARIA SANCHEZ AGUILAR</t>
  </si>
  <si>
    <t>UNIVERSIDAD METROPOLITANA DE CIENCIAS DE LA SALUD</t>
  </si>
  <si>
    <t>05/04/2012 A30/11/2013</t>
  </si>
  <si>
    <t>ANATILDE MERCADO MERCADO</t>
  </si>
  <si>
    <t>CORPORACION PARA EL DESARROLLO SOCIAL COMUNITARIO</t>
  </si>
  <si>
    <t>16/09/2008 A 30/11/2008
01/12/2008 A 28/02/2009</t>
  </si>
  <si>
    <t>VOLUNTARIA
ASESORIA A FAMILIAS</t>
  </si>
  <si>
    <t>ACLARAR CARTA DE COMPROMISO PARA EL EQUIPO MINIMO Y ADICIONAL SOBRE LA  CONVOCATORIA PUBLICA DE APORTE DE ICBF REGIONAL BOGOTA. LA EXPERIENCIA DEL PROFESIONAL DE APOYO PSICOSOCIAL ES DE SEIS MESES DE PRACTICAS UNIVERSITARIAS CON NIÑOS Y NIÑAS; Y/O FAMILIAS Y/O COMUNIDAD. NO ADJUNTA SOPORTES SUFICIENTES  DE EXPERIENCIA LABORAL</t>
  </si>
  <si>
    <t>1/69</t>
  </si>
  <si>
    <t>MARIA PAULA GARCIA CARDOZO</t>
  </si>
  <si>
    <t>UNIVERSIDAD AUTONOMA DE BUCARAMANGA</t>
  </si>
  <si>
    <t>UNIVERSIDAD DE CARTAGENA
UNIVERSIDAD PONTIFICIA BOLIVARIANA - ICBF</t>
  </si>
  <si>
    <t>ENERO 2010 A LA FECHA
ABRIL DE 2004 A AGOSTO DE 2005</t>
  </si>
  <si>
    <t>DOCENTE UNIVERSITARIO
PSICOLOGA DEL SERVICIO DE ATENCION TERAPEUTICA</t>
  </si>
  <si>
    <t>MAYRA ALEJANDRA CONTRERAS MADRIGAL</t>
  </si>
  <si>
    <t>CORPORACION UNIVERSITARIA ANTONIO JOSE DE SUCRE</t>
  </si>
  <si>
    <t>FUNDACION VENGAN A MI Y DESCANSEN
CENTRO EDUCATIVO LICEO PANAMERICANITO</t>
  </si>
  <si>
    <t>04/02/2013 A 06/05/2013
21/08/2012 A 08/11/2012</t>
  </si>
  <si>
    <t>AUXILIAR EN PSICOLOGIA EN PROYECTOS DE NUTRICION Y PSICOSOCIAL CON NIÑOS Y NIÑAS
PRACTICAS EDUCATIVAS PROGRAMA PSICOLOGIA</t>
  </si>
  <si>
    <t>NO CUMPLE CON LA EXPERIENCIA DE SEIS MESES DE PRACTICAS UNIVERSITARIAS CON NIÑOS Y NIÑAS, Y/O FAMILIA Y/O COMUNIDAD</t>
  </si>
  <si>
    <t>291 A 292</t>
  </si>
  <si>
    <t xml:space="preserve">293 A 300  </t>
  </si>
  <si>
    <t>301 A 310</t>
  </si>
  <si>
    <t>CAROLA SANCHEZ GARCIA</t>
  </si>
  <si>
    <t>PROFESIONAL EN FINANZAS Y RELACIONES INTERNACIONALES</t>
  </si>
  <si>
    <t>FUNDACION UNIVER5SITARIA SAN MARTIN</t>
  </si>
  <si>
    <t>ORGANIZACIÓN DE TIEMPOS DE PAZ</t>
  </si>
  <si>
    <t>COORDINADOR EN MUNICIPIO DE MAGANGUE - BOLIVAR EN PROGRAMA DE ATENCIÓN A FAMILIAS VULNERABLES</t>
  </si>
  <si>
    <t>JOSE EDUARDO VILORIA LOPEZ</t>
  </si>
  <si>
    <t>LICENCIADO EN LENGUA CASTELLANA Y COMUNICACIÓN SUPERIOR</t>
  </si>
  <si>
    <t>UNIVERSIDAD DE PAMPLONA</t>
  </si>
  <si>
    <t>COORDINADOR DEL MUNICIPIO MANATI PARA EJECUTAR PROGRAMA DIRIGIDO A LA PRIM,ERA INFANCIA</t>
  </si>
  <si>
    <t>FUNDACIÓN ACEPTA EL CAMBIO PARA LA VIDA NUEVA</t>
  </si>
  <si>
    <t>Grupo 1</t>
  </si>
  <si>
    <t>SECRETARIA DISTRITAL DE INTEGRACION SOCIAL DIRECCION DE GESTION CORPORATIVA SUBDIRECCION DE CONTRATACION</t>
  </si>
  <si>
    <t>CONVENIO 7.130/2014</t>
  </si>
  <si>
    <t>SIN INFORMACIÓN</t>
  </si>
  <si>
    <t>LA CERTIFICACIÓN NO PRESENTA INFORMACIÓN SOBRE SANCIONES  Y/O MULTAS</t>
  </si>
  <si>
    <t>CONVENIO 7.11/2014</t>
  </si>
  <si>
    <t>SE TRASLAPA CON EL 7.130</t>
  </si>
  <si>
    <t>CONVENIO 6.264/2013</t>
  </si>
  <si>
    <t>420,775,500</t>
  </si>
  <si>
    <t>CONVENIO 6.229/2013</t>
  </si>
  <si>
    <t>SE TRASLAPA CON EL 6.264</t>
  </si>
  <si>
    <t>548,699,256</t>
  </si>
  <si>
    <t>CONVENIO 6.228/2013</t>
  </si>
  <si>
    <t>SE TRASLAPA CON EL 6.265</t>
  </si>
  <si>
    <t>CONVENIO 102/2012</t>
  </si>
  <si>
    <t>SE TRASLAPA CON EL101</t>
  </si>
  <si>
    <t>CONVENIO 101/2012</t>
  </si>
  <si>
    <t>CONVENIO 89/2012</t>
  </si>
  <si>
    <t>SE TRASLAPA CON EL102</t>
  </si>
  <si>
    <t>CONVENIO 44/2012</t>
  </si>
  <si>
    <t>SE TRASLAPA CON EL103</t>
  </si>
  <si>
    <t xml:space="preserve"> BOSA: CALLE 65 C SUR # 78 C 25</t>
  </si>
  <si>
    <t>COORDINADOR (MODALIDAD INSTITUCIONAL)</t>
  </si>
  <si>
    <t xml:space="preserve">JULIETA CEBALLOS BUSTAMANTE </t>
  </si>
  <si>
    <t>LICENCIATURA EN EDUCACIÓN PREESCOLAR</t>
  </si>
  <si>
    <t>FUNDACIÓN UNIVERSITARIA PANAMERICANA</t>
  </si>
  <si>
    <t>No aplica</t>
  </si>
  <si>
    <t>FUNDACIÓN ACEPTA EL CAMBIO C.D.I. RAÍCES</t>
  </si>
  <si>
    <t>01/11/2011 HASTA 10/12/2014</t>
  </si>
  <si>
    <t>NO SE ANEXAN SOPORTES DE EXPERIENCIA</t>
  </si>
  <si>
    <t>PROFESIONAL DE APOYO PSICOSOCIAL (MODALIDAD FAMILIAR)</t>
  </si>
  <si>
    <t>YEIMY PATRICIA BERMUDEZ TUNJANO</t>
  </si>
  <si>
    <t>LICENCIADA EN PEDAGOGÍA INFANTIL</t>
  </si>
  <si>
    <t>UNIVERSIDAD DEL TOLMA</t>
  </si>
  <si>
    <t>5/07/2011 AL 10/12/2014</t>
  </si>
  <si>
    <t>COORDINADOR (MODALIDAD FAMILIAR)</t>
  </si>
  <si>
    <t>1/300</t>
  </si>
  <si>
    <t>HEIDY LORENA OLIVEROS FLORIAN</t>
  </si>
  <si>
    <t>CORPORACION UNIVERSIDAD MINUTO DE DIOS</t>
  </si>
  <si>
    <t>NO REGISTRA</t>
  </si>
  <si>
    <t>SELECCIÓN INTELIGENTE</t>
  </si>
  <si>
    <t>21/07/2011 HASTA 19/12/2013</t>
  </si>
  <si>
    <t>COORDINADORA PEDAGOGICA EN PRIMERA INFANCIA</t>
  </si>
  <si>
    <t>YULI FERNANDA CANTOR BELTRAN</t>
  </si>
  <si>
    <t>UNIVERSIDAD COPERATIVA DE COLOMBIA</t>
  </si>
  <si>
    <t>ACEPTA EL CAMBIO PARA LA VIDA NUEVA</t>
  </si>
  <si>
    <t>04/02/2014 HASTA EL 15/12/2014</t>
  </si>
  <si>
    <t>PSICÓLOGA DE LA UNIDAD FAMILIAR</t>
  </si>
  <si>
    <t>NO ADJUNTA TARJETA PROFESIONAL</t>
  </si>
  <si>
    <t>FUNDACION ACEPTA EL CAMBIO PARA LA VIDA NUEVA</t>
  </si>
  <si>
    <t>ICBF REGIONAL CUNDINAMARCA</t>
  </si>
  <si>
    <t>25-18-2013-540</t>
  </si>
  <si>
    <t>770,902,117</t>
  </si>
  <si>
    <t>25-18-2014-369</t>
  </si>
  <si>
    <t>SE TRASLAPA CON CONTRATO DE APORTE NUMERO 25-18-2013-540</t>
  </si>
  <si>
    <t>743,417,400</t>
  </si>
  <si>
    <t>25-18-2014-476</t>
  </si>
  <si>
    <t>550,190,500</t>
  </si>
  <si>
    <t>25-18-2014-513</t>
  </si>
  <si>
    <t>SE TRASLAPA CON CONTRATO DE APORTE NUMERO 25-18-2014-476</t>
  </si>
  <si>
    <t>120,671,652</t>
  </si>
  <si>
    <t>66-67</t>
  </si>
  <si>
    <t>25-18-2014-512</t>
  </si>
  <si>
    <t>SE TRASLAPA CON CONTRATO DE APORTE NUMERO 25-18-2014-513</t>
  </si>
  <si>
    <t>18,022,260</t>
  </si>
  <si>
    <t>SIN INFORMACION</t>
  </si>
  <si>
    <t>2/400</t>
  </si>
  <si>
    <t>ADRIANA RODRIGUEZ</t>
  </si>
  <si>
    <t>LICEO CRISTIANO VIDA NUEVA
UGFIYTDIYRIED</t>
  </si>
  <si>
    <t>01/02/1999-01/02/2002
01/02/2002-13/12/2013</t>
  </si>
  <si>
    <t>DOCENTE DE PREESCOLAR
COORDINADORA ACADEMICA</t>
  </si>
  <si>
    <t>NELSY ARIAS ROJAS</t>
  </si>
  <si>
    <t>LICENCIADA EN BASICA CON ENFASIS EN INFORMATICA</t>
  </si>
  <si>
    <t>UNIVERSIDAD PANAMERICANA</t>
  </si>
  <si>
    <t>04/02/2014-31/12/2014</t>
  </si>
  <si>
    <t>COORDINADORA PEDAGOGICA</t>
  </si>
  <si>
    <t>YUILIETH SOFIA MEDRANO PAYARES</t>
  </si>
  <si>
    <t>05/02/2014-31/12/2014</t>
  </si>
  <si>
    <t>MARYI JULIETH TORREZ RAMIREZ</t>
  </si>
  <si>
    <t>UNIVERSIDAD MINUTO DE DIOS</t>
  </si>
  <si>
    <t>235281023-1</t>
  </si>
  <si>
    <t>24/02/2014-31/12/2014</t>
  </si>
  <si>
    <t>EL OFERENTE CUMPLE CON LOS CRITERIOS CONTEMPLADOS EN EL ANEXO 12 DEL PLIEGO DE CONDICIONES</t>
  </si>
  <si>
    <t>ICBF REGIONAL CUNDINAMARCA-BOGOTA</t>
  </si>
  <si>
    <t>324/12</t>
  </si>
  <si>
    <t>1350/12</t>
  </si>
  <si>
    <t>1817/12</t>
  </si>
  <si>
    <t>ICBF REGIONAL CUNDINAMARCA-SOACHA</t>
  </si>
  <si>
    <t>25-18-2012-542</t>
  </si>
  <si>
    <t>25-18-2012-905</t>
  </si>
  <si>
    <t>VEREDA QUIBA GUAVAL</t>
  </si>
  <si>
    <t xml:space="preserve">YULIET LUCRECIA BERNAL COMBARIZA </t>
  </si>
  <si>
    <t>1. FUNDACION SOCIAL POR BOGOTA</t>
  </si>
  <si>
    <t>. 05/01/1998-30/05/2012
. 1/006/2012- ACTUALMENTE</t>
  </si>
  <si>
    <t>DIRECTORA
COORDINADORA DE PROYECTOS</t>
  </si>
  <si>
    <t>ANGELICA FLOREZ RODRIGUEZ</t>
  </si>
  <si>
    <t xml:space="preserve">UNIVERSIDAD INCCA </t>
  </si>
  <si>
    <t>6/02/2013-20/12/2013
20/01/2014- 15/12/2014
01/05/2014-15/12/2014</t>
  </si>
  <si>
    <t xml:space="preserve">COORDINADOR DE PROYECTOS </t>
  </si>
  <si>
    <t>FUNDACION FUTURO EN PRESENTE</t>
  </si>
  <si>
    <t>2.77.235.650</t>
  </si>
  <si>
    <t>1813/2012</t>
  </si>
  <si>
    <t>CALLE 64 N°70 G 85 SUR</t>
  </si>
  <si>
    <t>LA ENTIDAD REFIERE: " LA SEDE CUENTA CON TODOS LOS REQUERIMIENTOS Y PERMISOS ESTABLECIDOS POR LA LEY"</t>
  </si>
  <si>
    <t>MARIA CARMEN MICAN BAQUERO</t>
  </si>
  <si>
    <t>MAESTRA EN EDUCACIION PREESCOLAR</t>
  </si>
  <si>
    <t>CENTRO DE ESTUDIOS PSICOPEDAGOGICOS</t>
  </si>
  <si>
    <t>22/01/2010-30/11/2011
01/07/2012-22/12/2012
08/01/201320/12/2013
20/01/2014-15/12/2014</t>
  </si>
  <si>
    <t>17/01/2013-17/07/2014</t>
  </si>
  <si>
    <t>320/12</t>
  </si>
  <si>
    <t>1396/12</t>
  </si>
  <si>
    <t>LUZ AIDEE PINEDA</t>
  </si>
  <si>
    <t>LA ENTIDAD NO ADJUNTA HOJAS DE VIDA NI SOPORTES DEL PERSONAL ADICIONAL.</t>
  </si>
  <si>
    <t xml:space="preserve">CENTRO INFANTIL MADRE DE DIOS TRIBILIN </t>
  </si>
  <si>
    <t xml:space="preserve">GRUPO 22 </t>
  </si>
  <si>
    <t>904,663,700</t>
  </si>
  <si>
    <t xml:space="preserve">CDI INSTITUCIONAL CON ARRIENDO </t>
  </si>
  <si>
    <t xml:space="preserve">DIAGONAL 3  A- BIS # 8-63 ESTE LOS LACHES </t>
  </si>
  <si>
    <t>CONTRATO DE ARRENDAMIENTO CON LA CONGREGACION SIERVAS DE LA MADRE DE DIOS FECHADO 02/01/2015</t>
  </si>
  <si>
    <t xml:space="preserve">CUMPLE </t>
  </si>
  <si>
    <t xml:space="preserve">HERMANA ALBA DE JESUS CALLE MORALES </t>
  </si>
  <si>
    <t xml:space="preserve">51,583,143 DE BOGOTA </t>
  </si>
  <si>
    <t xml:space="preserve">LICENCIADA EN EDUCACION INTEGRAL </t>
  </si>
  <si>
    <t xml:space="preserve">UNIVERSIDAD CECILIO ACOSTA </t>
  </si>
  <si>
    <t xml:space="preserve">01/10/2013 HASTA LA ACTUALIDAD </t>
  </si>
  <si>
    <t>DE ACUERDO A LOS PLIEGOS SE REQUIERE DE UN COORDINADOR DE TIEMPO COMPLETO POR CADA 200 NIÑOS Y EN LA PROPUESTA SOLO OFERTAN UN PROFESIONAL.</t>
  </si>
  <si>
    <t xml:space="preserve">EDITH MARTITZA MONTOYA RIVAS </t>
  </si>
  <si>
    <t xml:space="preserve">52,965,438 DE BOGOTA </t>
  </si>
  <si>
    <t xml:space="preserve"> REGISTRO 102144</t>
  </si>
  <si>
    <t xml:space="preserve">16/07/2012 CON CONTRATO DE TRABAJO INFERIOR A UN AÑO </t>
  </si>
  <si>
    <t>DE ACUERDO A LOS PLIEGOS SE REQUIERE DE UN PSICOSOCIAL DE TIEMPO COMPLETO POR CADA 200 NIÑOS Y EN LA PROPUESTA SOLO OFERTAN UN PROFESIONAL.</t>
  </si>
  <si>
    <t>400/2012</t>
  </si>
  <si>
    <t>248.</t>
  </si>
  <si>
    <t>362/2012</t>
  </si>
  <si>
    <t>1827/2012</t>
  </si>
  <si>
    <t xml:space="preserve">CONTADORA </t>
  </si>
  <si>
    <t xml:space="preserve">OLGA MARINA CASAS DE BRICEÑO </t>
  </si>
  <si>
    <t>CONTADORA PUBLICA</t>
  </si>
  <si>
    <t>CORPORACION UNIVERSITARIA REPUBLICANA</t>
  </si>
  <si>
    <t>158166-T</t>
  </si>
  <si>
    <t>CONCEJO DE BOGOTA</t>
  </si>
  <si>
    <t>02/12/2005 A 31/12/2006</t>
  </si>
  <si>
    <t>CONTABILIDAD Y PRESUPUESTO</t>
  </si>
  <si>
    <t xml:space="preserve">AUXILIAR DE ENFERMERIA </t>
  </si>
  <si>
    <t xml:space="preserve">MONICA PATRICIA LUQUE MARTINEZ </t>
  </si>
  <si>
    <t xml:space="preserve">FUNDACION ESTUDIOS EMPRESARIALES </t>
  </si>
  <si>
    <t>14/122002</t>
  </si>
  <si>
    <t>6/10/2014 A15/12/2014</t>
  </si>
  <si>
    <t>AUXILIAR DE ENFERMERIA</t>
  </si>
  <si>
    <t xml:space="preserve">SANDRA MARCELA FERRUCHO OSPINA </t>
  </si>
  <si>
    <t>UNAD</t>
  </si>
  <si>
    <t>LICEO MATER DEI</t>
  </si>
  <si>
    <t>28=%/2014 A19/2014</t>
  </si>
  <si>
    <t xml:space="preserve">AUXILIAR ADMINISTRATIVA </t>
  </si>
  <si>
    <t xml:space="preserve">SONIA BEATRIZ </t>
  </si>
  <si>
    <t xml:space="preserve">51,719,114 DE BOGOTA </t>
  </si>
  <si>
    <t xml:space="preserve">CONTABILIDAD Y FINANZAS </t>
  </si>
  <si>
    <t xml:space="preserve">CORPORACION UNIFICADA CUN  </t>
  </si>
  <si>
    <t>22/01/2014 AL 15/12/2014</t>
  </si>
  <si>
    <t xml:space="preserve">NUTRICION Y DIETETICA </t>
  </si>
  <si>
    <t xml:space="preserve">HEIDY PAOLA MOLANO RICO </t>
  </si>
  <si>
    <t xml:space="preserve">52,741,849 DE BOGOTA </t>
  </si>
  <si>
    <t xml:space="preserve">NUTRICIONISTA  Y DIETISTA  </t>
  </si>
  <si>
    <t xml:space="preserve">HOSPITAL CENTRO ORIENTE </t>
  </si>
  <si>
    <t>MAYO 2007 HASTA ABRIL DEL 2012</t>
  </si>
  <si>
    <t xml:space="preserve">FUNDACION ESPERANZA VIVA </t>
  </si>
  <si>
    <t>364/2010</t>
  </si>
  <si>
    <t>N/S</t>
  </si>
  <si>
    <t>CRA 75 F No 62 F 30 SUR</t>
  </si>
  <si>
    <t>CINDY KATEHRINE MORENO BARAHONA</t>
  </si>
  <si>
    <t>CORPORACION INTERNACIONAL PARA EL DESARROLLO EDUCATIVA</t>
  </si>
  <si>
    <t>1. FUNDACION ESPERANZA VIVA</t>
  </si>
  <si>
    <t xml:space="preserve">8 AÑOS, NO REGISTRA FECHA DE INICIO Y TERMINACION </t>
  </si>
  <si>
    <t xml:space="preserve">EN LA HOJA DE VIDA NO RELACIONA LA EXPERIENCIA COMO COORDINADORA </t>
  </si>
  <si>
    <t>DIANA CAROLINA PUERTA PEREZ</t>
  </si>
  <si>
    <t>UNIVERSIDAD CATOLICA</t>
  </si>
  <si>
    <t xml:space="preserve">FEBRERO 2013- ACTUALMENTE </t>
  </si>
  <si>
    <t xml:space="preserve">SECRETARIA DISTRITAL DE INTEGRACION SOCIAL </t>
  </si>
  <si>
    <t>2878/201</t>
  </si>
  <si>
    <t>3002/2010</t>
  </si>
  <si>
    <t>SE TRASLAPAN DOS DÍAS CON EL CONTRATO 3710/2011</t>
  </si>
  <si>
    <t>3762/2011</t>
  </si>
  <si>
    <t>SE TRASLAPA CON EL CONTRATO 3710 - 2011</t>
  </si>
  <si>
    <t>3710/2011</t>
  </si>
  <si>
    <t>MARLEN ROSERO GARCIA</t>
  </si>
  <si>
    <t>UNIVERSIDAD SANTIAGO DE CALI</t>
  </si>
  <si>
    <t>34215-T</t>
  </si>
  <si>
    <t xml:space="preserve">IDESTRA S.A </t>
  </si>
  <si>
    <t xml:space="preserve">20/08/2011 -ACTUALMENTE
</t>
  </si>
  <si>
    <t>LEUCY RUBI PABON TAIMBUD</t>
  </si>
  <si>
    <t xml:space="preserve">REVISOR FISCAL </t>
  </si>
  <si>
    <t>72136-T</t>
  </si>
  <si>
    <t xml:space="preserve">USA GLOBAL MARKET S.A </t>
  </si>
  <si>
    <t>15/12/2009-ACTUALMENTE</t>
  </si>
  <si>
    <t>421,714,390</t>
  </si>
  <si>
    <t>376/2012</t>
  </si>
  <si>
    <t>1357/12</t>
  </si>
  <si>
    <t>1821/12</t>
  </si>
  <si>
    <t>DIAG 38SUR N° 82 - 30 BARRIO PATIO BONITO, CENTRO ZONAL KENNEDY</t>
  </si>
  <si>
    <t>ANEXA CONTRATO DE COMODATO N°17  ENTRE LA CORPORACION DE ABASTOS DE BOGOTA S.A. "CORABASTOS" POR UN PLAZO DE NOVENTA Y NUEVE (99) AÑOS A PARTIR DEL 15 DE NOVIEMBRE DE 1980.</t>
  </si>
  <si>
    <t>ADRIANA MARCELA RUIZ RUIZ</t>
  </si>
  <si>
    <t>CORPORACION UNIVERSITARIA IBEROAMERICANA</t>
  </si>
  <si>
    <t>15/06/2006 AL 15/12/2006
01/02/2007 AL 14/12/2007
04/02/2008 AL 16/12/2008
05/02/2009 AL 22/12/2009
01/02/2010 AL 13/12/2010
01/02/2011 AL 13/12/2011
01/02/2012 AL 30/06/2012
03/07/2012 AL 11/12/2012
14/01/2013 AL 20/12/2013
20/01/2014 AL 31/07/2014
01/08/2014 AL 15/12/2014</t>
  </si>
  <si>
    <t>LADY CATHERINE PACHON RODRIGUEZ</t>
  </si>
  <si>
    <t>22/03/2014 AL 31707/2014
01/08/2014 AL 15/12/2014</t>
  </si>
  <si>
    <t>287/2010</t>
  </si>
  <si>
    <t>78/2011</t>
  </si>
  <si>
    <t xml:space="preserve">AUXILIAR ADMINISTRATIVO CONTADOR </t>
  </si>
  <si>
    <t xml:space="preserve">FLOR NELLY VARGAS </t>
  </si>
  <si>
    <t>UNIVERSIDAD EXTERNADO DE COLOMBIA</t>
  </si>
  <si>
    <t>53383-T</t>
  </si>
  <si>
    <t xml:space="preserve">FUNDACION SOLIDARIDAD POR COLOMBIA </t>
  </si>
  <si>
    <t xml:space="preserve">04/02/2005 A LA FECHA </t>
  </si>
  <si>
    <t>DIRECTOR ADMINISTRATIVO Y CONTABLE</t>
  </si>
  <si>
    <t>NOTA EXPLICATIVA: Este formato debe diligenciarse cuantas veces sea necesario de acuerdo al número de Grupos.</t>
  </si>
  <si>
    <t xml:space="preserve">FUNDACIÓN DEJANDO HUELLA </t>
  </si>
  <si>
    <t>153/2011</t>
  </si>
  <si>
    <t>651/2012</t>
  </si>
  <si>
    <t>SE ENCUENTRA DENTRO DE UN KM DE DISTANCIA DE LA UNICACIÓN ACTUAL DE LOS BENEFICIARIOS SI/NO</t>
  </si>
  <si>
    <t xml:space="preserve">CDI CON ARRIENDO </t>
  </si>
  <si>
    <t>CARRERA 141 A BIS # 143 A -22 SUBA BILBAO</t>
  </si>
  <si>
    <t>CARRERA 143 A # 141 A- 22 SUBA BILBAO</t>
  </si>
  <si>
    <t>CARRERA 147 # 137 - 08 SUBA SN PEDRO</t>
  </si>
  <si>
    <t>NEISA CERQUERA</t>
  </si>
  <si>
    <t>LICENCIADA EN CIENCIAS DE LA EDUCACIÓN CON ESPECIALIDAD EN ADMINISTRACIÓN EDUCATIVA</t>
  </si>
  <si>
    <t>HOGAR INFANTIL LOURDES</t>
  </si>
  <si>
    <t>01/07/2012
31/07/2014</t>
  </si>
  <si>
    <t xml:space="preserve">DIRECTORA HOGAR INFANTIL </t>
  </si>
  <si>
    <t>MARCIA YARITZA SANCHEZ MORENO</t>
  </si>
  <si>
    <t>PSICÓLOGO</t>
  </si>
  <si>
    <t>52265424 SECRETARIA DE SALUD</t>
  </si>
  <si>
    <t>FUNDACIÓN DEJANDO HUELLA
INSTITUTO IFESCOLSALUD</t>
  </si>
  <si>
    <t>11/10/2013 - 15/12/2014
1/07/2006 - 4/02/2009</t>
  </si>
  <si>
    <t xml:space="preserve">PSICÓLOGA </t>
  </si>
  <si>
    <t>GLADYS TERESA BANDA MARTINEZ</t>
  </si>
  <si>
    <t>CORPORACIÓN EDUCATIVA MAYOR DEL DESARROLLO SIMÓN BOLÍVAR</t>
  </si>
  <si>
    <t xml:space="preserve">REQUIERE PERO NO PRESENTA </t>
  </si>
  <si>
    <t>FUNDACIÓN DEJANDO HUELLA
FUNDACIÓN DEJANDO HUELLA</t>
  </si>
  <si>
    <t>03/02/2013- 15/12/2014
3/06/2012- 12/12/2012</t>
  </si>
  <si>
    <t>COORDINADORA HOGAR INFANTIL
PSICÓLOGA</t>
  </si>
  <si>
    <t>PARA PSICOLOGOS SE DEBE CONTAR CON LA TARJETA EXPEDIDA POR EL COLEGIO COLOMBIANO DE PSICOLOGOS</t>
  </si>
  <si>
    <t>EDNA ROCIO GOMES RODRIGUEZ</t>
  </si>
  <si>
    <t>UNIVERSIDAD INCCA DE COLOMBIA</t>
  </si>
  <si>
    <t xml:space="preserve">FUNDACIÓN DEJANDO HUELLA
FUNDACIÓN DEJANDO HUELLA
</t>
  </si>
  <si>
    <t xml:space="preserve">01/27/2014 - 15/12/2014
01/10/2013 - 20/12/2013
</t>
  </si>
  <si>
    <t xml:space="preserve">EN LA PROPUESTA SE ENCUENTRAN RELACIONADOS Y DESARROLLADOS LOS CINCO COMPONENTES QUE SE ESTIPULAN EN EL FORMATO 12 </t>
  </si>
  <si>
    <t>220/2013</t>
  </si>
  <si>
    <t xml:space="preserve">SE EJECUTA DENTRO DEL PERIODO DEL CONTRATO 651/2012 PRESENTADO EN LA EXPERIENCIA HABILITANTE </t>
  </si>
  <si>
    <t>COORDINADORA DE PROYECTO</t>
  </si>
  <si>
    <t>NO MENCIONA</t>
  </si>
  <si>
    <t>GLORIA ESPERANZA SOTO MORENO</t>
  </si>
  <si>
    <t>LICENCIADA EN PEDAGOGIA REEDUCATIVA</t>
  </si>
  <si>
    <t>FUNDACION UNIVERSITARIA LUIS AMIGÓ</t>
  </si>
  <si>
    <t>22/01/2013 - 15/12/2014</t>
  </si>
  <si>
    <t>COORDINADORA DE CDI</t>
  </si>
  <si>
    <t>MARIA TERESA GALEANO AVILA</t>
  </si>
  <si>
    <t>LICENCIATURA EN EDUCACIÓN BÁSICA CON ÉNFASIS EN LENGUA CASTELLANA</t>
  </si>
  <si>
    <t>01/10/2013 - 15/12/2014</t>
  </si>
  <si>
    <t>ANDREA JOHANNA DUARTE LOPEZ</t>
  </si>
  <si>
    <t>TECNOLOGO EN CONTABILIDAD Y FINANZAS</t>
  </si>
  <si>
    <t>SENA</t>
  </si>
  <si>
    <t>1/02/2012- 15/12/2014</t>
  </si>
  <si>
    <t xml:space="preserve">DIRECTORA ADMINISTRATIVA </t>
  </si>
  <si>
    <t>768/2011</t>
  </si>
  <si>
    <t>222/2013</t>
  </si>
  <si>
    <t>940/2013</t>
  </si>
  <si>
    <t xml:space="preserve">Experiencia menos 4,1 meses en los que se traslapan los contratos 222/2013 y 940/2013 </t>
  </si>
  <si>
    <t xml:space="preserve">CALLE 127 D # 94 F - 22 SUBA RINCON </t>
  </si>
  <si>
    <t xml:space="preserve">NA </t>
  </si>
  <si>
    <t xml:space="preserve">CARRERA 95 A #127 D- 08 SUBA RINCON </t>
  </si>
  <si>
    <t xml:space="preserve">CALLE 132 D # 157 - 23 SUBA SANTA CECILIA </t>
  </si>
  <si>
    <t xml:space="preserve">DORIS AMANDA JIMENEZ MORENO </t>
  </si>
  <si>
    <t>LICENCIADA EN EDUCACIÓN PREESCOLAR</t>
  </si>
  <si>
    <t>CEDINPRO</t>
  </si>
  <si>
    <t>3/02/2012 - 15/12/2014</t>
  </si>
  <si>
    <t>DOCENTE Y COORDINADORA HOGAR INFANTIL</t>
  </si>
  <si>
    <t>PAOLA YISED RUEDA SANCHEZ</t>
  </si>
  <si>
    <t>FUNDACIÓN UNIVERSITARIA LUIS AMIGÓ</t>
  </si>
  <si>
    <t>03/02/2014 - 15/12/2014</t>
  </si>
  <si>
    <t>JOHANA CAROLINA AVILA PRIETO</t>
  </si>
  <si>
    <t>28/01/2013 - 15/12/2014</t>
  </si>
  <si>
    <t>04/02/2014- 15/12/2014</t>
  </si>
  <si>
    <t>117/2014</t>
  </si>
  <si>
    <t xml:space="preserve">SE EJECUTA DENTRO DEL PERIODO DEL CONTRATO 940/2013 PRESENTADO EN LA EXPERIENCIA HABILITANTE </t>
  </si>
  <si>
    <t>FUNDACIÓN ARCOIRIS DE AMOR - FUNDAIRIS-</t>
  </si>
  <si>
    <t xml:space="preserve">FUNDACION ARCOIRIS DE AMOR - FUNDAIRIS- </t>
  </si>
  <si>
    <t>933/2013</t>
  </si>
  <si>
    <t>0074
23/01/2012</t>
  </si>
  <si>
    <t>CARRERA 78 M # 57 D - 20 SUR, BARRIO EL RUBI</t>
  </si>
  <si>
    <t xml:space="preserve">ANEXA COPIA DE CONTRATO FIRMADO EL 23 DE AGOSTO DE 2013, AUTENTICADO EN NOTARIA. NO HAY CERTIFICADO DE VIGENCIA DEL MISMO </t>
  </si>
  <si>
    <t>JUAN CARLOS PANCHE VIRUGUEZ</t>
  </si>
  <si>
    <t xml:space="preserve">PROFESIONAL EN  CULTURA FISICA, DEPORTE Y RECREACIÓN </t>
  </si>
  <si>
    <t>UNIVERSIDAD SANTO TOMÁS</t>
  </si>
  <si>
    <t xml:space="preserve">CENTRO DE DESARROLLO INFANTIL LOS COLORES DEL ARCOIRIS
</t>
  </si>
  <si>
    <t>01/20/2014 - 15/12/2014
01/10/2013 - 20/12/2013
01/05/2011 - 15/12/2011</t>
  </si>
  <si>
    <t>JENIFFER RINCÓN ARIZA</t>
  </si>
  <si>
    <t>CORPORACIÓN UNIVERSITARIA REPUBLICANA</t>
  </si>
  <si>
    <t>189971024-1</t>
  </si>
  <si>
    <t xml:space="preserve">CENTRO DE DESARROLLO INFANTIL LOS COLORES DEL ARCOIRIS
HOGAR INFANTIL ICBF AGRUPADO "MIS AMIGOS Y LOS DUENDECITOS"
</t>
  </si>
  <si>
    <t xml:space="preserve">01/20/2014 - 15/12/2014
23/10/2013 - 20/12/2013
01/02/2013 - 30/07/2013
01/02/2012 - 07/12/2012
01/02/2011 - 09/12/2011 </t>
  </si>
  <si>
    <t>2798
28/01/2010</t>
  </si>
  <si>
    <t>3754
28/06/2011</t>
  </si>
  <si>
    <t>5900
23/05/2013</t>
  </si>
  <si>
    <t>6701
23/01/2014</t>
  </si>
  <si>
    <t xml:space="preserve">Experiencia menos 3,7 meses en los que se traslapan los contratos 5900 DE 23/05/2013 Y 933/2013 </t>
  </si>
  <si>
    <t>COORDINADORA GENERAL</t>
  </si>
  <si>
    <t>52.875.431.</t>
  </si>
  <si>
    <t>FUNDAIRIS</t>
  </si>
  <si>
    <t>13/07/2009 - 16/12/2014</t>
  </si>
  <si>
    <t>DIANA ROCIO PEÑUELA MUÑOZ</t>
  </si>
  <si>
    <t xml:space="preserve">LICENCIADA EN PREESCOLAR </t>
  </si>
  <si>
    <t>COORPORACIÓN INTERNACIONAL PARA EL DESARROLLO EDUCATIVO</t>
  </si>
  <si>
    <t>08/03/2010 - 10/12/2010
17/01/2011 - 15/12/2011
01/02/2012 - 14/12/2012
14/01/2013 - 15/12/2013
13/01/2014 - 12/12/2014</t>
  </si>
  <si>
    <t>DOCENTE TITULAR</t>
  </si>
  <si>
    <t>GERLEY MILENA GOMEZ RIVERA</t>
  </si>
  <si>
    <t>1.026.555.216.</t>
  </si>
  <si>
    <t xml:space="preserve">COORPORACIÓN UNIFICADA NACIONAL DE EDUCACIÓN SUPERIOR </t>
  </si>
  <si>
    <t>FUNDAIRIS
FUNPROSCA</t>
  </si>
  <si>
    <t xml:space="preserve">04/06/2012 - 14/12/2012
01/01/2013 - 30/12/2014
22/08/2011 - 22/12/2011
</t>
  </si>
  <si>
    <t xml:space="preserve">ASISTENTE FINANCIERA
AUXILIAR ADMINISTRATIVA
ASISTENTE ADMINISTRATIVA </t>
  </si>
  <si>
    <t xml:space="preserve">CORPORACIÓN FORJADORAS DEL PERDOMO </t>
  </si>
  <si>
    <t>116/2006</t>
  </si>
  <si>
    <t>67, 69, 70., 71</t>
  </si>
  <si>
    <t>245/2007</t>
  </si>
  <si>
    <t>67, 69, 70., 72</t>
  </si>
  <si>
    <t>206/2008</t>
  </si>
  <si>
    <t>67, 69, 70., 73</t>
  </si>
  <si>
    <t xml:space="preserve">CALLE 64 # 70 G - 27 SUR BARRIO ISMAEL PERDOMO </t>
  </si>
  <si>
    <t xml:space="preserve">SANDRA MILENA RAMIREZ RUIZ </t>
  </si>
  <si>
    <t>LICENCIADA EN PREEESCOLAR</t>
  </si>
  <si>
    <t>COORPORACIÓN INTERNACIONAL PAREA EL DESARROLLO EDUCATIVO</t>
  </si>
  <si>
    <t xml:space="preserve">COORPORACIÓN FORJADORAS DEL PERDOMO </t>
  </si>
  <si>
    <t>02/02/2008 - 30/11/2009</t>
  </si>
  <si>
    <t xml:space="preserve">ADMINISTRACION EDUCATIVA / DIRECTORA </t>
  </si>
  <si>
    <t>ALBA CAROLINA ARISTIZABAL MARIN</t>
  </si>
  <si>
    <t>HOSPITAL TUNJUELITO II NIVEL E.S.E.</t>
  </si>
  <si>
    <t>08/11/2010 - 09/08/2011</t>
  </si>
  <si>
    <t>472/2011</t>
  </si>
  <si>
    <t>PENDIENTE DE VERIFICAR POR PARTE DEL ICBF</t>
  </si>
  <si>
    <t>803/2012</t>
  </si>
  <si>
    <t>EL VALOR DEL CONTRATO FUE TOMADO DE SECOP</t>
  </si>
  <si>
    <t>965/2012</t>
  </si>
  <si>
    <t>1819/2012</t>
  </si>
  <si>
    <t xml:space="preserve">EL VALOR DEL CONTRATO FUE PROPORCIONADO POR EL GRUPO FINANCIERO DE LA REGIONAL BOGOTÁ </t>
  </si>
  <si>
    <t xml:space="preserve">EXPERIENCIA MENOS 5.6 MESES DEL CONTRATO 965/2012 QUE SE TRASLAPA CON EL CONTRATO 803/2012. Y MENOS 0.9 MESES DEL CONTRATO 1819/2012 QUE SE TRASLAPA CON EL CONTRATO 803/2012  </t>
  </si>
  <si>
    <t>ALEXANDER MEDINA TRIANA</t>
  </si>
  <si>
    <t>UNIVERSIDAD SURCOLOMBIANA DE NEIVA</t>
  </si>
  <si>
    <t>85451-T</t>
  </si>
  <si>
    <t>01/01/2007 - 15/12/2014</t>
  </si>
  <si>
    <t xml:space="preserve">ASESOR CONTABLE Y FINANCIERO </t>
  </si>
  <si>
    <t xml:space="preserve">DEBE PRESENTAR DIPLOMA DE GRADO COMO CONTADOR PARA SER TENIDO EN CUENTA </t>
  </si>
  <si>
    <t>FUNDACIÓN GESTIÓN POR COLOMBIA FUNGESCOL</t>
  </si>
  <si>
    <t>Solo de CERTIFICACIÓNes validadas (por que se ajustan al objeto solicitado y periodos solicitado y no fueron objeto de multas</t>
  </si>
  <si>
    <t>RED DE UNIVERSIDADES PUBLICAS ALMA MATER</t>
  </si>
  <si>
    <t>078</t>
  </si>
  <si>
    <t>1. NO APLICA PORQUE EXCEDE EL TIEMPO DE EXPERIENCIA A CERTIFICAR</t>
  </si>
  <si>
    <t>SECRETARIA MUNICIPAL COTA</t>
  </si>
  <si>
    <t>CONVENIO 124/2010</t>
  </si>
  <si>
    <t>NO ESPECIFICA</t>
  </si>
  <si>
    <t>28-29</t>
  </si>
  <si>
    <t>SECRETARIA DE DESARROLLO SOCIAL SALUD Y EDUCACION MUNICIPIO EL ROSAL</t>
  </si>
  <si>
    <t>CONVENIO 123/2012</t>
  </si>
  <si>
    <t>CARTA DE COMPROMISO DE GESTIÓNAR EL USO CUENDO ES PÚBLICA CDI</t>
  </si>
  <si>
    <t xml:space="preserve"> FONTIBON: CARRERA 69B 19A-07</t>
  </si>
  <si>
    <t>YULIET CAMELO FIQUITIVA</t>
  </si>
  <si>
    <t>CORPORACION UNIVERSITARIA MINUTO DE DIOS</t>
  </si>
  <si>
    <t>178841023-I</t>
  </si>
  <si>
    <t xml:space="preserve">1. FUNDAGESCOL
</t>
  </si>
  <si>
    <t>1. 09/2013 HASTA 11/2014</t>
  </si>
  <si>
    <t>1. COORDINADORA PEDAGOGICA EN PRIMERA INFANCIA</t>
  </si>
  <si>
    <t>LUIS EDUARDO CARVAJAL NIEBLES</t>
  </si>
  <si>
    <t>13,568,461</t>
  </si>
  <si>
    <t>UNIVERSIDAD INDUSTRIAL DE SANTANDER</t>
  </si>
  <si>
    <t>1390204506-I</t>
  </si>
  <si>
    <t xml:space="preserve">1. DESMARGINALIZAR CONSULTORES
2. ALCALDIA MUNICIPAL DE BARRANCABERMEJA
3. TECNOLOGIA DE INFORMACION Y  COMUNICACIÓN  CTO 0656
4. CORPORACION PARA EL DESARROLLO EMPRESARIAL Y COMUNITARIO COOPRENDER
5. CONSTRUCTORA CON CONCRETO </t>
  </si>
  <si>
    <t>FORMATO 12</t>
  </si>
  <si>
    <t>ALCALDIA LOCAL DE SANTA FE</t>
  </si>
  <si>
    <t>CONVENIO 419/2009</t>
  </si>
  <si>
    <t xml:space="preserve">PUEDE SER TENIDA COMO EXPERIENCIA ADICIONAL </t>
  </si>
  <si>
    <r>
      <t xml:space="preserve">COORDINADOR GENERAL DEL PROYECTO </t>
    </r>
    <r>
      <rPr>
        <b/>
        <sz val="11"/>
        <color indexed="8"/>
        <rFont val="Calibri"/>
        <family val="2"/>
      </rPr>
      <t/>
    </r>
  </si>
  <si>
    <t>OLGA LUCIA CERO MARTINEZ</t>
  </si>
  <si>
    <t>PSICOLOGÍA</t>
  </si>
  <si>
    <t xml:space="preserve">UNIVERSIDAD DEL NORTE </t>
  </si>
  <si>
    <t xml:space="preserve">NO PRESENTO </t>
  </si>
  <si>
    <t>1. ARGOS</t>
  </si>
  <si>
    <t>1. 15/06/1999 A 15/06/2005</t>
  </si>
  <si>
    <t xml:space="preserve">1. DIRECTORA DE GESTIÓN SOCIAL </t>
  </si>
  <si>
    <t>ASTRID NATALIA MORENO CASTIBLANCO</t>
  </si>
  <si>
    <t>1,055,272,595</t>
  </si>
  <si>
    <t>LIC. Psicopedagogía</t>
  </si>
  <si>
    <t>Universidad Pedagógica y Tecnológica de Colombia</t>
  </si>
  <si>
    <t xml:space="preserve">1. COLSUBSIDO
2. GENTE OPORTUNA 
3. COLEGIO DE EDUCACION RAFAEL REYES </t>
  </si>
  <si>
    <t>1. 27/02/2014 A 13/06/2014
2. 21/08/2012 AL 06/12/2012
3. 01/01/2011 AL 01/01/2012</t>
  </si>
  <si>
    <t xml:space="preserve">1. COORDIRADOR PEDAGOGICO
2. COORDINADORA ACADEMINCA Y DE CONVIVENCIA EN EL GIMNACIO ANTONIO NARIÑO
3. SICO- ORIENTADORA </t>
  </si>
  <si>
    <t xml:space="preserve">RUBI ESPERANZA FIQUITIVA RINCON </t>
  </si>
  <si>
    <t>20,455,450</t>
  </si>
  <si>
    <t xml:space="preserve">UNIVERSIDAD AUTONOMA DE COLOMBIA </t>
  </si>
  <si>
    <t xml:space="preserve">NO ES CLARA </t>
  </si>
  <si>
    <t>-</t>
  </si>
  <si>
    <t>FUNDACIÓN GESTIÓN POR COLOMBIA FUNDESCOL</t>
  </si>
  <si>
    <t xml:space="preserve">GIMNASIO CAMPESTRE INQUITIMALCA, ALDEA DEL SOL </t>
  </si>
  <si>
    <t>CONVENIO 002/2012</t>
  </si>
  <si>
    <t>243,000,000</t>
  </si>
  <si>
    <t>CONVENIO 010/2012</t>
  </si>
  <si>
    <t>CRA 95 D No. 87-16</t>
  </si>
  <si>
    <t>CRA 105 No. 78-22</t>
  </si>
  <si>
    <t>ALEJANDRA RIVERA CALLE</t>
  </si>
  <si>
    <t>1,073,668,731</t>
  </si>
  <si>
    <t>UNIVERSIADA MONSERRATE</t>
  </si>
  <si>
    <t>137891013-I</t>
  </si>
  <si>
    <t xml:space="preserve">1. SEC PARA EL DESARROLLO SOCIAL Y PARTICIPACIÓN COMUNITARIA DEL MUNICIPIO DE SOACHA.
2. FUNDACIÓN HOGAR DE RESTAURACIÓN.
</t>
  </si>
  <si>
    <t>1. 21/01/2014 HASTA 31/12/2014
2. 14/01/2013 HASTA 12/12/2014</t>
  </si>
  <si>
    <t>1. TRABAJADORA SOCIAL.
2.TRABAJADORA SOCIAL.</t>
  </si>
  <si>
    <t>INGRID MARTINEZ OLIVEROS</t>
  </si>
  <si>
    <t>52,069,031</t>
  </si>
  <si>
    <t>KORAND LORENZZ</t>
  </si>
  <si>
    <t>1. ALCALDIA MUNICIPAL DE COTA- SEC GENERAL Y DE GOBIERNO</t>
  </si>
  <si>
    <t>1. 02/13/2012 HASTA 08/16/2012.
2. 10/24/2013 HASTA 12/27/2013
3.01/23/2014 HASTA 07/28/2014
4.08/01/2014 HASTA 31/12/2014</t>
  </si>
  <si>
    <t>1. PSICOLOGIA.
2. PSICOLOGIA.
3. PSICOLOGIA.
4. PSICOLOGA.</t>
  </si>
  <si>
    <t>ALEJANDRA RIAÑO CUASTUMAL</t>
  </si>
  <si>
    <t>52,953,883</t>
  </si>
  <si>
    <t>UNIVERSIADA CATOLICA</t>
  </si>
  <si>
    <t>1. SEC PARA EL DESARROLLO SOCIAL Y PARTICIPACION COMUNITARIA DEL MUNICIPIO DE SOACHA.
2. GOBIERNO MUNICIPAL DE SOACHA.</t>
  </si>
  <si>
    <t>1. 03/19/2013 HASTA 01/18/2014
2. 21/11/2012</t>
  </si>
  <si>
    <t>1. PSICOLOGA
2. PSICOLOGIA</t>
  </si>
  <si>
    <t xml:space="preserve">JUAN PABLO BUSTOS PINTO </t>
  </si>
  <si>
    <t>1,077,966,738</t>
  </si>
  <si>
    <t xml:space="preserve">MINUTO DE DIOS </t>
  </si>
  <si>
    <t>198751023-I</t>
  </si>
  <si>
    <t xml:space="preserve">1. HOSPITAL USME I NIVEL.
2. HOSPITAL USME I NIVEL.
3. HOSPITAL USME I NIVEL.
4. HOSPITAL USME I NIVEL.
5. ALCALDIA MAYOR DE BOGOTÁ 
6. ALCALDIA DE VILLETA 
</t>
  </si>
  <si>
    <t>1. 11/03/2013 HASTA EL 30 DE ABRIL DE 2013.
2.01/05/2013  HASTA EL 31/05/2013.
3. 01/06/2013 AL 30/06/2013.
4. 1/07/2013 HASTA EL 15/08/2015.
5. 01/07/2010 HASTA EL 31/12/2010.
6. 08/10/2012 HASTA EL 31/12/2012.</t>
  </si>
  <si>
    <t xml:space="preserve">1. TRABAJO SOCIAL
2. TRABAJO SOCIAL
3. TRABAJO SOCIAL
4. TRABAJO SOCIAL
5. TRABAJO SOCIAL
6. TRABAJO SOCIAL
</t>
  </si>
  <si>
    <t xml:space="preserve">CASA DEL REFUGIO PARA LA MUJER Y SUS HIJOS </t>
  </si>
  <si>
    <t>CONTRATO 667/2014</t>
  </si>
  <si>
    <t>850,000,000</t>
  </si>
  <si>
    <t>CONTRATO 824/2013</t>
  </si>
  <si>
    <t>842,000,321</t>
  </si>
  <si>
    <t xml:space="preserve">PISCOLOGÍA </t>
  </si>
  <si>
    <t>ARGOS</t>
  </si>
  <si>
    <t>15/06/1999 A 15/06/2005</t>
  </si>
  <si>
    <t xml:space="preserve">DIRECTORA DE GESTIÓN SOCIAL </t>
  </si>
  <si>
    <t xml:space="preserve">1. NO ANEXA TARJETA PROFESIONAL .
2. EL EQUIPO ADICIONAL ES IGUAL AL PRESENTADO EN LA OFERTA NO. 14 DE FONTIBON </t>
  </si>
  <si>
    <t xml:space="preserve">COLSUBSIDO
GENTE OPORTUNA 
COLEGIO DE EDUCACION RAFAEL REYES </t>
  </si>
  <si>
    <t>27/02/2014 A 13/06/2014
21/08/2012 AL 06/12/2012
01/01/2011 AL 01/01/2012</t>
  </si>
  <si>
    <t xml:space="preserve">COORDIRADOR PEDAGÓGICO
COORDINADORA ACADEMICA Y DE CONVIVENCIA EN EL GIMNACIO ANTONIO NARIÑO
SICO- ORIENTADORA </t>
  </si>
  <si>
    <t xml:space="preserve">1. NO ANEXA TARJETA PROFESIONAL.
2. EL EQUIPO ADICIONAL ES IGUAL AL PRESENTADO EN LA OFERTA NO. 14 DE FONTIBON </t>
  </si>
  <si>
    <t>1. NO ANEXA TARJETA PROFESIONAL 
2. NO ACREDITA EXPERIENCIA SOLICITADA.
3. EL EQUIPO ADICIONAL ES IGUAL AL PRESENTADO EN LA OFERTA NO. 14 DE FONTIBON.</t>
  </si>
  <si>
    <t>x</t>
  </si>
  <si>
    <t xml:space="preserve">ICBF  REGIONAL BOYACA </t>
  </si>
  <si>
    <t>259/13</t>
  </si>
  <si>
    <t>27 AL 35</t>
  </si>
  <si>
    <t>292/13</t>
  </si>
  <si>
    <t>36 AL 41</t>
  </si>
  <si>
    <t>241/14</t>
  </si>
  <si>
    <t>42 AL 50</t>
  </si>
  <si>
    <t>CONVENIO No.003/2009</t>
  </si>
  <si>
    <t>No</t>
  </si>
  <si>
    <t>1. LA CERTIFICACIÓN DEL AÑO 2009 NO SE TIENE ENCUENTA COMO EXPERIENCIA HABILITANTE.</t>
  </si>
  <si>
    <t>CON ARRIENDO</t>
  </si>
  <si>
    <t xml:space="preserve">CDI INSTITUCIONAL </t>
  </si>
  <si>
    <t>CL 161 7F 69</t>
  </si>
  <si>
    <t xml:space="preserve"> SI</t>
  </si>
  <si>
    <t xml:space="preserve"> SI </t>
  </si>
  <si>
    <t xml:space="preserve">1. PENDIENTE VISITA </t>
  </si>
  <si>
    <t xml:space="preserve">NINY JHOHANA SEPULVEDA BONILLA </t>
  </si>
  <si>
    <t>ABOGADA</t>
  </si>
  <si>
    <t>UNIVERSIDAD LIBRE</t>
  </si>
  <si>
    <t xml:space="preserve">1. CENTRO EDUCATIVO LOS ANDES
2. FUNDACIÓN GESTIÓN POR COLOMBIA </t>
  </si>
  <si>
    <t xml:space="preserve">1. 15/07/2012 HASTA  05/08/2013
2. 18/08/203 HASTA 10/06/2014 </t>
  </si>
  <si>
    <t xml:space="preserve">1. COORDINADORA ACADEMICA Y DE CONVIVENCIA.
2. COORDINADORA PEDAGOGICA </t>
  </si>
  <si>
    <t xml:space="preserve">MIREYA HERNANDEZ FANDILLO </t>
  </si>
  <si>
    <t xml:space="preserve">TRABAJADORA SOCIAL </t>
  </si>
  <si>
    <t>COLEGIO MAYOR DE CUNDINAMARCA</t>
  </si>
  <si>
    <t>041125112-RR</t>
  </si>
  <si>
    <t xml:space="preserve">1. SEGURO SOCIAL </t>
  </si>
  <si>
    <t xml:space="preserve">1. 29/09/1995 HASTA 25/11/1996 
</t>
  </si>
  <si>
    <t xml:space="preserve">1.TRABAJADORA SOCIAL  
</t>
  </si>
  <si>
    <t>CASS SAS CO</t>
  </si>
  <si>
    <t>CONVENIO No. 2011-03-CASS</t>
  </si>
  <si>
    <t xml:space="preserve">NO DESCRIMINA </t>
  </si>
  <si>
    <t>1. NO DESCRIMINA VALOR DEL CONTRATO EN LA CERTIFICACIÓN.</t>
  </si>
  <si>
    <t>CONVENIO No. 2010-01-CASS</t>
  </si>
  <si>
    <t>1. NO ANEXA TARJETA PROFESIONAL.
2. EL EQUIPO ADICIONAL ES IGUAL AL PRESENTADO EN LA OFERTA NO. 14 DE FONTIBON .</t>
  </si>
  <si>
    <t xml:space="preserve">COORDIRADOR PEDAGOGICO
COORDINADORA ACADEMINCA Y DE CONVIVENCIA EN EL GIMNACIO ANTONIO NARIÑO
SICO- ORIENTADORA </t>
  </si>
  <si>
    <t xml:space="preserve">
1. EL EQUIPO ADICIONAL ES IGUAL AL PRESENTADO EN LA OFERTA NO. 14 DE FONTIBON .</t>
  </si>
  <si>
    <t>1. NO ANEXA TARJETA PROFESIONAL.
2. NO ACREDITA EXPERIENCIA  SOLICITADA.
3. EL EQUIPO ADICIONAL ES IGUAL AL PRESENTADO EN LA OFERTA NO. 14 DE FONTIBON.</t>
  </si>
  <si>
    <t>CONVENIO 004/2010</t>
  </si>
  <si>
    <t>INSTITUTO COLOMBIANO DE BIENESTAR FAMILIAR</t>
  </si>
  <si>
    <t>CONTRATO No. 375 DE 2012</t>
  </si>
  <si>
    <t>OBJETO: ATENCIÓN A POBLACIÓN VICTIMA DE VIOLENCIA, NO SE AJUSTA CON LOS PLIEGOS.</t>
  </si>
  <si>
    <t>COBRANZAS ASESORIAS Y CON SULTORIAS COMERCIALES</t>
  </si>
  <si>
    <t>CONVENIO-12-CACC</t>
  </si>
  <si>
    <t>LA FECHA DE LA CERTIFICACIÓN NO SE INCLUYE DENTRO DE LOS CINCO AÑOS.</t>
  </si>
  <si>
    <t>CDI EN ARRIENDO</t>
  </si>
  <si>
    <t xml:space="preserve">INSTITUCIONAL </t>
  </si>
  <si>
    <t>CL 163 20 49</t>
  </si>
  <si>
    <t xml:space="preserve">PENDIENTE VISTA </t>
  </si>
  <si>
    <t>CL163 19A 68</t>
  </si>
  <si>
    <t>KR 23</t>
  </si>
  <si>
    <t xml:space="preserve">KR 23 1 ESTE </t>
  </si>
  <si>
    <t xml:space="preserve">YAMIDY CATALINA
 MOSQUERA LOZANO </t>
  </si>
  <si>
    <t xml:space="preserve">PSICOLOGA </t>
  </si>
  <si>
    <t xml:space="preserve">UNIVERSIDAD SUR COLOMBIANA </t>
  </si>
  <si>
    <t>1. FUNDACIÓN GESTIÓN POR COLOMBIA FUNGESCOL.
2. ALCADIA MUNICIPAL DE COTA  CONTRATO 489/2013.
3.ALCADIA MUNICIPAL DE COTA  CONTRATO 64/2011.
Y CONTRATO 057/2012.
4. ALCADIA MUNICIPAL DE COTA  CONTRATO 042/2010.
5. COLEGIO CAMPESTRE MAYOR DE INGLATERRA.</t>
  </si>
  <si>
    <t>1. 12/03/2014 HASTA 31/10/2014.
2. 23/05/2013 HASTA NO RELACIONA .
3.15/02/2011 HASTA NO RELACIONA.
4.29/01/2010 POR 7 MESES.
5. 01/02/2013 HASTA NO RELACIONA.</t>
  </si>
  <si>
    <t xml:space="preserve">ALIX MARY 
ROJAS PARDO </t>
  </si>
  <si>
    <t xml:space="preserve">UNIVERSDAD CATOLICA DE COLOMBIA </t>
  </si>
  <si>
    <t>NO ANEXA TARJETA PROFESIONAL</t>
  </si>
  <si>
    <t>1. COOPENSAR .
2. FUNDACIÓN ESCUELAS DE PAZ.
3. FUNDACIÓN ESCUELAS DE PAZ.
4. FUNDACIÓN ESCUELAS DE PAZ.</t>
  </si>
  <si>
    <t>1. 01/06/2014 HASTA 12/12/2014
2. 13/03/2010 HASTA 30/08/2012 
3. 01/09/2012 HASTA  30/09/2012
4. 01/10/2012 HASTA 31/12/2013</t>
  </si>
  <si>
    <t>1.PSICOLOGA.
2.COORDINADORA GENERAL DEL PROYECTO.
3.COORDINADORA GENERAL DEL PROYECTO.
4.COORDINADORA GENERAL DEL PROYECTO.</t>
  </si>
  <si>
    <t>MONICA ALEXANDRAN CORTEZ GONZALEZ</t>
  </si>
  <si>
    <t xml:space="preserve">FUNDACIÓN UNIVERSITARIA LOS LIBERTADORES </t>
  </si>
  <si>
    <t>1.SERVIOLA S.A.
2. GENTE OPORTUNA PRESTANDO SERVISIOS PARA LA FUNDACIÓN PLAN
3. FUNDACIÓN HOGARES CLARET.
4. COMPUTADORES PARA EDUCAR.
5. COOMERCADEO PARA EL HOSPITAL SAN BLAS Y ALCLADIA DE SAN CRISTOBAL.
6. CENTRO INTERNACIONAL INTEGRAL DE RESTAURACION CIIR</t>
  </si>
  <si>
    <t>1. 08/04/2013 HASTA 07/06/2013.
2.11/06/2013 HASTA 28/02/2014 .
3. 08/03/2011 HASTA 30/09/2011.
4. 01/09/2012 HASTA 31/12/2012.
5. 01/10/2011 HASTA 02/12/2011.
6.  02/12/2011 HASTA 08/06/2011.</t>
  </si>
  <si>
    <t>1. ANALISTA PROYECCION PETICIONES QUEJAS Y RECLAMOS 
2.AGENTE EDUCATIVO 
3. PSICOLOGA 
4. NO SE AJUSTA AL OBJETO.
5. PSICOLOGA.
6. PSICOLOGA</t>
  </si>
  <si>
    <t xml:space="preserve">CLAUDIA PAOLA ESPINOSA AVILA </t>
  </si>
  <si>
    <t>PSICO PEDAGOGA</t>
  </si>
  <si>
    <t xml:space="preserve">UNIVESIDAD PEDAGOGICA Y TECNOLOGICA DE COLOMBIA </t>
  </si>
  <si>
    <t>1. GENTE OPORTUNA PARA FUNDACIÓN PLAN .
2. CONSORICO SOCIAL 2012. 
3. JARDIN INFANTIL ANGELITOS DEL MAÑANA.</t>
  </si>
  <si>
    <t>1. 30/09/2013 HASTA 26/01/2014.
2. 02/08/2012 HASTA 18/12/2012.
3. 01/02/2007 HASTA 31/06/2011.</t>
  </si>
  <si>
    <t>1. AGENTE EDUCATIVO.
2. PEDAGOGA.
3. DOCENTE DE PRESCOLAR.</t>
  </si>
  <si>
    <t>CONVENIO 001/2014</t>
  </si>
  <si>
    <t>CAPROVIMPO</t>
  </si>
  <si>
    <t>CONTRATO 43/2011</t>
  </si>
  <si>
    <t>EL OBJETO DEL CONTRATO NO SE AJUSTA A LOS PLIEGOS .</t>
  </si>
  <si>
    <t xml:space="preserve">NO ANEXA TARJETA PROFESIONAL
EL EQUIPO ADICIONAL ES IGUAL AL PRESENTADO EN LA OFERTA NO. 14 DE FONTIBON </t>
  </si>
  <si>
    <t xml:space="preserve">NO ANEXA TARJETA PROFESIONAL
EL EQUIPO ADICIONAL ES IGUAL AL PRESENTADO EN LA OFERTA NO. 14 DE FONTIBON  </t>
  </si>
  <si>
    <t xml:space="preserve">NO ANEXA TARJETA PROFESIONAL , NO ACREDITA EXPERIENCIA  SOLICITADA
EL EQUIPO ADICIONAL ES IGUAL AL PRESENTADO EN LA OFERTA NO. 14 DE FONTIBON </t>
  </si>
  <si>
    <t xml:space="preserve">CACC SAS COBRANZAS Y CONSULTORIAS ASESORIAS COMERCIALES </t>
  </si>
  <si>
    <t>2012-01-CA-SS</t>
  </si>
  <si>
    <t xml:space="preserve">NO RELACIONAL EL VALOR DEL CONTRATO </t>
  </si>
  <si>
    <t xml:space="preserve"> USAQUEN : CLL 182 No. 03 79</t>
  </si>
  <si>
    <t>USAQUEN: KR 6 119 B 34</t>
  </si>
  <si>
    <t>2/200</t>
  </si>
  <si>
    <t xml:space="preserve">DIANA SULAI MEDINA BENAVIDES </t>
  </si>
  <si>
    <t xml:space="preserve">CORPORACION UNIVERSITARIA REPUBLICANA </t>
  </si>
  <si>
    <t>217431024-I</t>
  </si>
  <si>
    <t xml:space="preserve">FUNDACIÓN GESTIÓN POR COLOMBIA FUNDESCOL
FUNDACIÓN GESTIÓN POR COLOMBIA FUNDESCOL
UNIVERSIDAD DE CUNDINAMARCA
UNIVERSIDAD NACIONAL DE COLOMBIA 
CACC SAS COBRANZAS Y CONSULTORIAS ASESORIAS COMERCIALES 
</t>
  </si>
  <si>
    <t xml:space="preserve">28/08/2014 HASTA EL 31/12/2014
17/02/2014 HASTA EL 31/10/2014
31/03/2014 HATA EL 31/07/2014
27/06/2013 HASTA EL 31/12/2014
11/01/2013 HASTA 11/05/2013 
</t>
  </si>
  <si>
    <t xml:space="preserve">COORDINADORA 
COORDINADORA PEDAGOGICA 
TRABAJADORA SOCIAL 
TRABAJADORA SOCIAL  
TRABAJADORA SOCIAL 
</t>
  </si>
  <si>
    <t>LA EXPERIENCIA REMITIDA POR CERTIFICADA POR FUNDACIÓN GESTIÓN POR COLOMBIA FUNDESCOL SE CRUZA ENTRE LOS MESES DE AGOSTO, SEPTIEMBRE Y OCTUBRE</t>
  </si>
  <si>
    <t>MARY CONSTANZA MENDEZ MARTINEZ</t>
  </si>
  <si>
    <t>52,829,736</t>
  </si>
  <si>
    <t>196655224-I</t>
  </si>
  <si>
    <t xml:space="preserve">SECRETARIA DE INTEGRACION 
FUNDACIÓN AMAR 
HASES INVERSIONES Y SERVICIOS S.A.A
 LAS CERTIFICACIÓNES DE LA SECRETARIA D E INTEGRACIÓN SOCIL 
</t>
  </si>
  <si>
    <t>23/03/2012 HASTA 22-02/2013
01/01/2011 HASTA 31/31/2011
01/02/2013 HASTA 20/05/2014
30/01/2014 HASTA 26/02/2013</t>
  </si>
  <si>
    <t xml:space="preserve">TRABAJADOR SOCIAL 
TRABAJADOR SOCIAL
TRABAJADOR SOCIAL
</t>
  </si>
  <si>
    <t>LA CERTIFICACIÓN APORTADA DE LA SECRETARIA DE INTEGRACION,FUNDACIÓN AMAR , NO SE RELACIONA CON LA POBLACIÓN A ATENDER.</t>
  </si>
  <si>
    <t>LICETH CAROLINA OVALLE RODRIGUEZ</t>
  </si>
  <si>
    <t>1,018,4323747</t>
  </si>
  <si>
    <t>207481001-I</t>
  </si>
  <si>
    <t xml:space="preserve">COLSUBSIDO </t>
  </si>
  <si>
    <t>01/08/2011 HASTA  30/12/2011
01/02/2013 HASTA EL 18/12/2014</t>
  </si>
  <si>
    <t>TRABAJADORA SOCIAL  
PROFESIONAL EN DESARROLLO SOCIAL</t>
  </si>
  <si>
    <t xml:space="preserve">CERTIFICACIÓN LABORAL DE COLSUBSIDO  ANTERIOR AL TITULO PROFESIONAL 
CERTIFICACIÓN LABORAL UNISABANA, NO CORRESPONDE CON EL OBJETO </t>
  </si>
  <si>
    <t xml:space="preserve">YENNY ROCIO RUBIANO CECHAGUA </t>
  </si>
  <si>
    <t>53,036,894</t>
  </si>
  <si>
    <t>188325323-I</t>
  </si>
  <si>
    <t xml:space="preserve">ICBF  CONTRATO 061/13
C.Z. KENNEDY </t>
  </si>
  <si>
    <t xml:space="preserve">14/08/2013 HASTA 31/12/2013
09/08/2010 HASTA EL 12/07/2011
</t>
  </si>
  <si>
    <t xml:space="preserve">TRABAJADOR SOCIAL 
TRABAJADOR SOCIAL - EN FORMACIÓN </t>
  </si>
  <si>
    <t xml:space="preserve">LA CERTIFICACIÓN DE LA ALCALDIA LOCAL DE SANTA FE CPS-33-2012, NO ACLARA SI VA DIRIGIDO A LA ATENCION DE PRIMERA INFANCIA </t>
  </si>
  <si>
    <t>2011-03-CA SS</t>
  </si>
  <si>
    <t>NO RELACIONA</t>
  </si>
  <si>
    <t xml:space="preserve">NO RELACIONAL VALOR DEL CONTRATO EJECUTADO </t>
  </si>
  <si>
    <t>2014-07-CA SS</t>
  </si>
  <si>
    <t>24,2</t>
  </si>
  <si>
    <t xml:space="preserve">ELIZABETH VALERO RICO </t>
  </si>
  <si>
    <t xml:space="preserve">ADMINISTRADORA PÚBLICA </t>
  </si>
  <si>
    <t xml:space="preserve">NO REQUIERE </t>
  </si>
  <si>
    <t xml:space="preserve">FUNDAGESCOL </t>
  </si>
  <si>
    <t>08/05/2008 A 15/01/2015</t>
  </si>
  <si>
    <t xml:space="preserve">COORDINADORA GENERAL DE LOS PROGRAMAS DE ATENCION I NTEGRAL DE LA PRIMERA INFANCIA </t>
  </si>
  <si>
    <t xml:space="preserve">NO ANEXA TARJETA PROFESIONAL </t>
  </si>
  <si>
    <t xml:space="preserve">ALONZO RAMIREZ VARGAS </t>
  </si>
  <si>
    <t>7,249,750</t>
  </si>
  <si>
    <t xml:space="preserve">LIC. En educacion administrativa </t>
  </si>
  <si>
    <t xml:space="preserve">UNIVERSIDAD DE SAN BUENAVENTURA </t>
  </si>
  <si>
    <t>FUNDACIÓN AMBIENTALISTA NUEVA VIDA.</t>
  </si>
  <si>
    <t xml:space="preserve">01/01/2011 AL 31/12/2012
</t>
  </si>
  <si>
    <t xml:space="preserve">COORDINADOR GENERAL DE PRIMERA INFANCIA 
</t>
  </si>
  <si>
    <t xml:space="preserve">NO ANEXA TARJETA PROFESIONAL , NO ACREDITA EXPERIENCIA  SOLICITADA; EL EQUIPO ADICIONAL ES IGUAL AL PRESENTADO EN LA OFERTA NO. 14 DE FONTIBON </t>
  </si>
  <si>
    <t xml:space="preserve">FUNDACIÓN EL PORTAL </t>
  </si>
  <si>
    <t xml:space="preserve">EN LA CARTA DE PRESENTACIÓN EL PROPONENTE MANIFIESTA POSTULARSE  AL GRUPO "10 -RAFAEL URIBE", SIN EMBARGO, EL GRUPO RAFAEL URIBE ESTA ASIGNADO AL NÚMERO 18  SEGÚN LO ESTABLECIDO EN LOS PLIEGOS; PARA ELLO EN EL FORMATO 1  "CARTA DE  PRESENTACIÓN DE LA PROPUESTA" EN EL LITERAL d) SE MANIFIESTA QUE DEBEN INTERPRETARSE LAS OMISIONES Y/O CONTRADICCIONES,  DE ACUERDO CON LA COMPATIBILIDAD CON LOS PLIEGOS Y CONDICIONES DEL PROCESO DE LA CONVOCATORIA PÚBLICA, POR TANTO SE RESUELVE QUE LA PROPUESTA VA DIRIGIDA AL GRUPO 18 - RAFAEL URIBE Y DE ACUERDO A ESTO SE REALIZA LA EVALUACIÓN. </t>
  </si>
  <si>
    <t>ICBF- REGIONAL CUNDINAMARCA</t>
  </si>
  <si>
    <t>1823/2012</t>
  </si>
  <si>
    <t xml:space="preserve">NO RELACIONAL </t>
  </si>
  <si>
    <t>1359/2012</t>
  </si>
  <si>
    <t>389/2012</t>
  </si>
  <si>
    <t>92/2012</t>
  </si>
  <si>
    <t xml:space="preserve">376 /2010 </t>
  </si>
  <si>
    <t>AC 51 SUR 5F 50 ENTRADA LA PICOTA CENTRO ZONAL RAFAEL URIBE</t>
  </si>
  <si>
    <t xml:space="preserve">YA CUENTA CON COMODATO CON EL ESTADO </t>
  </si>
  <si>
    <t xml:space="preserve"> 2/200</t>
  </si>
  <si>
    <t>JENNY ASTRID 
SANQUEZ MENDOZA</t>
  </si>
  <si>
    <t>LIC. EN EDUCACIÓN PREESCOLAR</t>
  </si>
  <si>
    <t>FUNDACIÓN UNIVERSITARIA MONSERRATE</t>
  </si>
  <si>
    <t xml:space="preserve">FUNDACIÓN PARA HIJOS DE RECLUSOS EL PORTAR </t>
  </si>
  <si>
    <t xml:space="preserve">2011-2014 </t>
  </si>
  <si>
    <t xml:space="preserve">COORDINADORA PEDAGÓGICA </t>
  </si>
  <si>
    <t>LUZ ERICA  SANTA 
MARIA CASTRO</t>
  </si>
  <si>
    <t>FUNDACIÓN UNIVERISTARIA MONSERRATE</t>
  </si>
  <si>
    <t xml:space="preserve">NO ANEXA </t>
  </si>
  <si>
    <t>GAS JEAN SAS</t>
  </si>
  <si>
    <t xml:space="preserve">TRABAJADOR SOCIAL 
</t>
  </si>
  <si>
    <t xml:space="preserve">PROPUESTA TECNICA </t>
  </si>
  <si>
    <t>LUZ  YANETH ACOSTA GUIO</t>
  </si>
  <si>
    <t>NUTRICIONISTA</t>
  </si>
  <si>
    <t>NO ANEXA</t>
  </si>
  <si>
    <t>1. HOSPITAL RAFAEL URIBE URIBE</t>
  </si>
  <si>
    <t xml:space="preserve">1. 23/10/2012 ACTUALMENTE SE DESEMPEÑA. </t>
  </si>
  <si>
    <t>1. NUTRICIONISTA.</t>
  </si>
  <si>
    <t>1. ACREDITAR EXPERIENCIA.
2. PRESENTAR CEDULA Y TARJETA PROFESIONAL.</t>
  </si>
  <si>
    <t xml:space="preserve">AUXILIAR ADMINISTRATIVO </t>
  </si>
  <si>
    <t>MARLENE MENDOZA RUIZ</t>
  </si>
  <si>
    <t xml:space="preserve">TÉCNICO EN CONTABILIDAD </t>
  </si>
  <si>
    <t xml:space="preserve">POLITECNICO CENTRAL </t>
  </si>
  <si>
    <t xml:space="preserve">1. CODENSA.
2.  FANALCA SA. </t>
  </si>
  <si>
    <t>01/04/1999 HASTA 31/10/2000.
2. 01/04/1996 HASTA 30/04/1999.</t>
  </si>
  <si>
    <t>1. AUXILIAR DE OFICINA DEPARTAMENTO.
2. SECRETARIA DEPARTAMENTO DE PLANEACIÓN Y COMPRAS</t>
  </si>
  <si>
    <t>1. ACREDITAR EXPERIENCIA.
2. PRESENTAR CEDULA.</t>
  </si>
  <si>
    <t xml:space="preserve">FONOAUDIOLOGA </t>
  </si>
  <si>
    <t>EDID YOHANA ESTUPIÑAN BECERRA</t>
  </si>
  <si>
    <t>LUZ ANDREA CHAPARRO CHAPARRO</t>
  </si>
  <si>
    <t xml:space="preserve">LIC. EN PRESCOLAR </t>
  </si>
  <si>
    <t>COORPORACIÓN UNIVERSITARIA PARA EL DESARROLLO EDUCATIVO</t>
  </si>
  <si>
    <t xml:space="preserve">1. COOPENSAR </t>
  </si>
  <si>
    <t>1. 19/04/2010 HASTA 15/12/2011</t>
  </si>
  <si>
    <t xml:space="preserve"> - DOCENTE</t>
  </si>
  <si>
    <t xml:space="preserve">1. ACREDITAR EXPERIENCIA LABORAL. 
2. PRESENTAR CEDULA.
3. APORTAR CARTA DE INTENSIÓN.
</t>
  </si>
  <si>
    <t xml:space="preserve">LIC. EN EDUCACIÓN PREESCOLAR </t>
  </si>
  <si>
    <t xml:space="preserve">YUDY DAYANA GONZÁLES BELTRAN </t>
  </si>
  <si>
    <t xml:space="preserve">FUNDACIÓN UNIVERSITARIA PANAMERICANA </t>
  </si>
  <si>
    <t xml:space="preserve">1. JARDIN INFANTIL MI NUEVO MUNDO </t>
  </si>
  <si>
    <t>1. 25/01/2010 HASTA 30/11/2013</t>
  </si>
  <si>
    <t xml:space="preserve">1. DOCENTE EN PREESCOLAR </t>
  </si>
  <si>
    <t>1. ACREDITAR EXPERIENCIA LABORAL. 
2. PRESENTAR CEDULA.
3. APORTAR CARTA DE INTESIÓN.</t>
  </si>
  <si>
    <t>LIDA EUGENIA GUTIERREZ SALINAS</t>
  </si>
  <si>
    <t xml:space="preserve">1. FUNDACIOÓN VICTOR BRAUN CENTRO DE DESARROLLO INFANTIL SAN AUGUSTIN </t>
  </si>
  <si>
    <t>1. 01/03/2008 HASTA 31/12/2010</t>
  </si>
  <si>
    <t>1. AGENTE EDUCATIVO</t>
  </si>
  <si>
    <t xml:space="preserve">LIC. EN PEDAGOGIA INFANTIL </t>
  </si>
  <si>
    <t xml:space="preserve">YULIETH MARCELA SANABRIA ARIAS </t>
  </si>
  <si>
    <t xml:space="preserve">UNIVERSIDAD MINUTO DE DIOS </t>
  </si>
  <si>
    <t>1. JARDIN INFANTIL MUNDO MAGICO</t>
  </si>
  <si>
    <t>1. 09/09/2007 HASTA 20/12/2012</t>
  </si>
  <si>
    <t>1. ACREDITAR EXPERIENCIA LABORAL. 
2. PRESENTAR CEDULA.
3. ADJUNTAR ACTA DE GRADO DE LICENCIATURA .
4. APORTAR CARTA DE INTESIÓN.</t>
  </si>
  <si>
    <t xml:space="preserve">LIC. PSICOLOGIA Y PEDAGOGIA </t>
  </si>
  <si>
    <t xml:space="preserve">NOHORA CONSTANZA MATEUS ALDANA </t>
  </si>
  <si>
    <t xml:space="preserve">UNIVERSIDAD PEDAGOGICA NACIONAL </t>
  </si>
  <si>
    <t>1. DIVERFANT RECREACIÓN</t>
  </si>
  <si>
    <t>1. 01/09/2009 HASTA 31/05/2010</t>
  </si>
  <si>
    <t xml:space="preserve">1. RECREACIONISTA INFANTIL </t>
  </si>
  <si>
    <t>LILIANA VANEGAS LOPEZ</t>
  </si>
  <si>
    <t>COORPORACIÓN IBEROAMERICANA DE ESTUDIOS CIES</t>
  </si>
  <si>
    <t xml:space="preserve">1. FUDNACION EL PORTAL </t>
  </si>
  <si>
    <t>1. 01/03/2008 HASTA 31/16/2015</t>
  </si>
  <si>
    <t xml:space="preserve">1. AUXILAR PEDAGOGICA PREESCOLAR </t>
  </si>
  <si>
    <t>ANTONIO N/SAN CRISTOBAL</t>
  </si>
  <si>
    <t>SIN PROPONENTE</t>
  </si>
  <si>
    <t>SI / NO</t>
  </si>
  <si>
    <t>952/2013</t>
  </si>
  <si>
    <t>FUE VERIFICADO POR EL ICBF</t>
  </si>
  <si>
    <t>1091/2012</t>
  </si>
  <si>
    <t>CDI INSTITUCIONAL</t>
  </si>
  <si>
    <t>CD CON ARRIENDO</t>
  </si>
  <si>
    <t>Calle 57 Sur No. 104-09 Bosa Santa Fé  sector el Corzo</t>
  </si>
  <si>
    <t>Presenta carta de intencion de arrendamiento</t>
  </si>
  <si>
    <t>CDI FAMILIAR</t>
  </si>
  <si>
    <t>Calle 57 Sur No. 104-09 Bosa Santa Fé el Recuerdo sector el Corzo</t>
  </si>
  <si>
    <t>JOHANA PATRICIA VALENZUELA TAPIERO</t>
  </si>
  <si>
    <t>1,020,728,561</t>
  </si>
  <si>
    <t xml:space="preserve">LICENCIADO EN PSICOLOGIA Y PEDAGOGIA </t>
  </si>
  <si>
    <t xml:space="preserve">ASOCIACION PROFESIONALES DE COLOMBIA
SEC DE EDUCACION DE BOGOTA
COLEGIO BILINGÜE CLERMONT
CITEP
</t>
  </si>
  <si>
    <t>01/08/2014 HASTA 30/12/2014
09/10/2013 HASTA 04/2014
01/08/2012 HASTA 30/06/2013
01/09/2010 HASTA 31/08/2012</t>
  </si>
  <si>
    <t>COORDINADORA CDI ANGEL GUARDIAN
GESTORA CUIDADANIA Y CONVIVENCIA
PROFESORA
PSICOPEDAGOGA</t>
  </si>
  <si>
    <t>LUZ MARIELA PRATO MANTILLA</t>
  </si>
  <si>
    <t>60,262,277</t>
  </si>
  <si>
    <t xml:space="preserve">ASOCIACION PROFESIONALES DE COLOMBIA
ASOCIACION PROFESIONALES DE COLOMBIA
FUNDACION ESTRUCTURAR
</t>
  </si>
  <si>
    <t>01/10/2014 HASTA 31/12/2014
15/05/2014 HASTA 30/09/2014
11/08/2011 HASTA 17/12/2011</t>
  </si>
  <si>
    <t xml:space="preserve">ASESORA PEDAGOGICA
AGENTE EDUCATIVA
PSICOLOGA DEL PROGRAMA
</t>
  </si>
  <si>
    <t>ANA ELVIRA TORRES CARILLO</t>
  </si>
  <si>
    <t>41,742,161</t>
  </si>
  <si>
    <t>LICENCIATURA EN PREESCOLAR Y PROMOCION DE LA FAMILIA</t>
  </si>
  <si>
    <t>UNIVERSIDAD SANTO TOMAS DE AQUINO</t>
  </si>
  <si>
    <t xml:space="preserve">ASOCIACION PROFESIONALES DE COLOMBIA
ASOCIACION PROFESIONALES DE COLOMBIA
FUNDACION UNIVERSITARIA LUIS AMIGÓ
</t>
  </si>
  <si>
    <t xml:space="preserve">01/2014 HASTA 31/12/2014
08/2013 HASTA 30/12/2013
10/2014 HASTA </t>
  </si>
  <si>
    <t xml:space="preserve">COORDINADORA GENERAL DE LOS PROYECTOS
COORDINADORA PROYECTO FAMILIAS CON BIENESTAR
PSICOLOGA DEL PROGRAMA
</t>
  </si>
  <si>
    <t>EDGAR MANUEL REYES AGAMEZ</t>
  </si>
  <si>
    <t>9,098,275</t>
  </si>
  <si>
    <t>UNIVERSIDAD DE SAN BUENAVENTURA</t>
  </si>
  <si>
    <t xml:space="preserve">ASOCIACION PROFESIONALES DE COLOMBIA
ASOCIACION PROFESIONALES DE COLOMBIA
ASOCIACION PROFESIONALES DE COLOMBIA
FUNDACION PROCIENCIA
</t>
  </si>
  <si>
    <t xml:space="preserve">04/06/2014 HASTA 30/12/2014
08/05/2013 HASTA 30/12/2013 
08/05/2012 HASTA 20/12/2012  fEBRERO ,MARZO, ABRIL, MAYO Y DICIEMBRE DE 2011. MARZO, ABRIL, JULIO DE 2010. ABRIL, AGOSTO DE 2009. AGOSTO, DICIEMBRE DE 2008  </t>
  </si>
  <si>
    <t xml:space="preserve">ASESOR PEDAGOGICO
AGENTE EDUCATIVO
PSICOLOGO DEL PROGRAMA
TALLERISTA
</t>
  </si>
  <si>
    <t>Folio No. 273</t>
  </si>
  <si>
    <t>14</t>
  </si>
  <si>
    <t>ANGIE ELIZABETH MARIN GUASCA</t>
  </si>
  <si>
    <t>52,989,879</t>
  </si>
  <si>
    <t>FUNDACION UNIVERSITRIA KONRAD LORENZ</t>
  </si>
  <si>
    <t>Adjunto copia de la tarjeta profesional pero no es legible</t>
  </si>
  <si>
    <t>COORPORACION CULTURAL NUEVA TIBABUYES -CULTIBA</t>
  </si>
  <si>
    <t>ABRIL 2007 A MAYO 2014</t>
  </si>
  <si>
    <t xml:space="preserve">COORDINADORA DE PROYECTOS </t>
  </si>
  <si>
    <t xml:space="preserve">GLORIA  SETELLA QUIROZ </t>
  </si>
  <si>
    <t>52,584,299</t>
  </si>
  <si>
    <t>LICENCIADA EN BIOLOGIA</t>
  </si>
  <si>
    <t xml:space="preserve">30/01/2001 AL 30/11/2001 , 30/01/2002 AL 30/11/2002- </t>
  </si>
  <si>
    <t xml:space="preserve">GEOVANNI CHARRY </t>
  </si>
  <si>
    <t>79,485,723</t>
  </si>
  <si>
    <t>UNIVERSIDAD CENTRAL</t>
  </si>
  <si>
    <t>no adjunta tarjeta profesional</t>
  </si>
  <si>
    <t>Vector  Geophysical</t>
  </si>
  <si>
    <t>06/03/2013 a 21/01/2014</t>
  </si>
  <si>
    <t xml:space="preserve">Administrador </t>
  </si>
  <si>
    <t>ANEXA COPIA DE CONTRATO DE ARRENDAMIENTO</t>
  </si>
  <si>
    <t>EL PROPONENTE LO REFERENCIA EN EXPERIENCIA HABILITANTE, SIN EMBARGO, NO SE TIENE EN CUENTA POR QUE LA FECHA NO SE ENCUENTRA EN LOS RANGOS ESTABLECIDOS</t>
  </si>
  <si>
    <t>ANEXAR CERTIFICADO DE LIBERTAD Y TRADICION DEL INMUEBLE</t>
  </si>
  <si>
    <t>EL OFERENTE MANIFIESTA EN EL FOLIO 183"POR PERIODO DE VACACIONES DE FIN DE AÑO NO SE HA INICIADO CONSECUCION DEL ESPACIO". SE SOLICITA ACLARACION DE INFRAESTRUCTURA</t>
  </si>
  <si>
    <t xml:space="preserve">EL OFERENTE ANEXA FORMATO 6 "EXPERIENCIA MINIMA HABILITANTE" folio 72, SIN EMBARGO EL REGISTRO NO CUENTA CON NUMERO DE CONTRATO, NI FECHA DE SUSCRIPCION, TAMPOCO ANEXA RESPECTIVO SOPORTE , EN EL FOLIO 81 SE ENCUENTRA OTRO REGISTRO DE EXPERIENCIA MINIMA HABILITANTE, EN EL CUAL SE EVIDENCIAN SOPORTE DE CONTRATO 685/2008,702/2009,364/2010 (folio 75), DE LOS CUALES DE ACUERDO A LOS PLIEGOS SOLO APLICA EL 364/2010. SE SOLICITA ACLARAR EXPERIENCIA </t>
  </si>
  <si>
    <t xml:space="preserve">NO PRESENTA SOPORTE DE DIPLOMA UNIVERSITARIO, NI SOPORTES DE EXPERIENCIAS  </t>
  </si>
  <si>
    <t>LA CERTIFICACIÓN QUE ACREDITA LA EXPERIENCIA ENTRE 2012 Y 2014  ESTÁ FIRMADA POR LA MISMA PROFESIONAL EN SU CALIDAD DE REPRESENTANTE LEGAL DE LA FUNDACIÓN</t>
  </si>
  <si>
    <t xml:space="preserve">EL OFERENTE PRESENTA HOJAS DE VIDA PARA LOS DIFERENTES PERFILES DEL CDI, PERO NO PRESENTA HOJAS DE VIDA DE UN EQUIPO ADICIONAL AL REQUERIDO POR EL MANUAL OPERATIVO EL CUAL GENERA PUNTAJE ADICIONAL SEGÚN EL CRITERIO 2 DEL NUMERAL 4,1 CRITERIOS DE PONDERACION </t>
  </si>
  <si>
    <t>FINANCIERA</t>
  </si>
  <si>
    <t>11,8</t>
  </si>
  <si>
    <t>0,87</t>
  </si>
  <si>
    <t xml:space="preserve">1. 13/03/2014 HASTA 11-07/2014
2. 26/03/2014 HASTA 26/08/2014
3. 04/02/2014 HASTA 04/08/2014
4. 11/03/2013 HASTA 11/09/2013
5. 24/05/2011  HASTA 24/12/2011
</t>
  </si>
  <si>
    <t>1. TRABAJADOR SOCIAL 
2. TRABAJADOR SOCIAL
3. TRABAJADOR SOCIAL
4. ASESOR PSICOSOCIAL
5. ASESOR PARA EL DESARROLLO SOCIAL Y COMUNITARIO PARA LAS OBRAS DE INFRAESTRUCUTRA VIAL</t>
  </si>
  <si>
    <t xml:space="preserve">
2. LA EXPERIENACIA DEL GOBIERNO MUNICIPAL DE SOACHA NO ES CLARA LA FECHA DE TERMINACIÓN.
</t>
  </si>
  <si>
    <t>DE ACUERDO AL PLIEGO DE  CONDICIONES, SE REQUIERE UN COORDINADOR POR CADA 200 NIÑOS Y NIÑAS ATENDIDOS, EL OFERENTE SOLO REGISTRA UN COORDINADOR</t>
  </si>
  <si>
    <t>1. LA CERTIFICACIÓN FUNGESCOL, ESTA EN FOTOCOPIA, SE REQUIERE ORIGINAL PARA VERIFICACIÓN. 
2. LA EXPERIENCIA DE LA ALCALDIA MUNICIPAL DE COTA NO ESTABLECE FECHA DE FINALIZACIÓN. NO ES ACORDE CON EL OBJETO, SE REQUIERE ORIGINAL PARA VERIFICACIÓN.
3. ALCADIA MUNICIPAL DE COTA  CONTRATO 64/2011 Y CONTRATO 057/2012, NO ES ACORDE CON EL OBJETO. 
4. NO ES ACORDE CON EL OBJETO.
5. NO ESPECIFICA FUNCIONES DE COORDINADOR, SE REQUIERE ORIGINAL PARA VERIFICACIÓN (PRESENTA APARENTE ENMENDADURA).</t>
  </si>
  <si>
    <t xml:space="preserve">1. NO ANEXA CEDULA NI TARJETA PROFESIONAL. 
EL COORDINADOR DEBE SER 1 POR CADA 200 NIÑOS Y NIÑAS. EL OFERENTE PRESENTA 2 COORDINADORES
</t>
  </si>
  <si>
    <t xml:space="preserve">1. LA CERTIFICACIÓN NO SE AJUSTA AL OBJETO.
3- LA CERTIFICACIÓN DE HOGARES CLARET SOLO SE ACEPTA 1 MES DE EXPERIENCIA POSTERIOR A LA FECHA DE GRADO. 
4. LA CERTIFICACION DE COMPUTADORES PARA EDUCAR NO SE AJUSA AL OBJETO. </t>
  </si>
  <si>
    <t>APORTAR LAS CERTIFICACIÓN LABORAL DE FUNDACIÓN PARA HIJOS DE RECLUSOS EL PORTAR  AÑOS 2011 Y 2014. 
REQUIERE UN COORDINADOR POR CADA 200 NIÑOS Y NIÑAS Y EL OFERENTE PRESENTA U N COORDINADOR PARA 300 CUPOS</t>
  </si>
  <si>
    <t xml:space="preserve">C0LEGIO COOPERATIVO DE TIMIZA-                                                                                                                                                                                                                                                                                                 COOEDUCAR    MAYO /1998- A NOV /1998                         </t>
  </si>
  <si>
    <r>
      <t xml:space="preserve">COORDINADOR GENERAL DEL PROYECTO </t>
    </r>
    <r>
      <rPr>
        <b/>
        <sz val="11"/>
        <rFont val="Arial"/>
        <family val="2"/>
      </rPr>
      <t>POR CADA MIL</t>
    </r>
    <r>
      <rPr>
        <sz val="11"/>
        <rFont val="Arial"/>
        <family val="2"/>
      </rPr>
      <t xml:space="preserve"> CUPOS OFERTADOS O FRACIÓN INFERIOR</t>
    </r>
  </si>
  <si>
    <r>
      <t>PROFESIONAL DE APOYO PEDAGÓGICO  POR C</t>
    </r>
    <r>
      <rPr>
        <b/>
        <sz val="11"/>
        <rFont val="Arial"/>
        <family val="2"/>
      </rPr>
      <t xml:space="preserve">ADA MIL CUPOS </t>
    </r>
    <r>
      <rPr>
        <sz val="11"/>
        <rFont val="Arial"/>
        <family val="2"/>
      </rPr>
      <t>OFERTADOS O FRACIÓN INFERIOR</t>
    </r>
  </si>
  <si>
    <r>
      <t xml:space="preserve">FINANCIERO  </t>
    </r>
    <r>
      <rPr>
        <b/>
        <sz val="11"/>
        <rFont val="Arial"/>
        <family val="2"/>
      </rPr>
      <t>POR CADA CINCO MIL</t>
    </r>
    <r>
      <rPr>
        <sz val="11"/>
        <rFont val="Arial"/>
        <family val="2"/>
      </rPr>
      <t xml:space="preserve"> CUPOS OFERTADOS O FRACIÓN INFERIOR </t>
    </r>
  </si>
  <si>
    <r>
      <rPr>
        <b/>
        <sz val="10"/>
        <rFont val="Arial"/>
        <family val="2"/>
      </rPr>
      <t>CUMPLE PERFIL</t>
    </r>
    <r>
      <rPr>
        <b/>
        <sz val="11"/>
        <rFont val="Arial"/>
        <family val="2"/>
      </rPr>
      <t xml:space="preserve">
SI /NO</t>
    </r>
  </si>
  <si>
    <r>
      <rPr>
        <b/>
        <sz val="9"/>
        <rFont val="Arial"/>
        <family val="2"/>
      </rPr>
      <t>CUMPLE PROPORCION</t>
    </r>
    <r>
      <rPr>
        <b/>
        <sz val="11"/>
        <rFont val="Arial"/>
        <family val="2"/>
      </rPr>
      <t xml:space="preserve">
SI /NO</t>
    </r>
  </si>
  <si>
    <r>
      <rPr>
        <b/>
        <sz val="10"/>
        <rFont val="Arial"/>
        <family val="2"/>
      </rPr>
      <t xml:space="preserve">CUMPLE </t>
    </r>
    <r>
      <rPr>
        <b/>
        <sz val="11"/>
        <rFont val="Arial"/>
        <family val="2"/>
      </rPr>
      <t xml:space="preserve">
SI /NO</t>
    </r>
  </si>
  <si>
    <r>
      <t>1.</t>
    </r>
    <r>
      <rPr>
        <sz val="7"/>
        <rFont val="Arial"/>
        <family val="2"/>
      </rPr>
      <t xml:space="preserve">   </t>
    </r>
    <r>
      <rPr>
        <sz val="11"/>
        <rFont val="Arial"/>
        <family val="2"/>
      </rPr>
      <t>Experiencia adicional a la mínima requerida en la ejecución de programas de atención a primera infancia y o familia</t>
    </r>
  </si>
  <si>
    <r>
      <t>2.</t>
    </r>
    <r>
      <rPr>
        <sz val="7"/>
        <rFont val="Arial"/>
        <family val="2"/>
      </rPr>
      <t xml:space="preserve">   </t>
    </r>
    <r>
      <rPr>
        <sz val="1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</si>
  <si>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r>
      <t xml:space="preserve">COORDINADORCOORDINADOR GENERAL DEL PROYECTO </t>
    </r>
    <r>
      <rPr>
        <b/>
        <sz val="11"/>
        <rFont val="Arial"/>
        <family val="2"/>
      </rPr>
      <t>POR CADA MIL</t>
    </r>
    <r>
      <rPr>
        <sz val="11"/>
        <rFont val="Arial"/>
        <family val="2"/>
      </rPr>
      <t xml:space="preserve"> CUPOS OFERTADOS O FRACIÓN INFERIOR</t>
    </r>
  </si>
  <si>
    <r>
      <t xml:space="preserve">COORDINADOR COORDINADOR GENERAL DEL PROYECTO </t>
    </r>
    <r>
      <rPr>
        <b/>
        <sz val="11"/>
        <rFont val="Arial"/>
        <family val="2"/>
      </rPr>
      <t>POR CADA MIL</t>
    </r>
    <r>
      <rPr>
        <sz val="11"/>
        <rFont val="Arial"/>
        <family val="2"/>
      </rPr>
      <t xml:space="preserve"> CUPOS OFERTADOS O FRACIÓN INFERIOR</t>
    </r>
  </si>
  <si>
    <t>|</t>
  </si>
  <si>
    <t>* LOS 200 CUPOS REGISTRADOS EN LA CERTIFICACIÓN NO SE VALIDAN YA QUE CORRESPONDEN A LOS MISMOS 200 CUPOS DEL CONTRATO ANTERIOR, ESTO SEGÚN NUMERAL3.19 "EXPERIENCIA ESPECÍFICA" LITERAL "REGLAS GENERALES PARA LA VALORACIÓN DE LA EXPERIENCIA" VIÑETA 9</t>
  </si>
  <si>
    <t xml:space="preserve">EN LA CARTA DE PRESENTACION DE LA PROPUESTA, NO SE RELACIONA EL GRUPO AL CUAL SE POSTULA EN LA PRESENTE CONVOCATORIA, SIN EMBARGO, TENIENDO EN CUENTA EL LITERAL D DE LA MISMA "HE REVISADO DETENIDAMENTE LA PROPUESTA ADJUNTA Y NO CONTIENE NINGUN ERROR U OMISION. SIN EMBARGO, CUALQUIER OMISION CONTRADICCION O DECLARACION DEBE INTERPRETARSE DE LA MANERA QUE RESULTE COMPATIBLE CON LOS PLIEGOS Y CONDICIONES DEL PROCESO DE LA CONVOCATORIA PUBLICA DENTRO DEL CUAL SE PRESENTA LA MISMA, Y ACEPTO EXPRESA Y EXPLICITAMENTE QUE ASI SE INTERPRETE MI PROPUESTA"; POR LO ANTERIOR SE PRESUME QUE EL OFERENTE TIENE LA INTENCIONALIDAD DE OFERTAR PARA EL GRUPO 19 DE ACUERDO A LO RELACIONADO EN LA CARTA DE RELACION DE DOCUMENTOS CON RADICADO No. E- 2015-013133-1100 DE 2015/01/15 </t>
  </si>
  <si>
    <r>
      <rPr>
        <b/>
        <sz val="10"/>
        <rFont val="Calibri"/>
        <family val="2"/>
        <scheme val="minor"/>
      </rPr>
      <t>CUMPLE PERFIL</t>
    </r>
    <r>
      <rPr>
        <b/>
        <sz val="11"/>
        <rFont val="Calibri"/>
        <family val="2"/>
        <scheme val="minor"/>
      </rPr>
      <t xml:space="preserve">
SI /NO</t>
    </r>
  </si>
  <si>
    <r>
      <rPr>
        <b/>
        <sz val="9"/>
        <rFont val="Calibri"/>
        <family val="2"/>
        <scheme val="minor"/>
      </rPr>
      <t>CUMPLE PROPORCION</t>
    </r>
    <r>
      <rPr>
        <b/>
        <sz val="11"/>
        <rFont val="Calibri"/>
        <family val="2"/>
        <scheme val="minor"/>
      </rPr>
      <t xml:space="preserve">
SI /NO</t>
    </r>
  </si>
  <si>
    <r>
      <rPr>
        <b/>
        <sz val="10"/>
        <rFont val="Calibri"/>
        <family val="2"/>
        <scheme val="minor"/>
      </rPr>
      <t xml:space="preserve">CUMPLE </t>
    </r>
    <r>
      <rPr>
        <b/>
        <sz val="11"/>
        <rFont val="Calibri"/>
        <family val="2"/>
        <scheme val="minor"/>
      </rPr>
      <t xml:space="preserve">
SI /NO</t>
    </r>
  </si>
  <si>
    <r>
      <t>1.</t>
    </r>
    <r>
      <rPr>
        <sz val="7"/>
        <rFont val="Times New Roman"/>
        <family val="1"/>
      </rPr>
      <t xml:space="preserve">   </t>
    </r>
    <r>
      <rPr>
        <sz val="11"/>
        <rFont val="Arial"/>
        <family val="2"/>
      </rPr>
      <t>Experiencia adicional a la mínima requerida en la ejecución de programas de atención a primera infancia y o familia</t>
    </r>
  </si>
  <si>
    <r>
      <t>2.</t>
    </r>
    <r>
      <rPr>
        <sz val="7"/>
        <rFont val="Times New Roman"/>
        <family val="1"/>
      </rPr>
      <t xml:space="preserve">   </t>
    </r>
    <r>
      <rPr>
        <sz val="1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</si>
  <si>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ESTA HOJA DE VIDA FUE PRESENTADA EN LA PROPUESTA DEL OFERENTE FUNDACION FUTURO EN PRESENTE  DEBE SUBSANAR CONFORME EL NUMERAL 3,21,1 NOTA 5</t>
  </si>
  <si>
    <t>LA HOJA DE VIDA FUE PRESENTADA EN LA PROPUESTA DEL OFERENTE FUNDACION SOCIAL POR BOGOTA TENIENDO ENCUENTA QUE LA OFERTA FUE PRESENTADA PRIMERO POR FUNDACION FUTURO EN PRESENTE SE VALIDA HOJA DE VIDA PARA ESTE PROPONENTE</t>
  </si>
  <si>
    <t>NO MANIFESTO EL GRUPO AL QUE PRESENTABA</t>
  </si>
  <si>
    <t xml:space="preserve">SOLO PRESENTA CARTA RADICADA Y NO ADJUNTA PROPUESTA </t>
  </si>
  <si>
    <t>NO CUMPLE CON EL PERFIL SEGÚN EL NUMERAL 3.22 "RECURSO HUMANO REQUERIDO PARA LA EJECUCIÓN DEL CONTRATO" TABLA "PERFILES DE CARGO PARA CDI"</t>
  </si>
  <si>
    <t xml:space="preserve">NO PRESENTA  SOPORTES DE EXPERIENCIA LABORAL, </t>
  </si>
  <si>
    <t>*NO PRESENTA HOJA DE VIDA
*LA FOTOCOPIA DE LA TARJETA PROFESIONAL SOLO PRESENTA UNA CARA, NO SE VISUALIZA EL NUMERO DE REGISTRO.</t>
  </si>
  <si>
    <t>NO ADJUNTA HOJA DE VIDA DEL PROFESIONAL PSICOSOCIAL</t>
  </si>
  <si>
    <t>NO ADJUNTA TARJETA PROFESIONAL
4.  NO ACREDITA EXPERIENCIA SOLICITADA</t>
  </si>
  <si>
    <t>1. ACREDITAR EXPERIENCIA LABORAL. 
2. NO ADJUNTA TARJETA PROFESIONAL.
3. PRESENTAR CEDULA.
4. APORTAR CARTA DE INTESIÓN.</t>
  </si>
  <si>
    <t>NO ADJUNTA TARJETA PROFESIONAL 
ACREDITAR EXPERIENCIA</t>
  </si>
  <si>
    <t>EN LA CARTA DE PRESENTACIÓN EL PROPONENTE MANIFIESTA POSTULARSE  AL GRUPO "05 - CIUDAD BOLIVAR", SIN EMBARGO, EL CONTENIDO DE LA PROPUESTA VA DIRIGIDO A EL GRUPO 13 DE ENGATIVA,  SEGÚN LO ESTABLECIDO EN LOS PLIEGOS; PARA ELLO EN EL FORMATO 1  "CARTA DE  PRESENTACIÓN DE LA PROPUESTA" EN EL LITERAL d) SE MANIFIESTA QUE DEBEN INTERPRETARSE LAS OMISIONES Y/O CONTRADICCIONES,  DE ACUERDO CON LA COMPATIBILIDAD CON LOS PLIEGOS Y CONDICIONES DEL PROCESO DE LA CONVOCATORIA PÚBLICA, POR TANTO SE RESUELVE QUE LA PROPUESTA VA DIRIGIDA AL GRUPO 13 - ENGATIVA Y DE ACUERDO A ESTO SE REALIZA LA EVALUACIÓN. SE SOLICITA ACLARAR EL GRUPO AL CUAL OFERTA</t>
  </si>
  <si>
    <t>LA PROPORCION ES DE UN COORDINADOR POR CADA 200 NIÑOS Y NIÑAS Y EL OFERENTE PRESENTA UN COORDINADOR POR CADA 245 NIÑOS Y NIÑAS</t>
  </si>
  <si>
    <t>NO ADJUNTA ATRJETA PROFESIONAL</t>
  </si>
  <si>
    <t>No, de evaluados</t>
  </si>
  <si>
    <t>GRUPO(s)</t>
  </si>
  <si>
    <t>26 -27</t>
  </si>
  <si>
    <t>28-29-30</t>
  </si>
  <si>
    <t>CUMPLE
SI/NO</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</si>
</sst>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6" formatCode="&quot;$&quot;#,##0;[Red]\-&quot;$&quot;#,##0"/>
    <numFmt numFmtId="44" formatCode="_-&quot;$&quot;* #,##0.00_-;\-&quot;$&quot;* #,##0.00_-;_-&quot;$&quot;* &quot;-&quot;??_-;_-@_-"/>
    <numFmt numFmtId="43" formatCode="_-* #,##0.00_-;\-* #,##0.00_-;_-* &quot;-&quot;??_-;_-@_-"/>
    <numFmt numFmtId="164" formatCode="_-&quot;$&quot;* #,##0_-;\-&quot;$&quot;* #,##0_-;_-&quot;$&quot;* &quot;-&quot;??_-;_-@_-"/>
    <numFmt numFmtId="165" formatCode="_-* #,##0_-;\-* #,##0_-;_-* &quot;-&quot;??_-;_-@_-"/>
    <numFmt numFmtId="166" formatCode="[$$-240A]\ #,##0.00"/>
    <numFmt numFmtId="167" formatCode="[$$-2C0A]\ #,##0"/>
    <numFmt numFmtId="168" formatCode="&quot;$&quot;\ #,##0_);[Red]\(&quot;$&quot;\ #,##0\)"/>
    <numFmt numFmtId="169" formatCode="&quot;$&quot;#,##0"/>
    <numFmt numFmtId="170" formatCode="[$$-240A]\ #,##0"/>
    <numFmt numFmtId="171" formatCode="dd/mm/yyyy;@"/>
    <numFmt numFmtId="172" formatCode="_-* #,##0\ _€_-;\-* #,##0\ _€_-;_-* &quot;-&quot;??\ _€_-;_-@_-"/>
    <numFmt numFmtId="173" formatCode="_(* #,##0.00_);_(* \(#,##0.00\);_(* &quot;-&quot;??_);_(@_)"/>
    <numFmt numFmtId="174" formatCode="[$$-2C0A]\ #,##0.00"/>
    <numFmt numFmtId="175" formatCode="&quot;$&quot;\ #,##0;[Red]&quot;$&quot;\ #,##0"/>
    <numFmt numFmtId="176" formatCode="0.00;[Red]0.00"/>
    <numFmt numFmtId="177" formatCode="#,##0;[Red]#,##0"/>
    <numFmt numFmtId="178" formatCode="0.0"/>
    <numFmt numFmtId="179" formatCode="0.00000"/>
    <numFmt numFmtId="180" formatCode="[$$-240A]#,##0;\-[$$-240A]#,##0"/>
    <numFmt numFmtId="181" formatCode="0.0000"/>
    <numFmt numFmtId="182" formatCode="_(&quot;$&quot;\ * #,##0.00_);_(&quot;$&quot;\ * \(#,##0.00\);_(&quot;$&quot;\ * &quot;-&quot;??_);_(@_)"/>
  </numFmts>
  <fonts count="43"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Arial"/>
      <family val="2"/>
    </font>
    <font>
      <sz val="12"/>
      <color theme="1"/>
      <name val="Arial"/>
      <family val="2"/>
    </font>
    <font>
      <sz val="10"/>
      <name val="Arial"/>
      <family val="2"/>
    </font>
    <font>
      <sz val="11"/>
      <name val="Calibri"/>
      <family val="2"/>
      <scheme val="minor"/>
    </font>
    <font>
      <sz val="11"/>
      <name val="Arial"/>
      <family val="2"/>
    </font>
    <font>
      <b/>
      <sz val="20"/>
      <name val="Calibri"/>
      <family val="2"/>
    </font>
    <font>
      <sz val="16"/>
      <name val="Calibri"/>
      <family val="2"/>
    </font>
    <font>
      <b/>
      <sz val="11"/>
      <name val="Calibri"/>
      <family val="2"/>
    </font>
    <font>
      <sz val="12"/>
      <name val="Calibri"/>
      <family val="2"/>
    </font>
    <font>
      <b/>
      <sz val="12"/>
      <name val="Calibri"/>
      <family val="2"/>
    </font>
    <font>
      <sz val="11"/>
      <name val="Calibri"/>
      <family val="2"/>
    </font>
    <font>
      <b/>
      <sz val="11"/>
      <name val="Arial"/>
      <family val="2"/>
    </font>
    <font>
      <sz val="9"/>
      <name val="Calibri"/>
      <family val="2"/>
      <scheme val="minor"/>
    </font>
    <font>
      <b/>
      <sz val="9"/>
      <name val="Calibri"/>
      <family val="2"/>
      <scheme val="minor"/>
    </font>
    <font>
      <b/>
      <sz val="14"/>
      <name val="Calibri"/>
      <family val="2"/>
    </font>
    <font>
      <sz val="9"/>
      <name val="Calibri"/>
      <family val="2"/>
    </font>
    <font>
      <b/>
      <sz val="11"/>
      <name val="Calibri"/>
      <family val="2"/>
      <scheme val="minor"/>
    </font>
    <font>
      <sz val="9"/>
      <name val="Arial"/>
      <family val="2"/>
    </font>
    <font>
      <b/>
      <sz val="11"/>
      <color indexed="8"/>
      <name val="Calibri"/>
      <family val="2"/>
    </font>
    <font>
      <b/>
      <sz val="20"/>
      <name val="Arial"/>
      <family val="2"/>
    </font>
    <font>
      <sz val="16"/>
      <name val="Arial"/>
      <family val="2"/>
    </font>
    <font>
      <sz val="12"/>
      <name val="Arial"/>
      <family val="2"/>
    </font>
    <font>
      <b/>
      <sz val="12"/>
      <name val="Arial"/>
      <family val="2"/>
    </font>
    <font>
      <b/>
      <sz val="9"/>
      <name val="Arial"/>
      <family val="2"/>
    </font>
    <font>
      <b/>
      <sz val="14"/>
      <name val="Arial"/>
      <family val="2"/>
    </font>
    <font>
      <sz val="14"/>
      <name val="Arial"/>
      <family val="2"/>
    </font>
    <font>
      <b/>
      <u/>
      <sz val="16"/>
      <name val="Arial"/>
      <family val="2"/>
    </font>
    <font>
      <i/>
      <sz val="11"/>
      <name val="Arial"/>
      <family val="2"/>
    </font>
    <font>
      <b/>
      <sz val="10"/>
      <name val="Arial"/>
      <family val="2"/>
    </font>
    <font>
      <sz val="7"/>
      <name val="Arial"/>
      <family val="2"/>
    </font>
    <font>
      <b/>
      <u/>
      <sz val="11"/>
      <name val="Arial"/>
      <family val="2"/>
    </font>
    <font>
      <b/>
      <sz val="24"/>
      <name val="Arial"/>
      <family val="2"/>
    </font>
    <font>
      <b/>
      <u/>
      <sz val="16"/>
      <name val="Calibri"/>
      <family val="2"/>
      <scheme val="minor"/>
    </font>
    <font>
      <i/>
      <sz val="11"/>
      <name val="Calibri"/>
      <family val="2"/>
      <scheme val="minor"/>
    </font>
    <font>
      <b/>
      <sz val="10"/>
      <name val="Calibri"/>
      <family val="2"/>
      <scheme val="minor"/>
    </font>
    <font>
      <sz val="7"/>
      <name val="Times New Roman"/>
      <family val="1"/>
    </font>
    <font>
      <b/>
      <sz val="11"/>
      <color theme="1"/>
      <name val="Arial Narrow"/>
      <family val="2"/>
    </font>
    <font>
      <sz val="11"/>
      <color theme="1"/>
      <name val="Arial Narrow"/>
      <family val="2"/>
    </font>
    <font>
      <b/>
      <sz val="11"/>
      <color rgb="FF000000"/>
      <name val="Arial Narrow"/>
      <family val="2"/>
    </font>
    <font>
      <sz val="11"/>
      <color rgb="FF000000"/>
      <name val="Arial Narrow"/>
      <family val="2"/>
    </font>
  </fonts>
  <fills count="5">
    <fill>
      <patternFill patternType="none"/>
    </fill>
    <fill>
      <patternFill patternType="gray125"/>
    </fill>
    <fill>
      <patternFill patternType="solid">
        <fgColor theme="9" tint="0.59999389629810485"/>
        <bgColor indexed="64"/>
      </patternFill>
    </fill>
    <fill>
      <patternFill patternType="solid">
        <fgColor rgb="FF92D050"/>
        <bgColor indexed="64"/>
      </patternFill>
    </fill>
    <fill>
      <patternFill patternType="solid">
        <fgColor rgb="FFFFFFFF"/>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style="medium">
        <color indexed="57"/>
      </left>
      <right/>
      <top/>
      <bottom/>
      <diagonal/>
    </border>
    <border>
      <left style="medium">
        <color indexed="57"/>
      </left>
      <right style="medium">
        <color indexed="57"/>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bottom style="medium">
        <color indexed="57"/>
      </bottom>
      <diagonal/>
    </border>
    <border>
      <left style="medium">
        <color indexed="57"/>
      </left>
      <right style="medium">
        <color indexed="57"/>
      </right>
      <top style="medium">
        <color indexed="57"/>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medium">
        <color indexed="57"/>
      </left>
      <right/>
      <top/>
      <bottom style="medium">
        <color indexed="57"/>
      </bottom>
      <diagonal/>
    </border>
    <border>
      <left/>
      <right style="medium">
        <color indexed="57"/>
      </right>
      <top/>
      <bottom style="medium">
        <color indexed="57"/>
      </bottom>
      <diagonal/>
    </border>
    <border>
      <left style="medium">
        <color indexed="64"/>
      </left>
      <right style="medium">
        <color indexed="64"/>
      </right>
      <top style="medium">
        <color indexed="64"/>
      </top>
      <bottom style="medium">
        <color indexed="64"/>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182" fontId="1" fillId="0" borderId="0" applyFont="0" applyFill="0" applyBorder="0" applyAlignment="0" applyProtection="0"/>
  </cellStyleXfs>
  <cellXfs count="584">
    <xf numFmtId="0" fontId="0" fillId="0" borderId="0" xfId="0"/>
    <xf numFmtId="0" fontId="3" fillId="2" borderId="1" xfId="0" applyFont="1" applyFill="1" applyBorder="1" applyAlignment="1">
      <alignment horizontal="center" vertical="center" wrapText="1"/>
    </xf>
    <xf numFmtId="0" fontId="3" fillId="0" borderId="5" xfId="0" applyFont="1" applyFill="1" applyBorder="1" applyAlignment="1">
      <alignment horizontal="center" vertical="center"/>
    </xf>
    <xf numFmtId="0" fontId="4" fillId="0" borderId="5" xfId="0" applyFont="1" applyBorder="1" applyAlignment="1">
      <alignment horizontal="center" vertical="center"/>
    </xf>
    <xf numFmtId="0" fontId="4" fillId="0" borderId="0" xfId="0" applyFont="1" applyAlignment="1">
      <alignment horizontal="center" vertical="center" wrapText="1"/>
    </xf>
    <xf numFmtId="0" fontId="4" fillId="0" borderId="0" xfId="0" applyFont="1" applyAlignment="1">
      <alignment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4" fillId="0" borderId="1" xfId="0" applyFont="1" applyBorder="1" applyAlignment="1">
      <alignment horizontal="left" vertical="center"/>
    </xf>
    <xf numFmtId="0" fontId="3" fillId="0" borderId="0" xfId="0" applyFont="1" applyAlignment="1">
      <alignment horizontal="center" vertical="center"/>
    </xf>
    <xf numFmtId="0" fontId="4" fillId="0" borderId="0" xfId="0" applyFont="1" applyAlignment="1">
      <alignment horizontal="left" vertical="center"/>
    </xf>
    <xf numFmtId="0" fontId="3" fillId="0" borderId="1" xfId="0" applyFont="1" applyBorder="1" applyAlignment="1">
      <alignment horizontal="center" vertical="center"/>
    </xf>
    <xf numFmtId="0" fontId="4" fillId="0" borderId="1" xfId="0" applyFont="1" applyBorder="1" applyAlignment="1">
      <alignment horizontal="left" vertical="center" wrapText="1"/>
    </xf>
    <xf numFmtId="0" fontId="9" fillId="0" borderId="10" xfId="0" applyFont="1" applyFill="1" applyBorder="1" applyAlignment="1">
      <alignment vertical="center"/>
    </xf>
    <xf numFmtId="0" fontId="11" fillId="0" borderId="10" xfId="0" applyFont="1" applyFill="1" applyBorder="1" applyAlignment="1">
      <alignment vertical="center"/>
    </xf>
    <xf numFmtId="0" fontId="11" fillId="0" borderId="13" xfId="0" applyFont="1" applyFill="1" applyBorder="1" applyAlignment="1">
      <alignment vertical="center"/>
    </xf>
    <xf numFmtId="0" fontId="10" fillId="0" borderId="11" xfId="0" applyFont="1" applyFill="1" applyBorder="1" applyAlignment="1" applyProtection="1">
      <alignment horizontal="left" vertical="center"/>
      <protection locked="0"/>
    </xf>
    <xf numFmtId="0" fontId="10" fillId="0" borderId="12" xfId="0" applyFont="1" applyFill="1" applyBorder="1" applyAlignment="1" applyProtection="1">
      <alignment horizontal="left" vertical="center"/>
      <protection locked="0"/>
    </xf>
    <xf numFmtId="0" fontId="11" fillId="0" borderId="0" xfId="0" applyFont="1" applyFill="1" applyBorder="1" applyAlignment="1">
      <alignment vertical="center"/>
    </xf>
    <xf numFmtId="0" fontId="12" fillId="0" borderId="0" xfId="0" applyFont="1" applyFill="1" applyBorder="1" applyAlignment="1" applyProtection="1">
      <alignment horizontal="left" vertical="center"/>
      <protection locked="0"/>
    </xf>
    <xf numFmtId="3" fontId="13" fillId="0" borderId="0" xfId="0" applyNumberFormat="1" applyFont="1" applyFill="1" applyBorder="1" applyAlignment="1">
      <alignment horizontal="right" vertical="center" wrapText="1"/>
    </xf>
    <xf numFmtId="0" fontId="6" fillId="0" borderId="1" xfId="0" applyFont="1" applyFill="1" applyBorder="1" applyAlignment="1">
      <alignment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49" fontId="6" fillId="0" borderId="1" xfId="0" applyNumberFormat="1" applyFont="1" applyFill="1" applyBorder="1" applyAlignment="1" applyProtection="1">
      <alignment horizontal="center" vertical="center" wrapText="1"/>
      <protection locked="0"/>
    </xf>
    <xf numFmtId="171" fontId="15" fillId="0" borderId="1" xfId="0" applyNumberFormat="1" applyFont="1" applyFill="1" applyBorder="1" applyAlignment="1" applyProtection="1">
      <alignment horizontal="center" vertical="center" wrapText="1"/>
      <protection locked="0"/>
    </xf>
    <xf numFmtId="15" fontId="15" fillId="0" borderId="1" xfId="0" applyNumberFormat="1" applyFont="1" applyFill="1" applyBorder="1" applyAlignment="1" applyProtection="1">
      <alignment horizontal="center" vertical="center" wrapText="1"/>
      <protection locked="0"/>
    </xf>
    <xf numFmtId="43" fontId="15" fillId="0" borderId="1" xfId="1" applyNumberFormat="1" applyFont="1" applyFill="1" applyBorder="1" applyAlignment="1" applyProtection="1">
      <alignment horizontal="center" vertical="center" wrapText="1"/>
      <protection locked="0"/>
    </xf>
    <xf numFmtId="1" fontId="15" fillId="0" borderId="1" xfId="0" applyNumberFormat="1" applyFont="1" applyFill="1" applyBorder="1" applyAlignment="1" applyProtection="1">
      <alignment horizontal="center" vertical="center" wrapText="1"/>
      <protection locked="0"/>
    </xf>
    <xf numFmtId="2" fontId="15" fillId="0" borderId="1" xfId="0" applyNumberFormat="1" applyFont="1" applyFill="1" applyBorder="1" applyAlignment="1" applyProtection="1">
      <alignment horizontal="center" vertical="center" wrapText="1"/>
      <protection locked="0"/>
    </xf>
    <xf numFmtId="172" fontId="15" fillId="0" borderId="1" xfId="1" applyNumberFormat="1" applyFont="1" applyFill="1" applyBorder="1" applyAlignment="1">
      <alignment horizontal="right" vertical="center" wrapText="1"/>
    </xf>
    <xf numFmtId="0" fontId="13" fillId="0" borderId="1" xfId="0" applyFont="1" applyFill="1" applyBorder="1" applyAlignment="1">
      <alignment horizontal="left" vertical="center" wrapText="1"/>
    </xf>
    <xf numFmtId="0" fontId="13" fillId="0" borderId="0" xfId="0" applyFont="1" applyFill="1" applyBorder="1" applyAlignment="1">
      <alignment horizontal="left" vertical="center" wrapText="1"/>
    </xf>
    <xf numFmtId="49" fontId="6" fillId="0" borderId="1" xfId="0" applyNumberFormat="1" applyFont="1" applyFill="1" applyBorder="1" applyAlignment="1" applyProtection="1">
      <alignment horizontal="left" vertical="center" wrapText="1"/>
      <protection locked="0"/>
    </xf>
    <xf numFmtId="0" fontId="6" fillId="0" borderId="1" xfId="0" applyFont="1" applyFill="1" applyBorder="1" applyAlignment="1" applyProtection="1">
      <alignment horizontal="center" vertical="center" wrapText="1"/>
      <protection locked="0"/>
    </xf>
    <xf numFmtId="9" fontId="15" fillId="0" borderId="1" xfId="0" applyNumberFormat="1" applyFont="1" applyFill="1" applyBorder="1" applyAlignment="1" applyProtection="1">
      <alignment horizontal="center" vertical="center" wrapText="1"/>
      <protection locked="0"/>
    </xf>
    <xf numFmtId="0" fontId="15" fillId="0" borderId="1" xfId="0" applyFont="1" applyFill="1" applyBorder="1" applyAlignment="1" applyProtection="1">
      <alignment horizontal="center" vertical="center" wrapText="1"/>
      <protection locked="0"/>
    </xf>
    <xf numFmtId="2" fontId="16" fillId="0" borderId="1" xfId="0" applyNumberFormat="1" applyFont="1" applyFill="1" applyBorder="1" applyAlignment="1" applyProtection="1">
      <alignment horizontal="center" vertical="center" wrapText="1"/>
      <protection locked="0"/>
    </xf>
    <xf numFmtId="49" fontId="16" fillId="0" borderId="1" xfId="0" applyNumberFormat="1" applyFont="1" applyFill="1" applyBorder="1" applyAlignment="1" applyProtection="1">
      <alignment horizontal="center" vertical="center" wrapText="1"/>
      <protection locked="0"/>
    </xf>
    <xf numFmtId="0" fontId="6" fillId="0" borderId="0" xfId="0" applyFont="1" applyFill="1" applyAlignment="1">
      <alignment vertical="center"/>
    </xf>
    <xf numFmtId="0" fontId="17" fillId="0" borderId="0" xfId="0" applyFont="1" applyFill="1" applyBorder="1" applyAlignment="1">
      <alignment horizontal="left" vertical="center"/>
    </xf>
    <xf numFmtId="0" fontId="6" fillId="0" borderId="1" xfId="0" applyFont="1" applyFill="1" applyBorder="1" applyAlignment="1">
      <alignment vertical="center" wrapText="1"/>
    </xf>
    <xf numFmtId="0" fontId="6" fillId="0" borderId="3" xfId="0" applyFont="1" applyFill="1" applyBorder="1" applyAlignment="1">
      <alignment horizontal="center" vertical="center" wrapText="1"/>
    </xf>
    <xf numFmtId="0" fontId="13" fillId="0" borderId="1" xfId="0" applyFont="1" applyFill="1" applyBorder="1" applyAlignment="1">
      <alignment horizontal="center" vertical="center" wrapText="1"/>
    </xf>
    <xf numFmtId="14" fontId="6" fillId="0" borderId="1" xfId="0" applyNumberFormat="1" applyFont="1" applyFill="1" applyBorder="1" applyAlignment="1">
      <alignment vertical="center" wrapText="1"/>
    </xf>
    <xf numFmtId="0" fontId="6" fillId="0" borderId="1" xfId="0" applyFont="1" applyFill="1" applyBorder="1" applyAlignment="1">
      <alignment wrapText="1"/>
    </xf>
    <xf numFmtId="0" fontId="7" fillId="0" borderId="1" xfId="0" applyFont="1" applyFill="1" applyBorder="1" applyAlignment="1">
      <alignment horizontal="center" vertical="center" wrapText="1"/>
    </xf>
    <xf numFmtId="0" fontId="6" fillId="0" borderId="0" xfId="0" applyFont="1" applyFill="1" applyBorder="1" applyAlignment="1">
      <alignment vertical="center" wrapText="1"/>
    </xf>
    <xf numFmtId="0" fontId="15" fillId="0" borderId="1" xfId="0" applyFont="1" applyFill="1" applyBorder="1" applyAlignment="1" applyProtection="1">
      <alignment horizontal="left" vertical="center" wrapText="1"/>
      <protection locked="0"/>
    </xf>
    <xf numFmtId="2" fontId="15" fillId="0" borderId="1" xfId="0" applyNumberFormat="1" applyFont="1" applyFill="1" applyBorder="1" applyAlignment="1" applyProtection="1">
      <alignment horizontal="left" vertical="center" wrapText="1"/>
      <protection locked="0"/>
    </xf>
    <xf numFmtId="1" fontId="6" fillId="0" borderId="1" xfId="0" applyNumberFormat="1" applyFont="1" applyFill="1" applyBorder="1" applyAlignment="1" applyProtection="1">
      <alignment horizontal="center" vertical="center" wrapText="1"/>
      <protection locked="0"/>
    </xf>
    <xf numFmtId="0" fontId="6" fillId="0" borderId="13" xfId="0" applyFont="1" applyFill="1" applyBorder="1" applyAlignment="1">
      <alignment vertical="center"/>
    </xf>
    <xf numFmtId="0" fontId="6" fillId="0" borderId="0" xfId="0" applyFont="1" applyFill="1" applyBorder="1" applyAlignment="1">
      <alignment vertical="center"/>
    </xf>
    <xf numFmtId="0" fontId="6" fillId="0" borderId="0" xfId="0" applyFont="1" applyFill="1" applyAlignment="1">
      <alignment horizontal="left" vertical="center" wrapText="1"/>
    </xf>
    <xf numFmtId="0" fontId="6" fillId="0" borderId="1" xfId="0" applyFont="1" applyFill="1" applyBorder="1" applyAlignment="1">
      <alignment horizontal="left" wrapText="1"/>
    </xf>
    <xf numFmtId="14" fontId="6" fillId="0" borderId="1" xfId="0" applyNumberFormat="1" applyFont="1" applyFill="1" applyBorder="1" applyAlignment="1">
      <alignment horizontal="left" vertical="center" wrapText="1"/>
    </xf>
    <xf numFmtId="0" fontId="6" fillId="0" borderId="1" xfId="0" applyFont="1" applyFill="1" applyBorder="1" applyAlignment="1">
      <alignment horizontal="left" vertical="center" wrapText="1"/>
    </xf>
    <xf numFmtId="165" fontId="7" fillId="0" borderId="1" xfId="1" applyNumberFormat="1" applyFont="1" applyFill="1" applyBorder="1" applyAlignment="1">
      <alignment horizontal="center" vertical="center"/>
    </xf>
    <xf numFmtId="0" fontId="7" fillId="0" borderId="1" xfId="0" applyFont="1" applyFill="1" applyBorder="1" applyAlignment="1">
      <alignment horizontal="left" wrapText="1"/>
    </xf>
    <xf numFmtId="165" fontId="7" fillId="0" borderId="1" xfId="1" applyNumberFormat="1" applyFont="1" applyFill="1" applyBorder="1" applyAlignment="1"/>
    <xf numFmtId="165" fontId="7" fillId="0" borderId="1" xfId="1" applyNumberFormat="1" applyFont="1" applyFill="1" applyBorder="1" applyAlignment="1">
      <alignment vertical="center"/>
    </xf>
    <xf numFmtId="49" fontId="7" fillId="0" borderId="1" xfId="0" applyNumberFormat="1"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vertical="center" wrapText="1"/>
      <protection locked="0"/>
    </xf>
    <xf numFmtId="9" fontId="7" fillId="0" borderId="1" xfId="3" applyFont="1" applyFill="1" applyBorder="1" applyAlignment="1" applyProtection="1">
      <alignment horizontal="center" vertical="center" wrapText="1"/>
      <protection locked="0"/>
    </xf>
    <xf numFmtId="171" fontId="7" fillId="0" borderId="1" xfId="0" applyNumberFormat="1" applyFont="1" applyFill="1" applyBorder="1" applyAlignment="1" applyProtection="1">
      <alignment horizontal="center" vertical="center" wrapText="1"/>
      <protection locked="0"/>
    </xf>
    <xf numFmtId="15" fontId="7" fillId="0" borderId="1" xfId="0" applyNumberFormat="1" applyFont="1" applyFill="1" applyBorder="1" applyAlignment="1" applyProtection="1">
      <alignment horizontal="center" vertical="center" wrapText="1"/>
      <protection locked="0"/>
    </xf>
    <xf numFmtId="2" fontId="7" fillId="0" borderId="1" xfId="1" applyNumberFormat="1" applyFont="1" applyFill="1" applyBorder="1" applyAlignment="1" applyProtection="1">
      <alignment horizontal="center" vertical="center" wrapText="1"/>
      <protection locked="0"/>
    </xf>
    <xf numFmtId="2" fontId="7" fillId="0" borderId="1" xfId="0" applyNumberFormat="1" applyFont="1" applyFill="1" applyBorder="1" applyAlignment="1" applyProtection="1">
      <alignment horizontal="center" vertical="center" wrapText="1"/>
      <protection locked="0"/>
    </xf>
    <xf numFmtId="1" fontId="7" fillId="0" borderId="1" xfId="0" applyNumberFormat="1" applyFont="1" applyFill="1" applyBorder="1" applyAlignment="1" applyProtection="1">
      <alignment horizontal="center" vertical="center" wrapText="1"/>
      <protection locked="0"/>
    </xf>
    <xf numFmtId="172" fontId="7" fillId="0" borderId="1" xfId="1" applyNumberFormat="1" applyFont="1" applyFill="1" applyBorder="1" applyAlignment="1">
      <alignment horizontal="right" vertical="center" wrapText="1"/>
    </xf>
    <xf numFmtId="165" fontId="7" fillId="0" borderId="1" xfId="1" applyNumberFormat="1" applyFont="1" applyFill="1" applyBorder="1" applyAlignment="1">
      <alignment horizontal="center" vertical="center" wrapText="1"/>
    </xf>
    <xf numFmtId="0" fontId="6" fillId="0" borderId="1" xfId="0" applyFont="1" applyFill="1" applyBorder="1" applyAlignment="1">
      <alignment horizontal="center" wrapText="1"/>
    </xf>
    <xf numFmtId="14" fontId="7" fillId="0" borderId="1" xfId="0" applyNumberFormat="1" applyFont="1" applyFill="1" applyBorder="1" applyAlignment="1" applyProtection="1">
      <alignment horizontal="center" vertical="center" wrapText="1"/>
      <protection locked="0"/>
    </xf>
    <xf numFmtId="178" fontId="7" fillId="0" borderId="1" xfId="0" applyNumberFormat="1" applyFont="1" applyFill="1" applyBorder="1" applyAlignment="1" applyProtection="1">
      <alignment horizontal="center" vertical="center" wrapText="1"/>
      <protection locked="0"/>
    </xf>
    <xf numFmtId="0" fontId="7" fillId="0" borderId="1" xfId="0" applyNumberFormat="1" applyFont="1" applyFill="1" applyBorder="1" applyAlignment="1" applyProtection="1">
      <alignment horizontal="center" vertical="center" wrapText="1"/>
      <protection locked="0"/>
    </xf>
    <xf numFmtId="0" fontId="7" fillId="0" borderId="1" xfId="0" applyFont="1" applyFill="1" applyBorder="1" applyAlignment="1">
      <alignment horizontal="left" vertical="center" wrapText="1"/>
    </xf>
    <xf numFmtId="14" fontId="7" fillId="0" borderId="0" xfId="0" applyNumberFormat="1" applyFont="1" applyFill="1" applyAlignment="1">
      <alignment horizontal="left" vertical="center" wrapText="1"/>
    </xf>
    <xf numFmtId="2" fontId="7" fillId="0" borderId="1" xfId="0" applyNumberFormat="1" applyFont="1" applyFill="1" applyBorder="1" applyAlignment="1" applyProtection="1">
      <alignment horizontal="left" vertical="center" wrapText="1"/>
      <protection locked="0"/>
    </xf>
    <xf numFmtId="0" fontId="7" fillId="0" borderId="0" xfId="0" applyFont="1" applyFill="1" applyAlignment="1">
      <alignment horizontal="left" vertical="center" wrapText="1"/>
    </xf>
    <xf numFmtId="43" fontId="7" fillId="0" borderId="1" xfId="1" applyNumberFormat="1" applyFont="1" applyFill="1" applyBorder="1" applyAlignment="1" applyProtection="1">
      <alignment horizontal="left" vertical="center" wrapText="1"/>
      <protection locked="0"/>
    </xf>
    <xf numFmtId="0" fontId="7" fillId="0" borderId="3" xfId="0"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16"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0" xfId="0" applyFont="1" applyFill="1" applyBorder="1" applyAlignment="1">
      <alignment horizontal="left" vertical="center" wrapText="1"/>
    </xf>
    <xf numFmtId="0" fontId="7" fillId="0" borderId="1" xfId="0" applyFont="1" applyFill="1" applyBorder="1" applyAlignment="1">
      <alignment horizontal="left"/>
    </xf>
    <xf numFmtId="0" fontId="6" fillId="0" borderId="1" xfId="0" applyFont="1" applyFill="1" applyBorder="1" applyAlignment="1"/>
    <xf numFmtId="3" fontId="7" fillId="0" borderId="1" xfId="0" applyNumberFormat="1" applyFont="1" applyFill="1" applyBorder="1" applyAlignment="1">
      <alignment horizontal="center" vertical="center"/>
    </xf>
    <xf numFmtId="14" fontId="6" fillId="0" borderId="1" xfId="0" applyNumberFormat="1" applyFont="1" applyFill="1" applyBorder="1" applyAlignment="1"/>
    <xf numFmtId="0" fontId="6" fillId="0" borderId="0" xfId="0" applyFont="1" applyFill="1" applyBorder="1" applyAlignment="1"/>
    <xf numFmtId="3" fontId="7" fillId="0" borderId="1" xfId="0" applyNumberFormat="1" applyFont="1" applyFill="1" applyBorder="1" applyAlignment="1"/>
    <xf numFmtId="0" fontId="6" fillId="0" borderId="1" xfId="0" applyFont="1" applyFill="1" applyBorder="1" applyAlignment="1">
      <alignment vertical="top" wrapText="1"/>
    </xf>
    <xf numFmtId="165" fontId="7" fillId="0" borderId="1" xfId="1" applyNumberFormat="1" applyFont="1" applyFill="1" applyBorder="1" applyAlignment="1">
      <alignment horizontal="right" vertical="center"/>
    </xf>
    <xf numFmtId="165" fontId="7" fillId="0" borderId="1" xfId="1" applyNumberFormat="1" applyFont="1" applyFill="1" applyBorder="1" applyAlignment="1">
      <alignment horizontal="right"/>
    </xf>
    <xf numFmtId="0" fontId="3" fillId="2" borderId="1" xfId="0" applyFont="1" applyFill="1" applyBorder="1" applyAlignment="1">
      <alignment horizontal="center" vertical="center"/>
    </xf>
    <xf numFmtId="0" fontId="4" fillId="0" borderId="1" xfId="0" applyFont="1" applyBorder="1" applyAlignment="1">
      <alignment horizontal="center" vertical="center" wrapText="1"/>
    </xf>
    <xf numFmtId="43" fontId="15" fillId="0" borderId="1" xfId="1" applyFont="1" applyFill="1" applyBorder="1" applyAlignment="1">
      <alignment horizontal="right" vertical="center" wrapText="1"/>
    </xf>
    <xf numFmtId="0" fontId="7" fillId="0" borderId="1" xfId="0" applyFont="1" applyFill="1" applyBorder="1" applyAlignment="1">
      <alignment vertical="center"/>
    </xf>
    <xf numFmtId="0" fontId="7" fillId="0" borderId="1" xfId="0" applyFont="1" applyFill="1" applyBorder="1" applyAlignment="1"/>
    <xf numFmtId="0" fontId="23" fillId="0" borderId="10" xfId="0" applyFont="1" applyFill="1" applyBorder="1" applyAlignment="1">
      <alignment vertical="center"/>
    </xf>
    <xf numFmtId="0" fontId="24" fillId="0" borderId="10" xfId="0" applyFont="1" applyFill="1" applyBorder="1" applyAlignment="1">
      <alignment vertical="center"/>
    </xf>
    <xf numFmtId="0" fontId="24" fillId="0" borderId="13" xfId="0" applyFont="1" applyFill="1" applyBorder="1" applyAlignment="1">
      <alignment vertical="center"/>
    </xf>
    <xf numFmtId="0" fontId="14" fillId="0" borderId="11" xfId="0" applyFont="1" applyFill="1" applyBorder="1" applyAlignment="1" applyProtection="1">
      <alignment horizontal="left" vertical="center"/>
      <protection locked="0"/>
    </xf>
    <xf numFmtId="0" fontId="14" fillId="0" borderId="12" xfId="0" applyFont="1" applyFill="1" applyBorder="1" applyAlignment="1" applyProtection="1">
      <alignment horizontal="left" vertical="center"/>
      <protection locked="0"/>
    </xf>
    <xf numFmtId="0" fontId="24" fillId="0" borderId="0" xfId="0" applyFont="1" applyFill="1" applyBorder="1" applyAlignment="1">
      <alignment vertical="center"/>
    </xf>
    <xf numFmtId="0" fontId="25" fillId="0" borderId="0" xfId="0" applyFont="1" applyFill="1" applyBorder="1" applyAlignment="1" applyProtection="1">
      <alignment horizontal="left" vertical="center"/>
      <protection locked="0"/>
    </xf>
    <xf numFmtId="3" fontId="7" fillId="0" borderId="0" xfId="0" applyNumberFormat="1" applyFont="1" applyFill="1" applyBorder="1" applyAlignment="1">
      <alignment horizontal="right" vertical="center" wrapText="1"/>
    </xf>
    <xf numFmtId="0" fontId="20" fillId="0" borderId="1" xfId="0" applyFont="1" applyFill="1" applyBorder="1" applyAlignment="1" applyProtection="1">
      <alignment horizontal="justify" vertical="center" wrapText="1"/>
      <protection locked="0"/>
    </xf>
    <xf numFmtId="9" fontId="20" fillId="0" borderId="1" xfId="3" applyFont="1" applyFill="1" applyBorder="1" applyAlignment="1" applyProtection="1">
      <alignment horizontal="center" vertical="center" wrapText="1"/>
      <protection locked="0"/>
    </xf>
    <xf numFmtId="171" fontId="20" fillId="0" borderId="1" xfId="0" applyNumberFormat="1" applyFont="1" applyFill="1" applyBorder="1" applyAlignment="1" applyProtection="1">
      <alignment horizontal="center" vertical="center" wrapText="1"/>
      <protection locked="0"/>
    </xf>
    <xf numFmtId="15" fontId="20" fillId="0" borderId="1" xfId="0" applyNumberFormat="1" applyFont="1" applyFill="1" applyBorder="1" applyAlignment="1" applyProtection="1">
      <alignment horizontal="center" vertical="center" wrapText="1"/>
      <protection locked="0"/>
    </xf>
    <xf numFmtId="43" fontId="20" fillId="0" borderId="1" xfId="1" applyNumberFormat="1" applyFont="1" applyFill="1" applyBorder="1" applyAlignment="1" applyProtection="1">
      <alignment horizontal="center" vertical="center" wrapText="1"/>
      <protection locked="0"/>
    </xf>
    <xf numFmtId="1" fontId="20" fillId="0" borderId="1" xfId="0" applyNumberFormat="1" applyFont="1" applyFill="1" applyBorder="1" applyAlignment="1" applyProtection="1">
      <alignment horizontal="center" vertical="center" wrapText="1"/>
      <protection locked="0"/>
    </xf>
    <xf numFmtId="2" fontId="20" fillId="0" borderId="1" xfId="0" applyNumberFormat="1" applyFont="1" applyFill="1" applyBorder="1" applyAlignment="1" applyProtection="1">
      <alignment horizontal="center" vertical="center" wrapText="1"/>
      <protection locked="0"/>
    </xf>
    <xf numFmtId="164" fontId="20" fillId="0" borderId="1" xfId="2" applyNumberFormat="1" applyFont="1" applyFill="1" applyBorder="1" applyAlignment="1">
      <alignment horizontal="right" vertical="center" wrapText="1"/>
    </xf>
    <xf numFmtId="172" fontId="20" fillId="0" borderId="1" xfId="1" applyNumberFormat="1" applyFont="1" applyFill="1" applyBorder="1" applyAlignment="1">
      <alignment horizontal="right" vertical="center" wrapText="1"/>
    </xf>
    <xf numFmtId="49" fontId="7" fillId="0" borderId="1" xfId="0" applyNumberFormat="1" applyFont="1" applyFill="1" applyBorder="1" applyAlignment="1" applyProtection="1">
      <alignment horizontal="left" vertical="center" wrapText="1"/>
      <protection locked="0"/>
    </xf>
    <xf numFmtId="9" fontId="20" fillId="0" borderId="1" xfId="0" applyNumberFormat="1" applyFont="1" applyFill="1" applyBorder="1" applyAlignment="1" applyProtection="1">
      <alignment horizontal="center" vertical="center" wrapText="1"/>
      <protection locked="0"/>
    </xf>
    <xf numFmtId="0" fontId="20" fillId="0" borderId="1" xfId="0" applyFont="1" applyFill="1" applyBorder="1" applyAlignment="1" applyProtection="1">
      <alignment horizontal="center" vertical="center" wrapText="1"/>
      <protection locked="0"/>
    </xf>
    <xf numFmtId="2" fontId="26" fillId="0" borderId="1" xfId="0" applyNumberFormat="1" applyFont="1" applyFill="1" applyBorder="1" applyAlignment="1" applyProtection="1">
      <alignment horizontal="center" vertical="center" wrapText="1"/>
      <protection locked="0"/>
    </xf>
    <xf numFmtId="49" fontId="26" fillId="0" borderId="1" xfId="0" applyNumberFormat="1" applyFont="1" applyFill="1" applyBorder="1" applyAlignment="1" applyProtection="1">
      <alignment horizontal="center" vertical="center" wrapText="1"/>
      <protection locked="0"/>
    </xf>
    <xf numFmtId="0" fontId="7" fillId="0" borderId="0" xfId="0" applyFont="1" applyFill="1" applyAlignment="1">
      <alignment vertical="center"/>
    </xf>
    <xf numFmtId="14" fontId="27" fillId="0" borderId="0" xfId="0" applyNumberFormat="1" applyFont="1" applyFill="1" applyBorder="1" applyAlignment="1">
      <alignment horizontal="left" vertical="center"/>
    </xf>
    <xf numFmtId="0" fontId="28" fillId="0" borderId="1" xfId="0" applyFont="1" applyFill="1" applyBorder="1" applyAlignment="1">
      <alignment horizontal="left" vertical="center" wrapText="1"/>
    </xf>
    <xf numFmtId="0" fontId="27" fillId="0" borderId="0" xfId="0" applyFont="1" applyFill="1" applyBorder="1" applyAlignment="1">
      <alignment horizontal="left" vertical="center"/>
    </xf>
    <xf numFmtId="0" fontId="7" fillId="0" borderId="1" xfId="0" applyFont="1" applyFill="1" applyBorder="1" applyAlignment="1">
      <alignment vertical="center" wrapText="1"/>
    </xf>
    <xf numFmtId="49" fontId="7" fillId="0" borderId="1" xfId="0" applyNumberFormat="1" applyFont="1" applyFill="1" applyBorder="1" applyAlignment="1">
      <alignment wrapText="1"/>
    </xf>
    <xf numFmtId="14" fontId="7" fillId="0" borderId="1" xfId="0" applyNumberFormat="1" applyFont="1" applyFill="1" applyBorder="1" applyAlignment="1">
      <alignment vertical="center" wrapText="1"/>
    </xf>
    <xf numFmtId="0" fontId="7" fillId="0" borderId="10" xfId="0" applyFont="1" applyFill="1" applyBorder="1" applyAlignment="1">
      <alignment vertical="center"/>
    </xf>
    <xf numFmtId="0" fontId="7" fillId="0" borderId="13" xfId="0" applyFont="1" applyFill="1" applyBorder="1" applyAlignment="1">
      <alignment vertical="center"/>
    </xf>
    <xf numFmtId="0" fontId="7" fillId="0" borderId="0" xfId="0" applyFont="1" applyFill="1" applyBorder="1" applyAlignment="1">
      <alignment vertical="center"/>
    </xf>
    <xf numFmtId="0" fontId="14" fillId="0" borderId="0" xfId="0" applyFont="1" applyFill="1" applyBorder="1" applyAlignment="1" applyProtection="1">
      <alignment horizontal="left" vertical="center"/>
      <protection locked="0"/>
    </xf>
    <xf numFmtId="0" fontId="7" fillId="0" borderId="1" xfId="0" applyFont="1" applyFill="1" applyBorder="1" applyAlignment="1" applyProtection="1">
      <alignment horizontal="justify" vertical="center" wrapText="1"/>
      <protection locked="0"/>
    </xf>
    <xf numFmtId="43" fontId="7" fillId="0" borderId="1" xfId="1" applyNumberFormat="1" applyFont="1" applyFill="1" applyBorder="1" applyAlignment="1" applyProtection="1">
      <alignment vertical="center" wrapText="1"/>
      <protection locked="0"/>
    </xf>
    <xf numFmtId="43" fontId="7" fillId="0" borderId="1" xfId="1" applyNumberFormat="1" applyFont="1" applyFill="1" applyBorder="1" applyAlignment="1" applyProtection="1">
      <alignment horizontal="center" vertical="center" wrapText="1"/>
      <protection locked="0"/>
    </xf>
    <xf numFmtId="164" fontId="7" fillId="0" borderId="1" xfId="2" applyNumberFormat="1" applyFont="1" applyFill="1" applyBorder="1" applyAlignment="1">
      <alignment horizontal="right" vertical="center" wrapText="1"/>
    </xf>
    <xf numFmtId="9" fontId="7" fillId="0" borderId="1" xfId="0" applyNumberFormat="1" applyFont="1" applyFill="1" applyBorder="1" applyAlignment="1" applyProtection="1">
      <alignment horizontal="center" vertical="center" wrapText="1"/>
      <protection locked="0"/>
    </xf>
    <xf numFmtId="2" fontId="14" fillId="0" borderId="1" xfId="0" applyNumberFormat="1" applyFont="1" applyFill="1" applyBorder="1" applyAlignment="1" applyProtection="1">
      <alignment horizontal="center" vertical="center" wrapText="1"/>
      <protection locked="0"/>
    </xf>
    <xf numFmtId="49" fontId="14" fillId="0" borderId="1" xfId="0" applyNumberFormat="1" applyFont="1" applyFill="1" applyBorder="1" applyAlignment="1" applyProtection="1">
      <alignment horizontal="center" vertical="center" wrapText="1"/>
      <protection locked="0"/>
    </xf>
    <xf numFmtId="14" fontId="14" fillId="0" borderId="0" xfId="0" applyNumberFormat="1" applyFont="1" applyFill="1" applyBorder="1" applyAlignment="1">
      <alignment horizontal="left" vertical="center"/>
    </xf>
    <xf numFmtId="0" fontId="14" fillId="0" borderId="0" xfId="0" applyFont="1" applyFill="1" applyBorder="1" applyAlignment="1">
      <alignment horizontal="left" vertical="center"/>
    </xf>
    <xf numFmtId="175" fontId="7" fillId="0" borderId="1" xfId="2" applyNumberFormat="1" applyFont="1" applyFill="1" applyBorder="1" applyAlignment="1">
      <alignment horizontal="right" vertical="center" wrapText="1"/>
    </xf>
    <xf numFmtId="0" fontId="7" fillId="0" borderId="1" xfId="0" applyFont="1" applyFill="1" applyBorder="1" applyAlignment="1">
      <alignment wrapText="1"/>
    </xf>
    <xf numFmtId="3" fontId="20" fillId="0" borderId="1" xfId="1" applyNumberFormat="1" applyFont="1" applyFill="1" applyBorder="1" applyAlignment="1" applyProtection="1">
      <alignment horizontal="center" vertical="center" wrapText="1"/>
      <protection locked="0"/>
    </xf>
    <xf numFmtId="177" fontId="20" fillId="0" borderId="1" xfId="1" applyNumberFormat="1" applyFont="1" applyFill="1" applyBorder="1" applyAlignment="1" applyProtection="1">
      <alignment horizontal="center" vertical="center" wrapText="1"/>
      <protection locked="0"/>
    </xf>
    <xf numFmtId="15" fontId="7" fillId="0" borderId="13" xfId="0" applyNumberFormat="1" applyFont="1" applyFill="1" applyBorder="1" applyAlignment="1" applyProtection="1">
      <alignment horizontal="left" vertical="center"/>
      <protection locked="0"/>
    </xf>
    <xf numFmtId="14" fontId="7" fillId="0" borderId="0" xfId="0" applyNumberFormat="1" applyFont="1" applyFill="1" applyBorder="1" applyAlignment="1" applyProtection="1">
      <alignment vertical="center"/>
      <protection locked="0"/>
    </xf>
    <xf numFmtId="0" fontId="7" fillId="0" borderId="0" xfId="0" applyFont="1" applyFill="1" applyBorder="1" applyAlignment="1">
      <alignment vertical="center" wrapText="1"/>
    </xf>
    <xf numFmtId="166" fontId="7" fillId="0" borderId="0" xfId="0" applyNumberFormat="1" applyFont="1" applyFill="1" applyBorder="1" applyAlignment="1">
      <alignment vertical="center"/>
    </xf>
    <xf numFmtId="167" fontId="7" fillId="0" borderId="0" xfId="0" applyNumberFormat="1" applyFont="1" applyFill="1" applyBorder="1" applyAlignment="1">
      <alignment horizontal="center" vertical="center"/>
    </xf>
    <xf numFmtId="0" fontId="7" fillId="0" borderId="0" xfId="0" applyFont="1" applyFill="1" applyBorder="1" applyAlignment="1">
      <alignment horizontal="center" vertical="center"/>
    </xf>
    <xf numFmtId="0" fontId="14" fillId="0" borderId="0" xfId="0" applyFont="1" applyFill="1" applyBorder="1" applyAlignment="1">
      <alignment vertical="center" wrapText="1"/>
    </xf>
    <xf numFmtId="167" fontId="7" fillId="0" borderId="0" xfId="0" applyNumberFormat="1" applyFont="1" applyFill="1" applyBorder="1" applyAlignment="1" applyProtection="1">
      <alignment vertical="center"/>
      <protection locked="0"/>
    </xf>
    <xf numFmtId="166" fontId="7" fillId="0" borderId="0" xfId="0" applyNumberFormat="1" applyFont="1" applyFill="1" applyAlignment="1">
      <alignment vertical="center"/>
    </xf>
    <xf numFmtId="43" fontId="7" fillId="0" borderId="0" xfId="0" applyNumberFormat="1" applyFont="1" applyFill="1" applyAlignment="1">
      <alignment vertical="center"/>
    </xf>
    <xf numFmtId="173" fontId="7" fillId="0" borderId="0" xfId="0" applyNumberFormat="1" applyFont="1" applyFill="1" applyAlignment="1">
      <alignment vertical="center"/>
    </xf>
    <xf numFmtId="0" fontId="14" fillId="0" borderId="1" xfId="0" applyFont="1" applyFill="1" applyBorder="1" applyAlignment="1">
      <alignment horizontal="center" vertical="center"/>
    </xf>
    <xf numFmtId="174" fontId="14" fillId="0" borderId="1" xfId="0" applyNumberFormat="1" applyFont="1" applyFill="1" applyBorder="1" applyAlignment="1">
      <alignment horizontal="center" vertical="center"/>
    </xf>
    <xf numFmtId="0" fontId="14" fillId="0" borderId="1" xfId="0" applyFont="1" applyFill="1" applyBorder="1" applyAlignment="1">
      <alignment vertical="center"/>
    </xf>
    <xf numFmtId="14" fontId="7" fillId="0" borderId="0" xfId="0" applyNumberFormat="1" applyFont="1" applyFill="1" applyAlignment="1">
      <alignment vertical="center"/>
    </xf>
    <xf numFmtId="2" fontId="7" fillId="0" borderId="1" xfId="0" applyNumberFormat="1" applyFont="1" applyFill="1" applyBorder="1" applyAlignment="1">
      <alignment horizontal="center" vertical="center"/>
    </xf>
    <xf numFmtId="173" fontId="27" fillId="0" borderId="0" xfId="0" applyNumberFormat="1" applyFont="1" applyFill="1" applyBorder="1" applyAlignment="1">
      <alignment horizontal="left" vertical="center"/>
    </xf>
    <xf numFmtId="1" fontId="7" fillId="0" borderId="1" xfId="0" applyNumberFormat="1" applyFont="1" applyFill="1" applyBorder="1" applyAlignment="1">
      <alignment horizontal="center" vertical="center"/>
    </xf>
    <xf numFmtId="0" fontId="20" fillId="0" borderId="0" xfId="0" applyFont="1" applyFill="1" applyBorder="1" applyAlignment="1">
      <alignment horizontal="center" vertical="center" wrapText="1"/>
    </xf>
    <xf numFmtId="0" fontId="7" fillId="0" borderId="1" xfId="0" applyFont="1" applyFill="1" applyBorder="1"/>
    <xf numFmtId="0" fontId="14" fillId="0" borderId="1" xfId="0" applyFont="1" applyFill="1" applyBorder="1" applyAlignment="1">
      <alignment vertical="center" wrapText="1"/>
    </xf>
    <xf numFmtId="2" fontId="7" fillId="0" borderId="1" xfId="0" applyNumberFormat="1" applyFont="1" applyFill="1" applyBorder="1" applyAlignment="1">
      <alignment horizontal="left" vertical="top" wrapText="1"/>
    </xf>
    <xf numFmtId="0" fontId="7" fillId="0" borderId="1" xfId="0" applyFont="1" applyFill="1" applyBorder="1" applyAlignment="1">
      <alignment horizontal="center"/>
    </xf>
    <xf numFmtId="0" fontId="7" fillId="0" borderId="3" xfId="0" applyFont="1" applyFill="1" applyBorder="1" applyAlignment="1">
      <alignment horizontal="center"/>
    </xf>
    <xf numFmtId="0" fontId="7" fillId="0" borderId="0" xfId="0" applyFont="1" applyFill="1"/>
    <xf numFmtId="0" fontId="14" fillId="0" borderId="11" xfId="0" applyFont="1" applyFill="1" applyBorder="1" applyAlignment="1" applyProtection="1">
      <alignment vertical="center"/>
      <protection locked="0"/>
    </xf>
    <xf numFmtId="0" fontId="14" fillId="0" borderId="12" xfId="0" applyFont="1" applyFill="1" applyBorder="1" applyAlignment="1" applyProtection="1">
      <alignment vertical="center"/>
      <protection locked="0"/>
    </xf>
    <xf numFmtId="0" fontId="7" fillId="0" borderId="0" xfId="0" applyFont="1" applyFill="1" applyAlignment="1">
      <alignment horizontal="center" vertical="center"/>
    </xf>
    <xf numFmtId="0" fontId="14" fillId="0" borderId="0" xfId="0" applyFont="1" applyFill="1" applyAlignment="1">
      <alignment horizontal="center" vertical="center"/>
    </xf>
    <xf numFmtId="0" fontId="14" fillId="0" borderId="1" xfId="0" applyFont="1" applyFill="1" applyBorder="1" applyAlignment="1">
      <alignment horizontal="center" vertical="center" wrapText="1"/>
    </xf>
    <xf numFmtId="0" fontId="14" fillId="0" borderId="0" xfId="0" applyFont="1" applyFill="1" applyBorder="1" applyAlignment="1">
      <alignment horizontal="center" vertical="center" wrapText="1"/>
    </xf>
    <xf numFmtId="3" fontId="7" fillId="0" borderId="1" xfId="0" applyNumberFormat="1" applyFont="1" applyFill="1" applyBorder="1" applyAlignment="1">
      <alignment horizontal="right" vertical="center"/>
    </xf>
    <xf numFmtId="167" fontId="7" fillId="0" borderId="0" xfId="0" applyNumberFormat="1" applyFont="1" applyFill="1" applyBorder="1" applyAlignment="1">
      <alignment horizontal="right" vertical="center"/>
    </xf>
    <xf numFmtId="3" fontId="7" fillId="0" borderId="1" xfId="0" applyNumberFormat="1" applyFont="1" applyFill="1" applyBorder="1" applyAlignment="1">
      <alignment vertical="center"/>
    </xf>
    <xf numFmtId="168" fontId="7" fillId="0" borderId="0" xfId="0" applyNumberFormat="1" applyFont="1" applyFill="1" applyAlignment="1">
      <alignment horizontal="center" vertical="center"/>
    </xf>
    <xf numFmtId="169" fontId="7" fillId="0" borderId="1" xfId="0" applyNumberFormat="1" applyFont="1" applyFill="1" applyBorder="1" applyAlignment="1">
      <alignment horizontal="right" vertical="center"/>
    </xf>
    <xf numFmtId="0" fontId="7" fillId="0" borderId="13" xfId="0" applyFont="1" applyFill="1" applyBorder="1" applyAlignment="1">
      <alignment horizontal="center" vertical="center" wrapText="1"/>
    </xf>
    <xf numFmtId="3" fontId="7" fillId="0" borderId="1" xfId="0" applyNumberFormat="1" applyFont="1" applyFill="1" applyBorder="1" applyAlignment="1">
      <alignment horizontal="right" vertical="center" wrapText="1"/>
    </xf>
    <xf numFmtId="167" fontId="7" fillId="0" borderId="1" xfId="0" applyNumberFormat="1" applyFont="1" applyFill="1" applyBorder="1" applyAlignment="1" applyProtection="1">
      <alignment vertical="center"/>
      <protection locked="0"/>
    </xf>
    <xf numFmtId="170" fontId="7" fillId="0" borderId="0" xfId="0" applyNumberFormat="1" applyFont="1" applyFill="1" applyBorder="1" applyAlignment="1">
      <alignment vertical="center"/>
    </xf>
    <xf numFmtId="0" fontId="7" fillId="0" borderId="0" xfId="0" applyFont="1" applyFill="1" applyBorder="1" applyAlignment="1">
      <alignment horizontal="center" vertical="center" wrapText="1"/>
    </xf>
    <xf numFmtId="0" fontId="14" fillId="0" borderId="0" xfId="0" applyFont="1" applyFill="1" applyAlignment="1">
      <alignment vertical="center"/>
    </xf>
    <xf numFmtId="0" fontId="7" fillId="0" borderId="1" xfId="0" applyFont="1" applyFill="1" applyBorder="1" applyAlignment="1">
      <alignment vertical="top" wrapText="1"/>
    </xf>
    <xf numFmtId="0" fontId="7" fillId="0" borderId="1" xfId="0" applyFont="1" applyFill="1" applyBorder="1" applyAlignment="1">
      <alignment horizontal="justify" vertical="center" wrapText="1"/>
    </xf>
    <xf numFmtId="0" fontId="30" fillId="0" borderId="0" xfId="0" applyFont="1" applyFill="1" applyBorder="1" applyAlignment="1">
      <alignment horizontal="center" vertical="center"/>
    </xf>
    <xf numFmtId="0" fontId="14" fillId="0" borderId="15" xfId="0" applyFont="1" applyFill="1" applyBorder="1" applyAlignment="1">
      <alignment horizontal="center" vertical="center" wrapText="1"/>
    </xf>
    <xf numFmtId="2" fontId="14" fillId="0" borderId="15" xfId="0" applyNumberFormat="1"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1" xfId="0" applyFont="1" applyFill="1" applyBorder="1" applyAlignment="1">
      <alignment horizontal="center" wrapText="1"/>
    </xf>
    <xf numFmtId="0" fontId="14" fillId="0" borderId="3" xfId="0" applyFont="1" applyFill="1" applyBorder="1" applyAlignment="1">
      <alignment horizontal="center" wrapText="1"/>
    </xf>
    <xf numFmtId="0" fontId="7" fillId="0" borderId="3" xfId="0" applyFont="1" applyFill="1" applyBorder="1" applyAlignment="1">
      <alignment vertical="center"/>
    </xf>
    <xf numFmtId="0" fontId="7" fillId="0" borderId="1" xfId="0" applyFont="1" applyFill="1" applyBorder="1" applyAlignment="1">
      <alignment horizontal="left" vertical="center"/>
    </xf>
    <xf numFmtId="14" fontId="7" fillId="0" borderId="1" xfId="0" applyNumberFormat="1" applyFont="1" applyFill="1" applyBorder="1" applyAlignment="1">
      <alignment horizontal="left" vertical="center"/>
    </xf>
    <xf numFmtId="14" fontId="7" fillId="0" borderId="1" xfId="0" applyNumberFormat="1"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0" xfId="0" applyFont="1" applyFill="1" applyBorder="1" applyAlignment="1">
      <alignment horizontal="left" vertical="center"/>
    </xf>
    <xf numFmtId="14" fontId="7" fillId="0" borderId="0" xfId="0" applyNumberFormat="1" applyFont="1" applyFill="1" applyBorder="1" applyAlignment="1">
      <alignment horizontal="left" vertical="center"/>
    </xf>
    <xf numFmtId="0" fontId="20" fillId="0" borderId="1" xfId="0" applyFont="1" applyFill="1" applyBorder="1" applyAlignment="1" applyProtection="1">
      <alignment horizontal="left" vertical="center" wrapText="1"/>
      <protection locked="0"/>
    </xf>
    <xf numFmtId="2" fontId="20" fillId="0" borderId="1" xfId="1" applyNumberFormat="1" applyFont="1" applyFill="1" applyBorder="1" applyAlignment="1" applyProtection="1">
      <alignment horizontal="right" vertical="center" wrapText="1"/>
      <protection locked="0"/>
    </xf>
    <xf numFmtId="43" fontId="20" fillId="0" borderId="1" xfId="1" applyNumberFormat="1" applyFont="1" applyFill="1" applyBorder="1" applyAlignment="1" applyProtection="1">
      <alignment horizontal="left" vertical="center" wrapText="1"/>
      <protection locked="0"/>
    </xf>
    <xf numFmtId="44" fontId="20" fillId="0" borderId="1" xfId="2" applyFont="1" applyFill="1" applyBorder="1" applyAlignment="1">
      <alignment horizontal="right" vertical="center" wrapText="1"/>
    </xf>
    <xf numFmtId="176" fontId="7" fillId="0" borderId="1" xfId="0" applyNumberFormat="1" applyFont="1" applyFill="1" applyBorder="1" applyAlignment="1">
      <alignment horizontal="center" vertical="center"/>
    </xf>
    <xf numFmtId="0" fontId="14" fillId="0" borderId="16" xfId="0" applyFont="1" applyFill="1" applyBorder="1" applyAlignment="1">
      <alignment horizontal="center" vertical="center"/>
    </xf>
    <xf numFmtId="0" fontId="14" fillId="0" borderId="16" xfId="0" applyFont="1" applyFill="1" applyBorder="1" applyAlignment="1">
      <alignment horizontal="center" vertical="center" wrapText="1"/>
    </xf>
    <xf numFmtId="0" fontId="7" fillId="0" borderId="17" xfId="0" applyFont="1" applyFill="1" applyBorder="1" applyAlignment="1">
      <alignment horizontal="center" vertical="center"/>
    </xf>
    <xf numFmtId="0" fontId="7" fillId="0" borderId="18" xfId="0" applyFont="1" applyFill="1" applyBorder="1" applyAlignment="1">
      <alignment horizontal="center" vertical="center"/>
    </xf>
    <xf numFmtId="14" fontId="7" fillId="0" borderId="1" xfId="0" applyNumberFormat="1" applyFont="1" applyFill="1" applyBorder="1" applyAlignment="1">
      <alignment vertical="center"/>
    </xf>
    <xf numFmtId="0" fontId="7" fillId="0" borderId="0" xfId="0" applyFont="1" applyFill="1" applyAlignment="1">
      <alignment horizontal="left" vertical="center"/>
    </xf>
    <xf numFmtId="14" fontId="7" fillId="0" borderId="1" xfId="0" applyNumberFormat="1" applyFont="1" applyFill="1" applyBorder="1" applyAlignment="1"/>
    <xf numFmtId="0" fontId="7" fillId="0" borderId="1" xfId="0" applyFont="1" applyFill="1" applyBorder="1" applyAlignment="1">
      <alignment horizontal="center" wrapText="1"/>
    </xf>
    <xf numFmtId="0" fontId="7" fillId="0" borderId="3" xfId="0" applyFont="1" applyFill="1" applyBorder="1" applyAlignment="1">
      <alignment horizontal="center" vertical="center"/>
    </xf>
    <xf numFmtId="0" fontId="7" fillId="0" borderId="2" xfId="0" applyFont="1" applyFill="1" applyBorder="1" applyAlignment="1">
      <alignment horizontal="center" vertical="center"/>
    </xf>
    <xf numFmtId="0" fontId="20" fillId="0" borderId="1" xfId="0" applyFont="1" applyFill="1" applyBorder="1" applyAlignment="1">
      <alignment horizontal="center" wrapText="1"/>
    </xf>
    <xf numFmtId="0" fontId="14" fillId="0" borderId="0" xfId="0" applyFont="1" applyFill="1" applyBorder="1" applyAlignment="1">
      <alignment horizontal="center" vertical="center"/>
    </xf>
    <xf numFmtId="14" fontId="7" fillId="0" borderId="1" xfId="0" applyNumberFormat="1" applyFont="1" applyFill="1" applyBorder="1" applyAlignment="1">
      <alignment horizontal="center" vertical="center"/>
    </xf>
    <xf numFmtId="43" fontId="20" fillId="0" borderId="1" xfId="1" applyNumberFormat="1" applyFont="1" applyFill="1" applyBorder="1" applyAlignment="1" applyProtection="1">
      <alignment horizontal="right" vertical="center" wrapText="1"/>
      <protection locked="0"/>
    </xf>
    <xf numFmtId="2" fontId="20" fillId="0" borderId="1" xfId="1" applyNumberFormat="1" applyFont="1" applyFill="1" applyBorder="1" applyAlignment="1" applyProtection="1">
      <alignment horizontal="center" vertical="center" wrapText="1"/>
      <protection locked="0"/>
    </xf>
    <xf numFmtId="2" fontId="20" fillId="0" borderId="1" xfId="0" applyNumberFormat="1" applyFont="1" applyFill="1" applyBorder="1" applyAlignment="1" applyProtection="1">
      <alignment horizontal="left" vertical="center" wrapText="1"/>
      <protection locked="0"/>
    </xf>
    <xf numFmtId="14" fontId="20" fillId="0" borderId="1" xfId="0" applyNumberFormat="1" applyFont="1" applyFill="1" applyBorder="1" applyAlignment="1" applyProtection="1">
      <alignment horizontal="center" vertical="center" wrapText="1"/>
      <protection locked="0"/>
    </xf>
    <xf numFmtId="178" fontId="20" fillId="0" borderId="1" xfId="0" applyNumberFormat="1" applyFont="1" applyFill="1" applyBorder="1" applyAlignment="1" applyProtection="1">
      <alignment horizontal="center" vertical="center" wrapText="1"/>
      <protection locked="0"/>
    </xf>
    <xf numFmtId="1" fontId="7" fillId="0" borderId="1" xfId="0" applyNumberFormat="1" applyFont="1" applyFill="1" applyBorder="1" applyAlignment="1">
      <alignment horizontal="left" vertical="center" wrapText="1"/>
    </xf>
    <xf numFmtId="165" fontId="20" fillId="0" borderId="1" xfId="1" applyNumberFormat="1" applyFont="1" applyFill="1" applyBorder="1" applyAlignment="1" applyProtection="1">
      <alignment horizontal="center" vertical="center" wrapText="1"/>
      <protection locked="0"/>
    </xf>
    <xf numFmtId="171" fontId="20" fillId="0" borderId="0" xfId="0" applyNumberFormat="1" applyFont="1" applyFill="1" applyBorder="1" applyAlignment="1" applyProtection="1">
      <alignment horizontal="center" vertical="center" wrapText="1"/>
      <protection locked="0"/>
    </xf>
    <xf numFmtId="0" fontId="7" fillId="0" borderId="1" xfId="0" applyFont="1" applyFill="1" applyBorder="1" applyAlignment="1">
      <alignment horizontal="left" vertical="top" wrapText="1"/>
    </xf>
    <xf numFmtId="2" fontId="7" fillId="0" borderId="1" xfId="0" applyNumberFormat="1" applyFont="1" applyFill="1" applyBorder="1" applyAlignment="1">
      <alignment horizontal="center" vertical="center" wrapText="1"/>
    </xf>
    <xf numFmtId="0" fontId="7" fillId="0" borderId="1" xfId="0" applyFont="1" applyFill="1" applyBorder="1" applyAlignment="1">
      <alignment horizontal="right" vertical="top"/>
    </xf>
    <xf numFmtId="14" fontId="7" fillId="0" borderId="1" xfId="0" applyNumberFormat="1" applyFont="1" applyFill="1" applyBorder="1" applyAlignment="1">
      <alignment horizontal="left" vertical="top" wrapText="1"/>
    </xf>
    <xf numFmtId="49" fontId="7" fillId="0" borderId="1" xfId="0" applyNumberFormat="1" applyFont="1" applyFill="1" applyBorder="1" applyAlignment="1">
      <alignment horizontal="center" vertical="center"/>
    </xf>
    <xf numFmtId="14" fontId="7" fillId="0" borderId="1" xfId="0" applyNumberFormat="1" applyFont="1" applyFill="1" applyBorder="1" applyAlignment="1">
      <alignment horizontal="left"/>
    </xf>
    <xf numFmtId="49" fontId="7" fillId="0" borderId="1" xfId="0" applyNumberFormat="1" applyFont="1" applyFill="1" applyBorder="1" applyAlignment="1">
      <alignment horizontal="center" wrapText="1"/>
    </xf>
    <xf numFmtId="0" fontId="7" fillId="0" borderId="1" xfId="0" applyFont="1" applyFill="1" applyBorder="1" applyAlignment="1" applyProtection="1">
      <alignment horizontal="left" vertical="center" wrapText="1"/>
      <protection locked="0"/>
    </xf>
    <xf numFmtId="172" fontId="7" fillId="0" borderId="1" xfId="1" applyNumberFormat="1" applyFont="1" applyFill="1" applyBorder="1" applyAlignment="1">
      <alignment horizontal="center" vertical="center" wrapText="1"/>
    </xf>
    <xf numFmtId="3" fontId="7" fillId="0" borderId="1" xfId="0" applyNumberFormat="1" applyFont="1" applyFill="1" applyBorder="1" applyAlignment="1">
      <alignment horizontal="center" vertical="center" wrapText="1"/>
    </xf>
    <xf numFmtId="3" fontId="7" fillId="0" borderId="1" xfId="0" applyNumberFormat="1" applyFont="1" applyFill="1" applyBorder="1" applyAlignment="1" applyProtection="1">
      <alignment horizontal="center" vertical="center" wrapText="1"/>
      <protection locked="0"/>
    </xf>
    <xf numFmtId="3" fontId="7" fillId="0" borderId="1" xfId="1" applyNumberFormat="1" applyFont="1" applyFill="1" applyBorder="1" applyAlignment="1">
      <alignment horizontal="right" vertical="center" wrapText="1"/>
    </xf>
    <xf numFmtId="173" fontId="14" fillId="0" borderId="0" xfId="0" applyNumberFormat="1" applyFont="1" applyFill="1" applyBorder="1" applyAlignment="1">
      <alignment horizontal="left" vertical="center"/>
    </xf>
    <xf numFmtId="165" fontId="7" fillId="0" borderId="0" xfId="1" applyNumberFormat="1" applyFont="1" applyFill="1" applyAlignment="1">
      <alignment vertical="center"/>
    </xf>
    <xf numFmtId="17" fontId="7" fillId="0" borderId="1" xfId="0" applyNumberFormat="1" applyFont="1" applyFill="1" applyBorder="1" applyAlignment="1">
      <alignment horizontal="center" vertical="center" wrapText="1"/>
    </xf>
    <xf numFmtId="0" fontId="7" fillId="0" borderId="1" xfId="0" applyFont="1" applyFill="1" applyBorder="1" applyAlignment="1">
      <alignment horizontal="right" vertical="center"/>
    </xf>
    <xf numFmtId="1" fontId="14" fillId="0" borderId="1" xfId="0" applyNumberFormat="1" applyFont="1" applyFill="1" applyBorder="1" applyAlignment="1" applyProtection="1">
      <alignment horizontal="center" vertical="center" wrapText="1"/>
      <protection locked="0"/>
    </xf>
    <xf numFmtId="165" fontId="7" fillId="0" borderId="2" xfId="1" applyNumberFormat="1" applyFont="1" applyFill="1" applyBorder="1" applyAlignment="1">
      <alignment vertical="center"/>
    </xf>
    <xf numFmtId="0" fontId="7" fillId="0" borderId="3" xfId="0" applyFont="1" applyFill="1" applyBorder="1" applyAlignment="1">
      <alignment horizontal="center" wrapText="1"/>
    </xf>
    <xf numFmtId="14" fontId="14" fillId="0" borderId="1" xfId="0" applyNumberFormat="1" applyFont="1" applyFill="1" applyBorder="1" applyAlignment="1">
      <alignment horizontal="center" vertical="center" wrapText="1"/>
    </xf>
    <xf numFmtId="14" fontId="7" fillId="0" borderId="1" xfId="0" applyNumberFormat="1" applyFont="1" applyFill="1" applyBorder="1" applyAlignment="1">
      <alignment wrapText="1"/>
    </xf>
    <xf numFmtId="3" fontId="7" fillId="0" borderId="2" xfId="0" applyNumberFormat="1" applyFont="1" applyFill="1" applyBorder="1" applyAlignment="1">
      <alignment horizontal="right" vertical="center"/>
    </xf>
    <xf numFmtId="0" fontId="7" fillId="0" borderId="1" xfId="0" applyNumberFormat="1" applyFont="1" applyFill="1" applyBorder="1" applyAlignment="1"/>
    <xf numFmtId="14" fontId="20" fillId="0" borderId="1" xfId="1" applyNumberFormat="1" applyFont="1" applyFill="1" applyBorder="1" applyAlignment="1" applyProtection="1">
      <alignment horizontal="center" vertical="center" wrapText="1"/>
      <protection locked="0"/>
    </xf>
    <xf numFmtId="1" fontId="20" fillId="0" borderId="1" xfId="1" applyNumberFormat="1" applyFont="1" applyFill="1" applyBorder="1" applyAlignment="1" applyProtection="1">
      <alignment horizontal="center" vertical="center" wrapText="1"/>
      <protection locked="0"/>
    </xf>
    <xf numFmtId="14" fontId="7" fillId="0" borderId="1" xfId="1" applyNumberFormat="1" applyFont="1" applyFill="1" applyBorder="1" applyAlignment="1" applyProtection="1">
      <alignment horizontal="center" vertical="center" wrapText="1"/>
      <protection locked="0"/>
    </xf>
    <xf numFmtId="1" fontId="7" fillId="0" borderId="1" xfId="1" applyNumberFormat="1" applyFont="1" applyFill="1" applyBorder="1" applyAlignment="1" applyProtection="1">
      <alignment horizontal="center" vertical="center" wrapText="1"/>
      <protection locked="0"/>
    </xf>
    <xf numFmtId="0" fontId="7" fillId="0" borderId="0" xfId="0" applyFont="1" applyFill="1" applyAlignment="1">
      <alignment horizontal="center" vertical="center" wrapText="1"/>
    </xf>
    <xf numFmtId="178" fontId="7" fillId="0" borderId="1" xfId="1" applyNumberFormat="1" applyFont="1" applyFill="1" applyBorder="1" applyAlignment="1" applyProtection="1">
      <alignment horizontal="center" vertical="center" wrapText="1"/>
      <protection locked="0"/>
    </xf>
    <xf numFmtId="43" fontId="7" fillId="0" borderId="1" xfId="1" applyFont="1" applyFill="1" applyBorder="1" applyAlignment="1">
      <alignment vertical="center"/>
    </xf>
    <xf numFmtId="43" fontId="20" fillId="0" borderId="1" xfId="1" applyNumberFormat="1" applyFont="1" applyFill="1" applyBorder="1" applyAlignment="1" applyProtection="1">
      <alignment horizontal="center" wrapText="1"/>
      <protection locked="0"/>
    </xf>
    <xf numFmtId="1" fontId="20" fillId="0" borderId="1" xfId="0" applyNumberFormat="1" applyFont="1" applyFill="1" applyBorder="1" applyAlignment="1" applyProtection="1">
      <alignment horizontal="center" wrapText="1"/>
      <protection locked="0"/>
    </xf>
    <xf numFmtId="49" fontId="20" fillId="0" borderId="1" xfId="0" applyNumberFormat="1" applyFont="1" applyFill="1" applyBorder="1" applyAlignment="1" applyProtection="1">
      <alignment horizontal="center" wrapText="1"/>
      <protection locked="0"/>
    </xf>
    <xf numFmtId="172" fontId="20" fillId="0" borderId="1" xfId="1" applyNumberFormat="1" applyFont="1" applyFill="1" applyBorder="1" applyAlignment="1">
      <alignment horizontal="center" wrapText="1"/>
    </xf>
    <xf numFmtId="2" fontId="20" fillId="0" borderId="1" xfId="0" applyNumberFormat="1" applyFont="1" applyFill="1" applyBorder="1" applyAlignment="1" applyProtection="1">
      <alignment horizontal="center" wrapText="1"/>
      <protection locked="0"/>
    </xf>
    <xf numFmtId="49" fontId="20" fillId="0" borderId="1" xfId="0" applyNumberFormat="1" applyFont="1" applyFill="1" applyBorder="1" applyAlignment="1" applyProtection="1">
      <alignment horizontal="center" vertical="center" wrapText="1"/>
      <protection locked="0"/>
    </xf>
    <xf numFmtId="43" fontId="7" fillId="0" borderId="1" xfId="1" applyNumberFormat="1" applyFont="1" applyFill="1" applyBorder="1" applyAlignment="1" applyProtection="1">
      <alignment horizontal="center" wrapText="1"/>
      <protection locked="0"/>
    </xf>
    <xf numFmtId="1" fontId="7" fillId="0" borderId="1" xfId="0" applyNumberFormat="1" applyFont="1" applyFill="1" applyBorder="1" applyAlignment="1" applyProtection="1">
      <alignment horizontal="center" wrapText="1"/>
      <protection locked="0"/>
    </xf>
    <xf numFmtId="49" fontId="7" fillId="0" borderId="1" xfId="0" applyNumberFormat="1" applyFont="1" applyFill="1" applyBorder="1" applyAlignment="1" applyProtection="1">
      <alignment horizontal="center" wrapText="1"/>
      <protection locked="0"/>
    </xf>
    <xf numFmtId="172" fontId="7" fillId="0" borderId="1" xfId="1" applyNumberFormat="1" applyFont="1" applyFill="1" applyBorder="1" applyAlignment="1">
      <alignment horizontal="center" wrapText="1"/>
    </xf>
    <xf numFmtId="2" fontId="7" fillId="0" borderId="1" xfId="0" applyNumberFormat="1" applyFont="1" applyFill="1" applyBorder="1" applyAlignment="1" applyProtection="1">
      <alignment horizontal="center" wrapText="1"/>
      <protection locked="0"/>
    </xf>
    <xf numFmtId="0" fontId="7" fillId="0" borderId="1" xfId="0" applyFont="1" applyFill="1" applyBorder="1" applyAlignment="1">
      <alignment vertical="top"/>
    </xf>
    <xf numFmtId="14" fontId="7" fillId="0" borderId="1" xfId="0" applyNumberFormat="1" applyFont="1" applyFill="1" applyBorder="1" applyAlignment="1">
      <alignment vertical="top" wrapText="1"/>
    </xf>
    <xf numFmtId="14" fontId="7" fillId="0" borderId="1" xfId="0" applyNumberFormat="1" applyFont="1" applyFill="1" applyBorder="1" applyAlignment="1">
      <alignment horizontal="right"/>
    </xf>
    <xf numFmtId="43" fontId="7" fillId="0" borderId="0" xfId="0" applyNumberFormat="1" applyFont="1" applyFill="1"/>
    <xf numFmtId="0" fontId="7" fillId="0" borderId="0" xfId="0" applyFont="1" applyFill="1" applyBorder="1" applyAlignment="1">
      <alignment wrapText="1"/>
    </xf>
    <xf numFmtId="0" fontId="7" fillId="0" borderId="0" xfId="0" applyFont="1" applyFill="1" applyBorder="1" applyAlignment="1">
      <alignment horizontal="center" wrapText="1"/>
    </xf>
    <xf numFmtId="0" fontId="7" fillId="0" borderId="0" xfId="0" applyFont="1" applyFill="1" applyBorder="1" applyAlignment="1"/>
    <xf numFmtId="0" fontId="20" fillId="0" borderId="1" xfId="0" applyNumberFormat="1" applyFont="1" applyFill="1" applyBorder="1" applyAlignment="1" applyProtection="1">
      <alignment horizontal="center" vertical="center" wrapText="1"/>
      <protection locked="0"/>
    </xf>
    <xf numFmtId="0" fontId="14" fillId="0" borderId="3" xfId="0" applyFont="1" applyFill="1" applyBorder="1" applyAlignment="1">
      <alignment horizontal="center" vertical="center" wrapText="1"/>
    </xf>
    <xf numFmtId="0" fontId="14" fillId="0" borderId="2" xfId="0" applyFont="1" applyFill="1" applyBorder="1" applyAlignment="1">
      <alignment horizontal="center" vertical="center" wrapText="1"/>
    </xf>
    <xf numFmtId="165" fontId="7" fillId="0" borderId="1" xfId="1" applyNumberFormat="1" applyFont="1" applyFill="1" applyBorder="1" applyAlignment="1">
      <alignment wrapText="1"/>
    </xf>
    <xf numFmtId="0" fontId="7" fillId="0" borderId="1" xfId="0" applyFont="1" applyFill="1" applyBorder="1" applyAlignment="1">
      <alignment horizontal="right" vertical="center" wrapText="1"/>
    </xf>
    <xf numFmtId="2" fontId="14" fillId="0" borderId="1" xfId="0" applyNumberFormat="1" applyFont="1" applyFill="1" applyBorder="1" applyAlignment="1">
      <alignment horizontal="center" vertical="center"/>
    </xf>
    <xf numFmtId="2" fontId="14" fillId="0" borderId="0" xfId="0" applyNumberFormat="1" applyFont="1" applyFill="1" applyBorder="1" applyAlignment="1">
      <alignment horizontal="left" vertical="center"/>
    </xf>
    <xf numFmtId="0" fontId="7" fillId="0" borderId="1" xfId="0" applyFont="1" applyFill="1" applyBorder="1" applyAlignment="1">
      <alignment horizontal="center" vertical="top" wrapText="1"/>
    </xf>
    <xf numFmtId="165" fontId="7" fillId="0" borderId="1" xfId="1" applyNumberFormat="1" applyFont="1" applyFill="1" applyBorder="1" applyAlignment="1">
      <alignment vertical="top" wrapText="1"/>
    </xf>
    <xf numFmtId="4" fontId="20" fillId="0" borderId="1" xfId="0" applyNumberFormat="1" applyFont="1" applyFill="1" applyBorder="1" applyAlignment="1" applyProtection="1">
      <alignment horizontal="center" vertical="center" wrapText="1"/>
      <protection locked="0"/>
    </xf>
    <xf numFmtId="4" fontId="7" fillId="0" borderId="1" xfId="0" applyNumberFormat="1" applyFont="1" applyFill="1" applyBorder="1" applyAlignment="1" applyProtection="1">
      <alignment horizontal="center" vertical="center" wrapText="1"/>
      <protection locked="0"/>
    </xf>
    <xf numFmtId="12" fontId="7" fillId="0" borderId="1" xfId="0" applyNumberFormat="1" applyFont="1" applyFill="1" applyBorder="1" applyAlignment="1">
      <alignment horizontal="center" vertical="center" wrapText="1"/>
    </xf>
    <xf numFmtId="3" fontId="7" fillId="0" borderId="1" xfId="0" applyNumberFormat="1" applyFont="1" applyFill="1" applyBorder="1" applyAlignment="1">
      <alignment vertical="top"/>
    </xf>
    <xf numFmtId="3" fontId="7" fillId="0" borderId="1" xfId="0" applyNumberFormat="1" applyFont="1" applyFill="1" applyBorder="1" applyAlignment="1">
      <alignment horizontal="left" vertical="top"/>
    </xf>
    <xf numFmtId="0" fontId="7" fillId="0" borderId="5" xfId="0" applyFont="1" applyFill="1" applyBorder="1" applyAlignment="1">
      <alignment horizontal="center" vertical="center" wrapText="1"/>
    </xf>
    <xf numFmtId="49" fontId="7" fillId="0" borderId="5" xfId="0" applyNumberFormat="1" applyFont="1" applyFill="1" applyBorder="1" applyAlignment="1" applyProtection="1">
      <alignment horizontal="center" vertical="center" wrapText="1"/>
      <protection locked="0"/>
    </xf>
    <xf numFmtId="178" fontId="7" fillId="0" borderId="1" xfId="0" applyNumberFormat="1" applyFont="1" applyFill="1" applyBorder="1" applyAlignment="1">
      <alignment horizontal="center" vertical="center"/>
    </xf>
    <xf numFmtId="49" fontId="7" fillId="0" borderId="0" xfId="0" applyNumberFormat="1" applyFont="1" applyFill="1" applyBorder="1" applyAlignment="1" applyProtection="1">
      <alignment horizontal="center" vertical="center" wrapText="1"/>
      <protection locked="0"/>
    </xf>
    <xf numFmtId="0" fontId="20" fillId="0" borderId="0" xfId="0" applyFont="1" applyFill="1" applyBorder="1" applyAlignment="1" applyProtection="1">
      <alignment horizontal="center" vertical="center" wrapText="1"/>
      <protection locked="0"/>
    </xf>
    <xf numFmtId="9" fontId="20" fillId="0" borderId="0" xfId="0" applyNumberFormat="1" applyFont="1" applyFill="1" applyBorder="1" applyAlignment="1" applyProtection="1">
      <alignment horizontal="center" vertical="center" wrapText="1"/>
      <protection locked="0"/>
    </xf>
    <xf numFmtId="14" fontId="20" fillId="0" borderId="0" xfId="1" applyNumberFormat="1" applyFont="1" applyFill="1" applyBorder="1" applyAlignment="1" applyProtection="1">
      <alignment horizontal="center" vertical="center" wrapText="1"/>
      <protection locked="0"/>
    </xf>
    <xf numFmtId="15" fontId="20" fillId="0" borderId="0" xfId="0" applyNumberFormat="1" applyFont="1" applyFill="1" applyBorder="1" applyAlignment="1" applyProtection="1">
      <alignment horizontal="center" vertical="center" wrapText="1"/>
      <protection locked="0"/>
    </xf>
    <xf numFmtId="178" fontId="7" fillId="0" borderId="0" xfId="0" applyNumberFormat="1" applyFont="1" applyFill="1" applyBorder="1" applyAlignment="1">
      <alignment horizontal="center" vertical="center"/>
    </xf>
    <xf numFmtId="1" fontId="20" fillId="0" borderId="0" xfId="0" applyNumberFormat="1" applyFont="1" applyFill="1" applyBorder="1" applyAlignment="1" applyProtection="1">
      <alignment horizontal="center" vertical="center" wrapText="1"/>
      <protection locked="0"/>
    </xf>
    <xf numFmtId="172" fontId="20" fillId="0" borderId="0" xfId="1" applyNumberFormat="1" applyFont="1" applyFill="1" applyBorder="1" applyAlignment="1">
      <alignment horizontal="right" vertical="center" wrapText="1"/>
    </xf>
    <xf numFmtId="0" fontId="7" fillId="0" borderId="5" xfId="0" applyFont="1" applyFill="1" applyBorder="1" applyAlignment="1">
      <alignment horizontal="left" vertical="center" wrapText="1"/>
    </xf>
    <xf numFmtId="165" fontId="7" fillId="0" borderId="5" xfId="1" applyNumberFormat="1" applyFont="1" applyFill="1" applyBorder="1" applyAlignment="1">
      <alignment horizontal="center" vertical="center" wrapText="1"/>
    </xf>
    <xf numFmtId="14" fontId="7" fillId="0" borderId="5" xfId="0" applyNumberFormat="1" applyFont="1" applyFill="1" applyBorder="1" applyAlignment="1">
      <alignment horizontal="center" vertical="center" wrapText="1"/>
    </xf>
    <xf numFmtId="14" fontId="7" fillId="0" borderId="1" xfId="0" applyNumberFormat="1" applyFont="1" applyFill="1" applyBorder="1" applyAlignment="1">
      <alignment horizontal="center"/>
    </xf>
    <xf numFmtId="0" fontId="7" fillId="0" borderId="0" xfId="0" applyFont="1" applyFill="1" applyAlignment="1">
      <alignment horizontal="center"/>
    </xf>
    <xf numFmtId="2" fontId="7" fillId="0" borderId="1" xfId="0" applyNumberFormat="1" applyFont="1" applyFill="1" applyBorder="1" applyAlignment="1" applyProtection="1">
      <alignment vertical="center" wrapText="1"/>
      <protection locked="0"/>
    </xf>
    <xf numFmtId="0" fontId="7" fillId="0" borderId="1" xfId="0" applyNumberFormat="1" applyFont="1" applyFill="1" applyBorder="1" applyAlignment="1" applyProtection="1">
      <alignment vertical="center" wrapText="1"/>
      <protection locked="0"/>
    </xf>
    <xf numFmtId="172" fontId="7" fillId="0" borderId="1" xfId="1" applyNumberFormat="1" applyFont="1" applyFill="1" applyBorder="1" applyAlignment="1">
      <alignment vertical="center" wrapText="1"/>
    </xf>
    <xf numFmtId="49" fontId="7" fillId="0" borderId="1" xfId="0" applyNumberFormat="1" applyFont="1" applyFill="1" applyBorder="1" applyAlignment="1" applyProtection="1">
      <alignment vertical="center" wrapText="1"/>
      <protection locked="0"/>
    </xf>
    <xf numFmtId="0" fontId="7" fillId="0" borderId="5" xfId="0" applyFont="1" applyFill="1" applyBorder="1" applyAlignment="1">
      <alignment vertical="center" wrapText="1"/>
    </xf>
    <xf numFmtId="0" fontId="7" fillId="0" borderId="0" xfId="0" applyFont="1" applyFill="1" applyAlignment="1">
      <alignment vertical="center" wrapText="1"/>
    </xf>
    <xf numFmtId="0" fontId="7" fillId="0" borderId="2" xfId="0" applyFont="1" applyFill="1" applyBorder="1" applyAlignment="1">
      <alignment vertical="center"/>
    </xf>
    <xf numFmtId="0" fontId="7" fillId="0" borderId="3" xfId="0" applyFont="1" applyFill="1" applyBorder="1" applyAlignment="1">
      <alignment vertical="center" wrapText="1"/>
    </xf>
    <xf numFmtId="0" fontId="7" fillId="0" borderId="2" xfId="0" applyFont="1" applyFill="1" applyBorder="1" applyAlignment="1">
      <alignment vertical="center" wrapText="1"/>
    </xf>
    <xf numFmtId="14" fontId="7" fillId="0" borderId="1" xfId="0" applyNumberFormat="1" applyFont="1" applyFill="1" applyBorder="1" applyAlignment="1">
      <alignment horizontal="center" vertical="top" wrapText="1"/>
    </xf>
    <xf numFmtId="3" fontId="7" fillId="0" borderId="1" xfId="0" applyNumberFormat="1" applyFont="1" applyFill="1" applyBorder="1" applyAlignment="1">
      <alignment vertical="top" wrapText="1"/>
    </xf>
    <xf numFmtId="179" fontId="20" fillId="0" borderId="1" xfId="1" applyNumberFormat="1" applyFont="1" applyFill="1" applyBorder="1" applyAlignment="1" applyProtection="1">
      <alignment horizontal="center" vertical="center" wrapText="1"/>
      <protection locked="0"/>
    </xf>
    <xf numFmtId="3" fontId="7" fillId="0" borderId="1" xfId="0" applyNumberFormat="1" applyFont="1" applyFill="1" applyBorder="1" applyAlignment="1">
      <alignment horizontal="center"/>
    </xf>
    <xf numFmtId="0" fontId="7" fillId="0" borderId="0" xfId="0" applyFont="1" applyFill="1" applyBorder="1" applyAlignment="1">
      <alignment vertical="top"/>
    </xf>
    <xf numFmtId="0" fontId="7" fillId="0" borderId="0" xfId="0" applyFont="1" applyFill="1" applyBorder="1" applyAlignment="1">
      <alignment vertical="top" wrapText="1"/>
    </xf>
    <xf numFmtId="178" fontId="26" fillId="0" borderId="1" xfId="0" applyNumberFormat="1" applyFont="1" applyFill="1" applyBorder="1" applyAlignment="1" applyProtection="1">
      <alignment horizontal="center" vertical="center" wrapText="1"/>
      <protection locked="0"/>
    </xf>
    <xf numFmtId="178" fontId="14" fillId="0" borderId="1" xfId="0" applyNumberFormat="1" applyFont="1" applyFill="1" applyBorder="1" applyAlignment="1">
      <alignment horizontal="center" vertical="center"/>
    </xf>
    <xf numFmtId="178" fontId="7" fillId="0" borderId="0" xfId="0" applyNumberFormat="1" applyFont="1" applyFill="1" applyAlignment="1">
      <alignment vertical="center"/>
    </xf>
    <xf numFmtId="1" fontId="26" fillId="0" borderId="1" xfId="0" applyNumberFormat="1" applyFont="1" applyFill="1" applyBorder="1" applyAlignment="1" applyProtection="1">
      <alignment horizontal="center" vertical="center" wrapText="1"/>
      <protection locked="0"/>
    </xf>
    <xf numFmtId="14" fontId="7" fillId="0" borderId="0" xfId="0" applyNumberFormat="1" applyFont="1" applyFill="1" applyBorder="1" applyAlignment="1" applyProtection="1">
      <alignment horizontal="center" vertical="center" wrapText="1"/>
      <protection locked="0"/>
    </xf>
    <xf numFmtId="14" fontId="7" fillId="0" borderId="0" xfId="0" applyNumberFormat="1" applyFont="1" applyFill="1" applyBorder="1" applyAlignment="1">
      <alignment horizontal="center" vertical="center" wrapText="1"/>
    </xf>
    <xf numFmtId="180" fontId="7" fillId="0" borderId="1" xfId="1" applyNumberFormat="1" applyFont="1" applyFill="1" applyBorder="1" applyAlignment="1">
      <alignment horizontal="center"/>
    </xf>
    <xf numFmtId="2" fontId="7" fillId="0" borderId="0" xfId="0" applyNumberFormat="1" applyFont="1" applyFill="1" applyAlignment="1">
      <alignment vertical="center"/>
    </xf>
    <xf numFmtId="17" fontId="7" fillId="0" borderId="1" xfId="0" applyNumberFormat="1" applyFont="1" applyFill="1" applyBorder="1" applyAlignment="1">
      <alignment vertical="center" wrapText="1"/>
    </xf>
    <xf numFmtId="2" fontId="7" fillId="0" borderId="1" xfId="0" applyNumberFormat="1" applyFont="1" applyFill="1" applyBorder="1" applyAlignment="1">
      <alignment horizontal="center" wrapText="1"/>
    </xf>
    <xf numFmtId="165" fontId="20" fillId="0" borderId="1" xfId="1" applyNumberFormat="1" applyFont="1" applyFill="1" applyBorder="1" applyAlignment="1" applyProtection="1">
      <alignment vertical="center" wrapText="1"/>
      <protection locked="0"/>
    </xf>
    <xf numFmtId="0" fontId="7" fillId="0" borderId="1" xfId="0" applyFont="1" applyFill="1" applyBorder="1" applyAlignment="1">
      <alignment horizontal="left" vertical="center"/>
    </xf>
    <xf numFmtId="181" fontId="7" fillId="0" borderId="1" xfId="0" applyNumberFormat="1" applyFont="1" applyFill="1" applyBorder="1" applyAlignment="1">
      <alignment horizontal="center" vertical="center" wrapText="1"/>
    </xf>
    <xf numFmtId="1" fontId="7" fillId="0" borderId="1" xfId="1" applyNumberFormat="1" applyFont="1" applyFill="1" applyBorder="1" applyAlignment="1">
      <alignment horizontal="center" vertical="center"/>
    </xf>
    <xf numFmtId="1" fontId="5" fillId="0" borderId="1" xfId="1" applyNumberFormat="1" applyFont="1" applyFill="1" applyBorder="1" applyAlignment="1">
      <alignment horizontal="center" vertical="center"/>
    </xf>
    <xf numFmtId="182" fontId="20" fillId="0" borderId="1" xfId="5" applyFont="1" applyFill="1" applyBorder="1" applyAlignment="1">
      <alignment horizontal="right" vertical="center" wrapText="1"/>
    </xf>
    <xf numFmtId="4" fontId="7" fillId="0" borderId="1" xfId="0" applyNumberFormat="1" applyFont="1" applyFill="1" applyBorder="1" applyAlignment="1">
      <alignment horizontal="right" vertical="top"/>
    </xf>
    <xf numFmtId="3" fontId="7" fillId="0" borderId="1" xfId="0" applyNumberFormat="1" applyFont="1" applyFill="1" applyBorder="1" applyAlignment="1">
      <alignment horizontal="left"/>
    </xf>
    <xf numFmtId="0" fontId="7" fillId="0" borderId="0" xfId="0" applyFont="1" applyFill="1" applyBorder="1" applyAlignment="1">
      <alignment horizontal="left"/>
    </xf>
    <xf numFmtId="3" fontId="7" fillId="0" borderId="0" xfId="0" applyNumberFormat="1" applyFont="1" applyFill="1" applyBorder="1" applyAlignment="1">
      <alignment horizontal="left"/>
    </xf>
    <xf numFmtId="14" fontId="7" fillId="0" borderId="0" xfId="0" applyNumberFormat="1" applyFont="1" applyFill="1" applyBorder="1" applyAlignment="1">
      <alignment horizontal="left"/>
    </xf>
    <xf numFmtId="49" fontId="7" fillId="0" borderId="1" xfId="0" applyNumberFormat="1" applyFont="1" applyFill="1" applyBorder="1" applyAlignment="1">
      <alignment vertical="center" wrapText="1"/>
    </xf>
    <xf numFmtId="0" fontId="10" fillId="0" borderId="11" xfId="0" applyFont="1" applyFill="1" applyBorder="1" applyAlignment="1" applyProtection="1">
      <alignment vertical="center"/>
      <protection locked="0"/>
    </xf>
    <xf numFmtId="0" fontId="10" fillId="0" borderId="12" xfId="0" applyFont="1" applyFill="1" applyBorder="1" applyAlignment="1" applyProtection="1">
      <alignment vertical="center"/>
      <protection locked="0"/>
    </xf>
    <xf numFmtId="0" fontId="10" fillId="0" borderId="1" xfId="0" applyFont="1" applyFill="1" applyBorder="1" applyAlignment="1">
      <alignment horizontal="center" vertical="center" wrapText="1"/>
    </xf>
    <xf numFmtId="0" fontId="10" fillId="0" borderId="0" xfId="0" applyFont="1" applyFill="1" applyBorder="1" applyAlignment="1">
      <alignment horizontal="center" vertical="center" wrapText="1"/>
    </xf>
    <xf numFmtId="3" fontId="13" fillId="0" borderId="1" xfId="0" applyNumberFormat="1" applyFont="1" applyFill="1" applyBorder="1" applyAlignment="1">
      <alignment horizontal="right" vertical="center" wrapText="1"/>
    </xf>
    <xf numFmtId="0" fontId="6" fillId="0" borderId="0" xfId="0" applyFont="1" applyFill="1"/>
    <xf numFmtId="15" fontId="6" fillId="0" borderId="13" xfId="0" applyNumberFormat="1" applyFont="1" applyFill="1" applyBorder="1" applyAlignment="1" applyProtection="1">
      <alignment horizontal="left" vertical="center"/>
      <protection locked="0"/>
    </xf>
    <xf numFmtId="14" fontId="6" fillId="0" borderId="0" xfId="0" applyNumberFormat="1" applyFont="1" applyFill="1" applyBorder="1" applyAlignment="1" applyProtection="1">
      <alignment vertical="center"/>
      <protection locked="0"/>
    </xf>
    <xf numFmtId="0" fontId="6" fillId="0" borderId="0" xfId="0" applyFont="1" applyFill="1" applyAlignment="1">
      <alignment horizontal="center" vertical="center"/>
    </xf>
    <xf numFmtId="0" fontId="19" fillId="0" borderId="0" xfId="0" applyFont="1" applyFill="1" applyAlignment="1">
      <alignment horizontal="center" vertical="center"/>
    </xf>
    <xf numFmtId="6" fontId="6" fillId="0" borderId="0" xfId="0" applyNumberFormat="1" applyFont="1" applyFill="1"/>
    <xf numFmtId="3" fontId="6" fillId="0" borderId="1" xfId="0" applyNumberFormat="1" applyFont="1" applyFill="1" applyBorder="1" applyAlignment="1">
      <alignment horizontal="right" vertical="center"/>
    </xf>
    <xf numFmtId="167" fontId="6" fillId="0" borderId="0" xfId="0" applyNumberFormat="1" applyFont="1" applyFill="1" applyBorder="1" applyAlignment="1">
      <alignment horizontal="right" vertical="center"/>
    </xf>
    <xf numFmtId="166" fontId="6" fillId="0" borderId="0" xfId="0" applyNumberFormat="1" applyFont="1" applyFill="1" applyBorder="1" applyAlignment="1">
      <alignment vertical="center"/>
    </xf>
    <xf numFmtId="3" fontId="6" fillId="0" borderId="1" xfId="0" applyNumberFormat="1" applyFont="1" applyFill="1" applyBorder="1" applyAlignment="1">
      <alignment vertical="center"/>
    </xf>
    <xf numFmtId="167" fontId="6" fillId="0" borderId="0" xfId="0" applyNumberFormat="1" applyFont="1" applyFill="1" applyBorder="1" applyAlignment="1">
      <alignment horizontal="center" vertical="center"/>
    </xf>
    <xf numFmtId="168" fontId="6" fillId="0" borderId="0" xfId="0" applyNumberFormat="1" applyFont="1" applyFill="1" applyAlignment="1">
      <alignment horizontal="center" vertical="center"/>
    </xf>
    <xf numFmtId="0" fontId="6" fillId="0" borderId="0" xfId="0" applyFont="1" applyFill="1" applyBorder="1" applyAlignment="1">
      <alignment horizontal="center" vertical="center"/>
    </xf>
    <xf numFmtId="169" fontId="6" fillId="0" borderId="1" xfId="0" applyNumberFormat="1" applyFont="1" applyFill="1" applyBorder="1" applyAlignment="1">
      <alignment horizontal="right" vertical="center"/>
    </xf>
    <xf numFmtId="0" fontId="6" fillId="0" borderId="13" xfId="0" applyFont="1" applyFill="1" applyBorder="1" applyAlignment="1">
      <alignment horizontal="center" vertical="center" wrapText="1"/>
    </xf>
    <xf numFmtId="167" fontId="6" fillId="0" borderId="1" xfId="0" applyNumberFormat="1" applyFont="1" applyFill="1" applyBorder="1" applyAlignment="1" applyProtection="1">
      <alignment vertical="center"/>
      <protection locked="0"/>
    </xf>
    <xf numFmtId="0" fontId="19" fillId="0" borderId="0" xfId="0" applyFont="1" applyFill="1" applyBorder="1" applyAlignment="1">
      <alignment vertical="center" wrapText="1"/>
    </xf>
    <xf numFmtId="170" fontId="6" fillId="0" borderId="0" xfId="0" applyNumberFormat="1" applyFont="1" applyFill="1" applyBorder="1" applyAlignment="1">
      <alignment vertical="center"/>
    </xf>
    <xf numFmtId="0" fontId="6" fillId="0" borderId="0" xfId="0" applyFont="1" applyFill="1" applyBorder="1" applyAlignment="1">
      <alignment horizontal="center" vertical="center" wrapText="1"/>
    </xf>
    <xf numFmtId="167" fontId="6" fillId="0" borderId="0" xfId="0" applyNumberFormat="1" applyFont="1" applyFill="1" applyBorder="1" applyAlignment="1" applyProtection="1">
      <alignment vertical="center"/>
      <protection locked="0"/>
    </xf>
    <xf numFmtId="0" fontId="19" fillId="0" borderId="0" xfId="0" applyFont="1" applyFill="1" applyAlignment="1">
      <alignment vertical="center"/>
    </xf>
    <xf numFmtId="0" fontId="19" fillId="0" borderId="1" xfId="0" applyFont="1" applyFill="1" applyBorder="1" applyAlignment="1">
      <alignment horizontal="center" vertical="center"/>
    </xf>
    <xf numFmtId="0" fontId="36" fillId="0" borderId="0" xfId="0" applyFont="1" applyFill="1" applyBorder="1" applyAlignment="1">
      <alignment horizontal="center" vertical="center"/>
    </xf>
    <xf numFmtId="0" fontId="19" fillId="0" borderId="15" xfId="0" applyFont="1" applyFill="1" applyBorder="1" applyAlignment="1">
      <alignment horizontal="center" vertical="center" wrapText="1"/>
    </xf>
    <xf numFmtId="2" fontId="19" fillId="0" borderId="15" xfId="0" applyNumberFormat="1" applyFont="1" applyFill="1" applyBorder="1" applyAlignment="1">
      <alignment horizontal="center" vertical="center" wrapText="1"/>
    </xf>
    <xf numFmtId="0" fontId="19" fillId="0" borderId="4" xfId="0" applyFont="1" applyFill="1" applyBorder="1" applyAlignment="1">
      <alignment horizontal="center" vertical="center" wrapText="1"/>
    </xf>
    <xf numFmtId="173" fontId="6" fillId="0" borderId="1" xfId="0" applyNumberFormat="1" applyFont="1" applyFill="1" applyBorder="1" applyAlignment="1">
      <alignment vertical="center"/>
    </xf>
    <xf numFmtId="166" fontId="6" fillId="0" borderId="0" xfId="0" applyNumberFormat="1" applyFont="1" applyFill="1" applyAlignment="1">
      <alignment vertical="center"/>
    </xf>
    <xf numFmtId="173" fontId="6" fillId="0" borderId="0" xfId="0" applyNumberFormat="1" applyFont="1" applyFill="1" applyAlignment="1">
      <alignment vertical="center"/>
    </xf>
    <xf numFmtId="174" fontId="19" fillId="0" borderId="1" xfId="0" applyNumberFormat="1" applyFont="1" applyFill="1" applyBorder="1" applyAlignment="1">
      <alignment horizontal="center" vertical="center"/>
    </xf>
    <xf numFmtId="0" fontId="19" fillId="0" borderId="1" xfId="0" applyFont="1" applyFill="1" applyBorder="1" applyAlignment="1">
      <alignment vertical="center"/>
    </xf>
    <xf numFmtId="49" fontId="6" fillId="0" borderId="1" xfId="0" applyNumberFormat="1" applyFont="1" applyFill="1" applyBorder="1" applyAlignment="1">
      <alignment horizontal="center" vertical="center"/>
    </xf>
    <xf numFmtId="173" fontId="17" fillId="0" borderId="0" xfId="0" applyNumberFormat="1" applyFont="1" applyFill="1" applyBorder="1" applyAlignment="1">
      <alignment horizontal="left" vertical="center"/>
    </xf>
    <xf numFmtId="0" fontId="18" fillId="0" borderId="0"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1" xfId="0" applyFont="1" applyFill="1" applyBorder="1" applyAlignment="1">
      <alignment horizontal="center" wrapText="1"/>
    </xf>
    <xf numFmtId="0" fontId="19" fillId="0" borderId="3" xfId="0" applyFont="1" applyFill="1" applyBorder="1" applyAlignment="1">
      <alignment horizontal="center" wrapText="1"/>
    </xf>
    <xf numFmtId="0" fontId="6" fillId="0" borderId="1" xfId="0" applyFont="1" applyFill="1" applyBorder="1"/>
    <xf numFmtId="0" fontId="6" fillId="0" borderId="1" xfId="0" applyFont="1" applyFill="1" applyBorder="1" applyAlignment="1">
      <alignment horizontal="center"/>
    </xf>
    <xf numFmtId="0" fontId="6" fillId="0" borderId="3" xfId="0" applyFont="1" applyFill="1" applyBorder="1" applyAlignment="1">
      <alignment horizontal="center"/>
    </xf>
    <xf numFmtId="0" fontId="19" fillId="0" borderId="16" xfId="0" applyFont="1" applyFill="1" applyBorder="1" applyAlignment="1">
      <alignment horizontal="center" vertical="center"/>
    </xf>
    <xf numFmtId="0" fontId="19" fillId="0" borderId="16" xfId="0" applyFont="1" applyFill="1" applyBorder="1" applyAlignment="1">
      <alignment horizontal="center" vertical="center" wrapText="1"/>
    </xf>
    <xf numFmtId="0" fontId="6" fillId="0" borderId="17" xfId="0" applyFont="1" applyFill="1" applyBorder="1" applyAlignment="1">
      <alignment horizontal="center" vertical="center"/>
    </xf>
    <xf numFmtId="0" fontId="6" fillId="0" borderId="18" xfId="0" applyFont="1" applyFill="1" applyBorder="1" applyAlignment="1">
      <alignment horizontal="center" vertical="center"/>
    </xf>
    <xf numFmtId="0" fontId="6" fillId="0" borderId="0" xfId="0" applyFont="1" applyFill="1" applyAlignment="1">
      <alignment horizontal="left" vertical="center"/>
    </xf>
    <xf numFmtId="0" fontId="19" fillId="0" borderId="0" xfId="0" applyFont="1" applyFill="1" applyBorder="1" applyAlignment="1">
      <alignment horizontal="center" vertical="center" wrapText="1"/>
    </xf>
    <xf numFmtId="0" fontId="19" fillId="0" borderId="0" xfId="0" applyFont="1" applyFill="1" applyBorder="1" applyAlignment="1">
      <alignment horizontal="center" vertical="center"/>
    </xf>
    <xf numFmtId="14" fontId="20" fillId="0" borderId="1" xfId="0" applyNumberFormat="1" applyFont="1" applyFill="1" applyBorder="1" applyAlignment="1" applyProtection="1">
      <alignment horizontal="justify" vertical="center" wrapText="1"/>
      <protection locked="0"/>
    </xf>
    <xf numFmtId="2" fontId="20" fillId="0" borderId="1" xfId="0" applyNumberFormat="1" applyFont="1" applyFill="1" applyBorder="1" applyAlignment="1" applyProtection="1">
      <alignment horizontal="right" vertical="center" wrapText="1"/>
      <protection locked="0"/>
    </xf>
    <xf numFmtId="0" fontId="39" fillId="3" borderId="27"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39" fillId="0" borderId="27" xfId="0" applyFont="1" applyBorder="1" applyAlignment="1">
      <alignment horizontal="center" vertical="center" wrapText="1"/>
    </xf>
    <xf numFmtId="0" fontId="40" fillId="0" borderId="27" xfId="0" applyFont="1" applyBorder="1" applyAlignment="1">
      <alignment horizontal="center" vertical="center" wrapText="1"/>
    </xf>
    <xf numFmtId="0" fontId="3" fillId="0" borderId="27" xfId="0" applyFont="1" applyFill="1" applyBorder="1" applyAlignment="1">
      <alignment horizontal="center" vertical="center" wrapText="1"/>
    </xf>
    <xf numFmtId="0" fontId="41" fillId="0" borderId="27" xfId="0" applyFont="1" applyBorder="1" applyAlignment="1">
      <alignment horizontal="center" vertical="center" wrapText="1"/>
    </xf>
    <xf numFmtId="0" fontId="42" fillId="0" borderId="27" xfId="0" applyFont="1" applyBorder="1" applyAlignment="1">
      <alignment horizontal="center" vertical="center" wrapText="1"/>
    </xf>
    <xf numFmtId="0" fontId="39" fillId="4" borderId="27" xfId="0" applyFont="1" applyFill="1" applyBorder="1" applyAlignment="1">
      <alignment horizontal="center" vertical="center" wrapText="1"/>
    </xf>
    <xf numFmtId="0" fontId="40" fillId="4" borderId="27" xfId="0" applyFont="1" applyFill="1" applyBorder="1" applyAlignment="1">
      <alignment horizontal="center" vertical="center" wrapText="1"/>
    </xf>
    <xf numFmtId="0" fontId="0" fillId="0" borderId="27" xfId="0" applyBorder="1" applyAlignment="1">
      <alignment horizontal="center"/>
    </xf>
    <xf numFmtId="0" fontId="4" fillId="0" borderId="1" xfId="0" applyFont="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1" xfId="0" applyFont="1" applyBorder="1" applyAlignment="1">
      <alignment horizontal="center" vertical="center"/>
    </xf>
    <xf numFmtId="0" fontId="3" fillId="2" borderId="1" xfId="0" applyFont="1" applyFill="1" applyBorder="1" applyAlignment="1">
      <alignment horizontal="center" vertical="center" wrapText="1"/>
    </xf>
    <xf numFmtId="0" fontId="3" fillId="0" borderId="0" xfId="0" applyFont="1" applyFill="1" applyAlignment="1">
      <alignment horizontal="center" vertical="center"/>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3" fillId="0" borderId="6" xfId="0" applyFont="1" applyFill="1" applyBorder="1" applyAlignment="1">
      <alignment horizontal="center" vertical="center"/>
    </xf>
    <xf numFmtId="0" fontId="4" fillId="0" borderId="6" xfId="0" applyFont="1" applyBorder="1" applyAlignment="1">
      <alignment horizontal="left" vertical="center"/>
    </xf>
    <xf numFmtId="0" fontId="10" fillId="0" borderId="11" xfId="0" applyFont="1" applyFill="1" applyBorder="1" applyAlignment="1" applyProtection="1">
      <alignment horizontal="left" vertical="center"/>
      <protection locked="0"/>
    </xf>
    <xf numFmtId="0" fontId="10" fillId="0" borderId="12" xfId="0" applyFont="1" applyFill="1" applyBorder="1" applyAlignment="1" applyProtection="1">
      <alignment horizontal="left" vertical="center"/>
      <protection locked="0"/>
    </xf>
    <xf numFmtId="0" fontId="8" fillId="0" borderId="9"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1" xfId="0" applyFont="1" applyFill="1" applyBorder="1" applyAlignment="1">
      <alignment horizontal="center" vertical="center"/>
    </xf>
    <xf numFmtId="0" fontId="35" fillId="0" borderId="0" xfId="0" applyFont="1" applyFill="1" applyAlignment="1">
      <alignment horizontal="center"/>
    </xf>
    <xf numFmtId="0" fontId="19" fillId="0" borderId="3"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6" fillId="0" borderId="10" xfId="0" applyFont="1" applyFill="1" applyBorder="1" applyAlignment="1">
      <alignment horizontal="left" vertical="center"/>
    </xf>
    <xf numFmtId="0" fontId="6" fillId="0" borderId="13" xfId="0" applyFont="1" applyFill="1" applyBorder="1" applyAlignment="1">
      <alignment horizontal="left" vertical="center"/>
    </xf>
    <xf numFmtId="0" fontId="10"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6" fillId="0" borderId="4" xfId="0" applyFont="1" applyFill="1" applyBorder="1" applyAlignment="1">
      <alignment horizontal="center" vertical="center"/>
    </xf>
    <xf numFmtId="0" fontId="6" fillId="0" borderId="5" xfId="0" applyFont="1" applyFill="1" applyBorder="1" applyAlignment="1">
      <alignment horizontal="center" vertical="center"/>
    </xf>
    <xf numFmtId="0" fontId="36" fillId="0" borderId="14" xfId="0" applyFont="1" applyFill="1" applyBorder="1" applyAlignment="1">
      <alignment horizontal="center" vertical="center" wrapText="1"/>
    </xf>
    <xf numFmtId="0" fontId="19" fillId="0" borderId="4"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1" xfId="0" applyFont="1" applyFill="1" applyBorder="1" applyAlignment="1">
      <alignment horizontal="center" vertical="center"/>
    </xf>
    <xf numFmtId="0" fontId="18" fillId="0" borderId="0" xfId="0" applyFont="1" applyFill="1" applyAlignment="1">
      <alignment horizontal="left" vertical="center" wrapText="1"/>
    </xf>
    <xf numFmtId="0" fontId="8" fillId="0" borderId="10" xfId="0" applyFont="1" applyFill="1" applyBorder="1" applyAlignment="1">
      <alignment horizontal="center" vertical="center"/>
    </xf>
    <xf numFmtId="0" fontId="19"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8" fillId="0" borderId="13" xfId="0" applyFont="1" applyFill="1" applyBorder="1" applyAlignment="1">
      <alignment horizontal="center" vertical="center"/>
    </xf>
    <xf numFmtId="0" fontId="8" fillId="0" borderId="11" xfId="0" applyFont="1" applyFill="1" applyBorder="1" applyAlignment="1">
      <alignment horizontal="center" vertical="center"/>
    </xf>
    <xf numFmtId="0" fontId="8" fillId="0" borderId="12" xfId="0" applyFont="1" applyFill="1" applyBorder="1" applyAlignment="1">
      <alignment horizontal="center" vertical="center"/>
    </xf>
    <xf numFmtId="0" fontId="19" fillId="0" borderId="4"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vertical="center"/>
    </xf>
    <xf numFmtId="0" fontId="6" fillId="0" borderId="1" xfId="0" applyFont="1" applyFill="1" applyBorder="1" applyAlignment="1">
      <alignment horizontal="center" vertical="center"/>
    </xf>
    <xf numFmtId="0" fontId="6" fillId="0" borderId="16"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19" xfId="0" applyFont="1" applyFill="1" applyBorder="1" applyAlignment="1">
      <alignment horizontal="center" vertical="center"/>
    </xf>
    <xf numFmtId="0" fontId="20" fillId="0" borderId="1" xfId="0" applyFont="1" applyFill="1" applyBorder="1" applyAlignment="1">
      <alignment horizontal="center" vertical="center" wrapText="1"/>
    </xf>
    <xf numFmtId="0" fontId="19" fillId="0" borderId="6" xfId="0" applyFont="1" applyFill="1" applyBorder="1" applyAlignment="1">
      <alignment horizontal="center" vertical="center"/>
    </xf>
    <xf numFmtId="0" fontId="19" fillId="0" borderId="21" xfId="0" applyFont="1" applyFill="1" applyBorder="1" applyAlignment="1">
      <alignment horizontal="center" vertical="center" wrapText="1"/>
    </xf>
    <xf numFmtId="0" fontId="19" fillId="0" borderId="22"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23" xfId="0" applyFont="1" applyFill="1" applyBorder="1" applyAlignment="1">
      <alignment horizontal="center" vertical="center" wrapText="1"/>
    </xf>
    <xf numFmtId="0" fontId="6" fillId="0" borderId="3" xfId="0" applyFont="1" applyFill="1" applyBorder="1" applyAlignment="1">
      <alignment vertical="center" wrapText="1"/>
    </xf>
    <xf numFmtId="0" fontId="6" fillId="0" borderId="2" xfId="0" applyFont="1" applyFill="1" applyBorder="1" applyAlignment="1">
      <alignment vertical="center" wrapText="1"/>
    </xf>
    <xf numFmtId="0" fontId="19" fillId="0" borderId="20"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4" fillId="0" borderId="4" xfId="0" applyFont="1" applyFill="1" applyBorder="1" applyAlignment="1">
      <alignment horizontal="center" vertical="center"/>
    </xf>
    <xf numFmtId="0" fontId="14" fillId="0" borderId="6" xfId="0" applyFont="1" applyFill="1" applyBorder="1" applyAlignment="1">
      <alignment horizontal="center" vertical="center"/>
    </xf>
    <xf numFmtId="0" fontId="14" fillId="0" borderId="5"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5" xfId="0" applyFont="1" applyFill="1" applyBorder="1" applyAlignment="1">
      <alignment horizontal="center" vertical="center"/>
    </xf>
    <xf numFmtId="0" fontId="14" fillId="0" borderId="4"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4" fillId="0" borderId="21" xfId="0" applyFont="1" applyFill="1" applyBorder="1" applyAlignment="1">
      <alignment horizontal="center" vertical="center" wrapText="1"/>
    </xf>
    <xf numFmtId="0" fontId="14" fillId="0" borderId="22"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4" fillId="0" borderId="23" xfId="0" applyFont="1" applyFill="1" applyBorder="1" applyAlignment="1">
      <alignment horizontal="center" vertical="center" wrapText="1"/>
    </xf>
    <xf numFmtId="0" fontId="7" fillId="0" borderId="3"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3" xfId="0" applyFont="1" applyFill="1" applyBorder="1" applyAlignment="1">
      <alignment horizontal="left" vertical="center" wrapText="1"/>
    </xf>
    <xf numFmtId="0" fontId="7" fillId="0" borderId="2" xfId="0" applyFont="1" applyFill="1" applyBorder="1" applyAlignment="1">
      <alignment horizontal="left" vertical="center" wrapText="1"/>
    </xf>
    <xf numFmtId="0" fontId="14" fillId="0" borderId="13" xfId="0" applyFont="1" applyFill="1" applyBorder="1" applyAlignment="1">
      <alignment horizontal="center" vertical="center"/>
    </xf>
    <xf numFmtId="0" fontId="14" fillId="0" borderId="11" xfId="0" applyFont="1" applyFill="1" applyBorder="1" applyAlignment="1">
      <alignment horizontal="center" vertical="center"/>
    </xf>
    <xf numFmtId="0" fontId="14" fillId="0" borderId="12" xfId="0" applyFont="1" applyFill="1" applyBorder="1" applyAlignment="1">
      <alignment horizontal="center" vertical="center"/>
    </xf>
    <xf numFmtId="0" fontId="14" fillId="0" borderId="3" xfId="0" applyFont="1" applyFill="1" applyBorder="1" applyAlignment="1">
      <alignment horizontal="center" vertical="center" wrapText="1"/>
    </xf>
    <xf numFmtId="0" fontId="14" fillId="0" borderId="20"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7" fillId="0" borderId="1" xfId="0" applyFont="1" applyFill="1" applyBorder="1" applyAlignment="1">
      <alignment horizontal="center" vertical="center"/>
    </xf>
    <xf numFmtId="0" fontId="14" fillId="0" borderId="9" xfId="0" applyFont="1" applyFill="1" applyBorder="1" applyAlignment="1">
      <alignment horizontal="center" vertical="center"/>
    </xf>
    <xf numFmtId="0" fontId="14" fillId="0" borderId="0" xfId="0" applyFont="1" applyFill="1" applyBorder="1" applyAlignment="1">
      <alignment horizontal="center" vertical="center"/>
    </xf>
    <xf numFmtId="0" fontId="7" fillId="0" borderId="16"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19" xfId="0" applyFont="1" applyFill="1" applyBorder="1" applyAlignment="1">
      <alignment horizontal="center" vertical="center"/>
    </xf>
    <xf numFmtId="0" fontId="14"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14" fillId="0" borderId="11" xfId="0" applyFont="1" applyFill="1" applyBorder="1" applyAlignment="1" applyProtection="1">
      <alignment horizontal="left" vertical="center"/>
      <protection locked="0"/>
    </xf>
    <xf numFmtId="0" fontId="14" fillId="0" borderId="12" xfId="0" applyFont="1" applyFill="1" applyBorder="1" applyAlignment="1" applyProtection="1">
      <alignment horizontal="left" vertical="center"/>
      <protection locked="0"/>
    </xf>
    <xf numFmtId="0" fontId="7" fillId="0" borderId="10" xfId="0" applyFont="1" applyFill="1" applyBorder="1" applyAlignment="1">
      <alignment horizontal="left" vertical="center"/>
    </xf>
    <xf numFmtId="0" fontId="7" fillId="0" borderId="13" xfId="0" applyFont="1" applyFill="1" applyBorder="1" applyAlignment="1">
      <alignment horizontal="left" vertical="center"/>
    </xf>
    <xf numFmtId="0" fontId="30" fillId="0" borderId="14" xfId="0" applyFont="1" applyFill="1" applyBorder="1" applyAlignment="1">
      <alignment horizontal="center" vertical="center" wrapText="1"/>
    </xf>
    <xf numFmtId="0" fontId="14" fillId="0" borderId="1" xfId="0" applyFont="1" applyFill="1" applyBorder="1" applyAlignment="1">
      <alignment horizontal="center" vertical="center"/>
    </xf>
    <xf numFmtId="0" fontId="7" fillId="0" borderId="0" xfId="0" applyFont="1" applyFill="1" applyAlignment="1">
      <alignment horizontal="left" vertical="center" wrapText="1"/>
    </xf>
    <xf numFmtId="0" fontId="14" fillId="0" borderId="10" xfId="0" applyFont="1" applyFill="1" applyBorder="1" applyAlignment="1">
      <alignment horizontal="center" vertical="center"/>
    </xf>
    <xf numFmtId="0" fontId="33" fillId="0" borderId="0" xfId="0" applyFont="1" applyFill="1" applyAlignment="1">
      <alignment horizontal="center"/>
    </xf>
    <xf numFmtId="49" fontId="7" fillId="0" borderId="3" xfId="0" applyNumberFormat="1" applyFont="1" applyFill="1" applyBorder="1" applyAlignment="1">
      <alignment horizontal="center" wrapText="1"/>
    </xf>
    <xf numFmtId="49" fontId="7" fillId="0" borderId="2" xfId="0" applyNumberFormat="1" applyFont="1" applyFill="1" applyBorder="1" applyAlignment="1">
      <alignment horizontal="center" wrapText="1"/>
    </xf>
    <xf numFmtId="0" fontId="7" fillId="0" borderId="3" xfId="0" applyFont="1" applyFill="1" applyBorder="1" applyAlignment="1">
      <alignment horizontal="left" vertical="justify" wrapText="1"/>
    </xf>
    <xf numFmtId="0" fontId="7" fillId="0" borderId="2" xfId="0" applyFont="1" applyFill="1" applyBorder="1" applyAlignment="1">
      <alignment horizontal="left" vertical="justify" wrapText="1"/>
    </xf>
    <xf numFmtId="0" fontId="22" fillId="0" borderId="13" xfId="0" applyFont="1" applyFill="1" applyBorder="1" applyAlignment="1">
      <alignment horizontal="center" vertical="center"/>
    </xf>
    <xf numFmtId="0" fontId="22" fillId="0" borderId="11" xfId="0" applyFont="1" applyFill="1" applyBorder="1" applyAlignment="1">
      <alignment horizontal="center" vertical="center"/>
    </xf>
    <xf numFmtId="0" fontId="22" fillId="0" borderId="12" xfId="0" applyFont="1" applyFill="1" applyBorder="1" applyAlignment="1">
      <alignment horizontal="center" vertical="center"/>
    </xf>
    <xf numFmtId="0" fontId="22" fillId="0" borderId="9" xfId="0" applyFont="1" applyFill="1" applyBorder="1" applyAlignment="1">
      <alignment horizontal="center" vertical="center"/>
    </xf>
    <xf numFmtId="0" fontId="22" fillId="0" borderId="0" xfId="0" applyFont="1" applyFill="1" applyBorder="1" applyAlignment="1">
      <alignment horizontal="center" vertical="center"/>
    </xf>
    <xf numFmtId="0" fontId="20" fillId="0" borderId="0" xfId="0" applyFont="1" applyFill="1" applyAlignment="1">
      <alignment horizontal="left" vertical="center" wrapText="1"/>
    </xf>
    <xf numFmtId="0" fontId="22" fillId="0" borderId="10" xfId="0" applyFont="1" applyFill="1" applyBorder="1" applyAlignment="1">
      <alignment horizontal="center" vertical="center"/>
    </xf>
    <xf numFmtId="0" fontId="22" fillId="0" borderId="1" xfId="0" applyFont="1" applyFill="1" applyBorder="1" applyAlignment="1">
      <alignment horizontal="center" vertical="center"/>
    </xf>
    <xf numFmtId="0" fontId="29" fillId="0" borderId="0" xfId="0" applyFont="1" applyFill="1" applyAlignment="1">
      <alignment horizontal="center"/>
    </xf>
    <xf numFmtId="0" fontId="7" fillId="0" borderId="1" xfId="0" applyFont="1" applyFill="1" applyBorder="1" applyAlignment="1">
      <alignment vertical="center" wrapText="1"/>
    </xf>
    <xf numFmtId="0" fontId="7" fillId="0" borderId="21" xfId="0" applyFont="1" applyFill="1" applyBorder="1" applyAlignment="1">
      <alignment horizontal="center" vertical="center" wrapText="1"/>
    </xf>
    <xf numFmtId="0" fontId="7" fillId="0" borderId="22" xfId="0" applyFont="1" applyFill="1" applyBorder="1" applyAlignment="1">
      <alignment horizontal="center" vertical="center" wrapText="1"/>
    </xf>
    <xf numFmtId="0" fontId="7" fillId="0" borderId="1" xfId="0" applyFont="1" applyFill="1" applyBorder="1" applyAlignment="1">
      <alignment vertical="center"/>
    </xf>
    <xf numFmtId="0" fontId="7" fillId="0" borderId="4" xfId="0" applyFont="1" applyFill="1" applyBorder="1" applyAlignment="1">
      <alignment horizontal="center" wrapText="1"/>
    </xf>
    <xf numFmtId="0" fontId="7" fillId="0" borderId="5" xfId="0" applyFont="1" applyFill="1" applyBorder="1" applyAlignment="1">
      <alignment horizontal="center" wrapText="1"/>
    </xf>
    <xf numFmtId="0" fontId="7" fillId="0" borderId="3" xfId="0" applyFont="1" applyFill="1" applyBorder="1" applyAlignment="1">
      <alignment horizontal="left" vertical="center"/>
    </xf>
    <xf numFmtId="0" fontId="7" fillId="0" borderId="2" xfId="0" applyFont="1" applyFill="1" applyBorder="1" applyAlignment="1">
      <alignment horizontal="left" vertical="center"/>
    </xf>
    <xf numFmtId="0" fontId="7" fillId="0" borderId="21" xfId="0" applyFont="1" applyFill="1" applyBorder="1" applyAlignment="1">
      <alignment horizontal="center" vertical="center"/>
    </xf>
    <xf numFmtId="0" fontId="7" fillId="0" borderId="22" xfId="0" applyFont="1" applyFill="1" applyBorder="1" applyAlignment="1">
      <alignment horizontal="center" vertical="center"/>
    </xf>
    <xf numFmtId="0" fontId="7" fillId="0" borderId="0" xfId="0" applyFont="1" applyFill="1" applyAlignment="1">
      <alignment horizontal="center" vertical="center"/>
    </xf>
    <xf numFmtId="0" fontId="22" fillId="0" borderId="25" xfId="0" applyFont="1" applyFill="1" applyBorder="1" applyAlignment="1">
      <alignment horizontal="center" vertical="center"/>
    </xf>
    <xf numFmtId="0" fontId="22" fillId="0" borderId="14" xfId="0" applyFont="1" applyFill="1" applyBorder="1" applyAlignment="1">
      <alignment horizontal="center" vertical="center"/>
    </xf>
    <xf numFmtId="0" fontId="22" fillId="0" borderId="26" xfId="0" applyFont="1" applyFill="1" applyBorder="1" applyAlignment="1">
      <alignment horizontal="center" vertical="center"/>
    </xf>
    <xf numFmtId="0" fontId="7" fillId="0" borderId="1" xfId="0" applyFont="1" applyFill="1" applyBorder="1" applyAlignment="1">
      <alignment vertical="top" wrapText="1"/>
    </xf>
    <xf numFmtId="0" fontId="31" fillId="0" borderId="11" xfId="0" applyFont="1" applyFill="1" applyBorder="1" applyAlignment="1" applyProtection="1">
      <alignment horizontal="left" vertical="top" wrapText="1"/>
      <protection locked="0"/>
    </xf>
    <xf numFmtId="0" fontId="31" fillId="0" borderId="12" xfId="0" applyFont="1" applyFill="1" applyBorder="1" applyAlignment="1" applyProtection="1">
      <alignment horizontal="left" vertical="top" wrapText="1"/>
      <protection locked="0"/>
    </xf>
    <xf numFmtId="0" fontId="34" fillId="0" borderId="10" xfId="0" applyFont="1" applyFill="1" applyBorder="1" applyAlignment="1">
      <alignment horizontal="left" vertical="center"/>
    </xf>
    <xf numFmtId="0" fontId="34" fillId="0" borderId="13" xfId="0" applyFont="1" applyFill="1" applyBorder="1" applyAlignment="1">
      <alignment horizontal="left" vertical="center"/>
    </xf>
    <xf numFmtId="0" fontId="7" fillId="0" borderId="11" xfId="0" applyFont="1" applyFill="1" applyBorder="1" applyAlignment="1" applyProtection="1">
      <alignment horizontal="left" vertical="center" wrapText="1"/>
      <protection locked="0"/>
    </xf>
    <xf numFmtId="0" fontId="7" fillId="0" borderId="12" xfId="0" applyFont="1" applyFill="1" applyBorder="1" applyAlignment="1" applyProtection="1">
      <alignment horizontal="left" vertical="center" wrapText="1"/>
      <protection locked="0"/>
    </xf>
    <xf numFmtId="0" fontId="7" fillId="0" borderId="7" xfId="0" applyFont="1" applyFill="1" applyBorder="1" applyAlignment="1">
      <alignment horizontal="center" vertical="center" wrapText="1"/>
    </xf>
    <xf numFmtId="0" fontId="7" fillId="0" borderId="24"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23"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22" fillId="0" borderId="3" xfId="0" applyFont="1" applyFill="1" applyBorder="1" applyAlignment="1">
      <alignment horizontal="center" vertical="center"/>
    </xf>
    <xf numFmtId="0" fontId="22" fillId="0" borderId="20" xfId="0" applyFont="1" applyFill="1" applyBorder="1" applyAlignment="1">
      <alignment horizontal="center" vertical="center"/>
    </xf>
    <xf numFmtId="0" fontId="22" fillId="0" borderId="2" xfId="0" applyFont="1" applyFill="1" applyBorder="1" applyAlignment="1">
      <alignment horizontal="center" vertical="center"/>
    </xf>
    <xf numFmtId="0" fontId="7" fillId="0" borderId="21" xfId="0" applyFont="1" applyFill="1" applyBorder="1" applyAlignment="1">
      <alignment vertical="top" wrapText="1"/>
    </xf>
    <xf numFmtId="0" fontId="7" fillId="0" borderId="22" xfId="0" applyFont="1" applyFill="1" applyBorder="1" applyAlignment="1">
      <alignment vertical="top" wrapText="1"/>
    </xf>
    <xf numFmtId="0" fontId="7" fillId="0" borderId="7" xfId="0" applyFont="1" applyFill="1" applyBorder="1" applyAlignment="1">
      <alignment vertical="top" wrapText="1"/>
    </xf>
    <xf numFmtId="0" fontId="7" fillId="0" borderId="24" xfId="0" applyFont="1" applyFill="1" applyBorder="1" applyAlignment="1">
      <alignment vertical="top" wrapText="1"/>
    </xf>
    <xf numFmtId="0" fontId="7" fillId="0" borderId="8" xfId="0" applyFont="1" applyFill="1" applyBorder="1" applyAlignment="1">
      <alignment vertical="top" wrapText="1"/>
    </xf>
    <xf numFmtId="0" fontId="7" fillId="0" borderId="23" xfId="0" applyFont="1" applyFill="1" applyBorder="1" applyAlignment="1">
      <alignment vertical="top" wrapText="1"/>
    </xf>
    <xf numFmtId="0" fontId="7" fillId="0" borderId="4" xfId="0" applyFont="1" applyFill="1" applyBorder="1" applyAlignment="1">
      <alignment horizontal="left" vertical="top" wrapText="1"/>
    </xf>
    <xf numFmtId="0" fontId="7" fillId="0" borderId="6" xfId="0" applyFont="1" applyFill="1" applyBorder="1" applyAlignment="1">
      <alignment horizontal="left" vertical="top" wrapText="1"/>
    </xf>
    <xf numFmtId="0" fontId="7" fillId="0" borderId="5" xfId="0" applyFont="1" applyFill="1" applyBorder="1" applyAlignment="1">
      <alignment horizontal="left" vertical="top" wrapText="1"/>
    </xf>
    <xf numFmtId="0" fontId="7" fillId="0" borderId="4"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3" xfId="0" applyFont="1" applyFill="1" applyBorder="1" applyAlignment="1">
      <alignment vertical="center" wrapText="1"/>
    </xf>
    <xf numFmtId="0" fontId="7" fillId="0" borderId="2" xfId="0" applyFont="1" applyFill="1" applyBorder="1" applyAlignment="1">
      <alignment vertical="center"/>
    </xf>
    <xf numFmtId="0" fontId="7" fillId="0" borderId="4" xfId="0" applyFont="1" applyFill="1" applyBorder="1" applyAlignment="1">
      <alignment vertical="center" wrapText="1"/>
    </xf>
    <xf numFmtId="0" fontId="7" fillId="0" borderId="5" xfId="0" applyFont="1" applyFill="1" applyBorder="1" applyAlignment="1">
      <alignment vertical="center" wrapText="1"/>
    </xf>
    <xf numFmtId="0" fontId="7" fillId="0" borderId="4" xfId="0" applyFont="1" applyFill="1" applyBorder="1" applyAlignment="1">
      <alignment vertical="center"/>
    </xf>
    <xf numFmtId="0" fontId="7" fillId="0" borderId="5" xfId="0" applyFont="1" applyFill="1" applyBorder="1" applyAlignment="1">
      <alignment vertical="center"/>
    </xf>
    <xf numFmtId="14" fontId="7" fillId="0" borderId="4" xfId="0" applyNumberFormat="1" applyFont="1" applyFill="1" applyBorder="1" applyAlignment="1">
      <alignment horizontal="center" vertical="center" wrapText="1"/>
    </xf>
    <xf numFmtId="14" fontId="7" fillId="0" borderId="5" xfId="0" applyNumberFormat="1" applyFont="1" applyFill="1" applyBorder="1" applyAlignment="1">
      <alignment horizontal="center" vertical="center" wrapText="1"/>
    </xf>
    <xf numFmtId="0" fontId="7" fillId="0" borderId="3" xfId="0" applyFont="1" applyFill="1" applyBorder="1" applyAlignment="1">
      <alignment vertical="center"/>
    </xf>
    <xf numFmtId="0" fontId="7" fillId="0" borderId="21" xfId="0" applyFont="1" applyFill="1" applyBorder="1" applyAlignment="1">
      <alignment horizontal="left" vertical="center" wrapText="1"/>
    </xf>
    <xf numFmtId="0" fontId="7" fillId="0" borderId="22" xfId="0" applyFont="1" applyFill="1" applyBorder="1" applyAlignment="1">
      <alignment horizontal="left" vertical="center" wrapText="1"/>
    </xf>
    <xf numFmtId="0" fontId="7" fillId="0" borderId="7" xfId="0" applyFont="1" applyFill="1" applyBorder="1" applyAlignment="1">
      <alignment horizontal="left" vertical="center" wrapText="1"/>
    </xf>
    <xf numFmtId="0" fontId="7" fillId="0" borderId="24" xfId="0" applyFont="1" applyFill="1" applyBorder="1" applyAlignment="1">
      <alignment horizontal="left" vertical="center" wrapText="1"/>
    </xf>
    <xf numFmtId="0" fontId="7" fillId="0" borderId="8" xfId="0" applyFont="1" applyFill="1" applyBorder="1" applyAlignment="1">
      <alignment horizontal="left" vertical="center" wrapText="1"/>
    </xf>
    <xf numFmtId="0" fontId="7" fillId="0" borderId="23" xfId="0" applyFont="1" applyFill="1" applyBorder="1" applyAlignment="1">
      <alignment horizontal="left" vertical="center" wrapText="1"/>
    </xf>
    <xf numFmtId="0" fontId="7" fillId="0" borderId="4" xfId="0" applyFont="1" applyFill="1" applyBorder="1" applyAlignment="1">
      <alignment horizontal="center" vertical="top" wrapText="1"/>
    </xf>
    <xf numFmtId="0" fontId="7" fillId="0" borderId="6" xfId="0" applyFont="1" applyFill="1" applyBorder="1" applyAlignment="1">
      <alignment horizontal="center" vertical="top" wrapText="1"/>
    </xf>
    <xf numFmtId="0" fontId="7" fillId="0" borderId="5" xfId="0" applyFont="1" applyFill="1" applyBorder="1" applyAlignment="1">
      <alignment horizontal="center" vertical="top" wrapText="1"/>
    </xf>
    <xf numFmtId="0" fontId="7" fillId="0" borderId="1" xfId="0" applyFont="1" applyFill="1" applyBorder="1" applyAlignment="1">
      <alignment horizontal="left" vertical="top" wrapText="1"/>
    </xf>
  </cellXfs>
  <cellStyles count="6">
    <cellStyle name="Millares" xfId="1" builtinId="3"/>
    <cellStyle name="Moneda" xfId="2" builtinId="4"/>
    <cellStyle name="Moneda 2" xfId="5"/>
    <cellStyle name="Moneda 2 2" xfId="4"/>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8"/>
  <sheetViews>
    <sheetView tabSelected="1" workbookViewId="0">
      <selection activeCell="E16" sqref="E16"/>
    </sheetView>
  </sheetViews>
  <sheetFormatPr baseColWidth="10" defaultRowHeight="15" x14ac:dyDescent="0.25"/>
  <cols>
    <col min="1" max="1" width="17.28515625" customWidth="1"/>
    <col min="2" max="2" width="22.42578125" customWidth="1"/>
    <col min="3" max="3" width="58.42578125" customWidth="1"/>
    <col min="4" max="5" width="30.140625" customWidth="1"/>
  </cols>
  <sheetData>
    <row r="1" spans="1:4" ht="15.75" thickBot="1" x14ac:dyDescent="0.3"/>
    <row r="2" spans="1:4" ht="30.75" customHeight="1" thickBot="1" x14ac:dyDescent="0.3">
      <c r="A2" s="400" t="s">
        <v>1833</v>
      </c>
      <c r="B2" s="400" t="s">
        <v>1834</v>
      </c>
      <c r="C2" s="400" t="s">
        <v>0</v>
      </c>
      <c r="D2" s="401" t="s">
        <v>1837</v>
      </c>
    </row>
    <row r="3" spans="1:4" ht="17.25" thickBot="1" x14ac:dyDescent="0.3">
      <c r="A3" s="402">
        <v>1</v>
      </c>
      <c r="B3" s="403" t="s">
        <v>1835</v>
      </c>
      <c r="C3" s="403" t="s">
        <v>1</v>
      </c>
      <c r="D3" s="404" t="s">
        <v>75</v>
      </c>
    </row>
    <row r="4" spans="1:4" ht="17.25" thickBot="1" x14ac:dyDescent="0.3">
      <c r="A4" s="405">
        <v>2</v>
      </c>
      <c r="B4" s="406">
        <v>15</v>
      </c>
      <c r="C4" s="403" t="s">
        <v>2</v>
      </c>
      <c r="D4" s="409" t="s">
        <v>75</v>
      </c>
    </row>
    <row r="5" spans="1:4" ht="17.25" thickBot="1" x14ac:dyDescent="0.3">
      <c r="A5" s="405">
        <v>3</v>
      </c>
      <c r="B5" s="406">
        <v>10</v>
      </c>
      <c r="C5" s="403" t="s">
        <v>3</v>
      </c>
      <c r="D5" s="409" t="s">
        <v>95</v>
      </c>
    </row>
    <row r="6" spans="1:4" ht="17.25" thickBot="1" x14ac:dyDescent="0.3">
      <c r="A6" s="405">
        <v>4</v>
      </c>
      <c r="B6" s="406">
        <v>28</v>
      </c>
      <c r="C6" s="403" t="s">
        <v>4</v>
      </c>
      <c r="D6" s="409" t="s">
        <v>95</v>
      </c>
    </row>
    <row r="7" spans="1:4" ht="17.25" thickBot="1" x14ac:dyDescent="0.3">
      <c r="A7" s="405">
        <v>5</v>
      </c>
      <c r="B7" s="406">
        <v>13</v>
      </c>
      <c r="C7" s="403" t="s">
        <v>5</v>
      </c>
      <c r="D7" s="409" t="s">
        <v>95</v>
      </c>
    </row>
    <row r="8" spans="1:4" ht="17.25" thickBot="1" x14ac:dyDescent="0.3">
      <c r="A8" s="402">
        <v>6</v>
      </c>
      <c r="B8" s="403">
        <v>22</v>
      </c>
      <c r="C8" s="403" t="s">
        <v>6</v>
      </c>
      <c r="D8" s="409" t="s">
        <v>95</v>
      </c>
    </row>
    <row r="9" spans="1:4" ht="17.25" thickBot="1" x14ac:dyDescent="0.3">
      <c r="A9" s="402">
        <v>7</v>
      </c>
      <c r="B9" s="403">
        <v>17</v>
      </c>
      <c r="C9" s="403" t="s">
        <v>7</v>
      </c>
      <c r="D9" s="409" t="s">
        <v>75</v>
      </c>
    </row>
    <row r="10" spans="1:4" ht="17.25" thickBot="1" x14ac:dyDescent="0.3">
      <c r="A10" s="402">
        <v>8</v>
      </c>
      <c r="B10" s="403">
        <v>9</v>
      </c>
      <c r="C10" s="403" t="s">
        <v>8</v>
      </c>
      <c r="D10" s="409" t="s">
        <v>95</v>
      </c>
    </row>
    <row r="11" spans="1:4" ht="17.25" thickBot="1" x14ac:dyDescent="0.3">
      <c r="A11" s="402">
        <v>9</v>
      </c>
      <c r="B11" s="403">
        <v>19</v>
      </c>
      <c r="C11" s="403" t="s">
        <v>9</v>
      </c>
      <c r="D11" s="409" t="s">
        <v>95</v>
      </c>
    </row>
    <row r="12" spans="1:4" ht="17.25" thickBot="1" x14ac:dyDescent="0.3">
      <c r="A12" s="402">
        <v>10</v>
      </c>
      <c r="B12" s="403">
        <v>21</v>
      </c>
      <c r="C12" s="403" t="s">
        <v>10</v>
      </c>
      <c r="D12" s="409" t="s">
        <v>75</v>
      </c>
    </row>
    <row r="13" spans="1:4" ht="33.75" thickBot="1" x14ac:dyDescent="0.3">
      <c r="A13" s="402">
        <v>11</v>
      </c>
      <c r="B13" s="403">
        <v>30</v>
      </c>
      <c r="C13" s="403" t="s">
        <v>11</v>
      </c>
      <c r="D13" s="409" t="s">
        <v>95</v>
      </c>
    </row>
    <row r="14" spans="1:4" ht="17.25" thickBot="1" x14ac:dyDescent="0.3">
      <c r="A14" s="402">
        <v>12</v>
      </c>
      <c r="B14" s="403">
        <v>4</v>
      </c>
      <c r="C14" s="403" t="s">
        <v>12</v>
      </c>
      <c r="D14" s="409" t="s">
        <v>95</v>
      </c>
    </row>
    <row r="15" spans="1:4" ht="30" customHeight="1" thickBot="1" x14ac:dyDescent="0.3">
      <c r="A15" s="402">
        <v>13</v>
      </c>
      <c r="B15" s="403">
        <v>16</v>
      </c>
      <c r="C15" s="403" t="s">
        <v>13</v>
      </c>
      <c r="D15" s="409" t="s">
        <v>75</v>
      </c>
    </row>
    <row r="16" spans="1:4" ht="17.25" thickBot="1" x14ac:dyDescent="0.3">
      <c r="A16" s="402">
        <v>14</v>
      </c>
      <c r="B16" s="403">
        <v>20</v>
      </c>
      <c r="C16" s="403" t="s">
        <v>15</v>
      </c>
      <c r="D16" s="409" t="s">
        <v>75</v>
      </c>
    </row>
    <row r="17" spans="1:4" ht="25.5" customHeight="1" thickBot="1" x14ac:dyDescent="0.3">
      <c r="A17" s="402">
        <v>15</v>
      </c>
      <c r="B17" s="403">
        <v>1</v>
      </c>
      <c r="C17" s="403" t="s">
        <v>16</v>
      </c>
      <c r="D17" s="409" t="s">
        <v>75</v>
      </c>
    </row>
    <row r="18" spans="1:4" ht="20.25" customHeight="1" thickBot="1" x14ac:dyDescent="0.3">
      <c r="A18" s="402">
        <v>16</v>
      </c>
      <c r="B18" s="403">
        <v>3</v>
      </c>
      <c r="C18" s="403" t="s">
        <v>17</v>
      </c>
      <c r="D18" s="409" t="s">
        <v>95</v>
      </c>
    </row>
    <row r="19" spans="1:4" ht="17.25" thickBot="1" x14ac:dyDescent="0.3">
      <c r="A19" s="402">
        <v>17</v>
      </c>
      <c r="B19" s="403" t="s">
        <v>1836</v>
      </c>
      <c r="C19" s="403" t="s">
        <v>19</v>
      </c>
      <c r="D19" s="409" t="s">
        <v>95</v>
      </c>
    </row>
    <row r="20" spans="1:4" ht="17.25" thickBot="1" x14ac:dyDescent="0.3">
      <c r="A20" s="402">
        <v>18</v>
      </c>
      <c r="B20" s="403">
        <v>5</v>
      </c>
      <c r="C20" s="403" t="s">
        <v>20</v>
      </c>
      <c r="D20" s="409" t="s">
        <v>75</v>
      </c>
    </row>
    <row r="21" spans="1:4" ht="17.25" thickBot="1" x14ac:dyDescent="0.3">
      <c r="A21" s="402">
        <v>19</v>
      </c>
      <c r="B21" s="403">
        <v>8</v>
      </c>
      <c r="C21" s="403" t="s">
        <v>21</v>
      </c>
      <c r="D21" s="409" t="s">
        <v>75</v>
      </c>
    </row>
    <row r="22" spans="1:4" ht="17.25" thickBot="1" x14ac:dyDescent="0.3">
      <c r="A22" s="402">
        <v>20</v>
      </c>
      <c r="B22" s="403">
        <v>10</v>
      </c>
      <c r="C22" s="403" t="s">
        <v>23</v>
      </c>
      <c r="D22" s="409" t="s">
        <v>95</v>
      </c>
    </row>
    <row r="23" spans="1:4" ht="17.25" thickBot="1" x14ac:dyDescent="0.3">
      <c r="A23" s="402">
        <v>21</v>
      </c>
      <c r="B23" s="403">
        <v>12</v>
      </c>
      <c r="C23" s="403" t="s">
        <v>24</v>
      </c>
      <c r="D23" s="409" t="s">
        <v>95</v>
      </c>
    </row>
    <row r="24" spans="1:4" ht="17.25" thickBot="1" x14ac:dyDescent="0.3">
      <c r="A24" s="402">
        <v>22</v>
      </c>
      <c r="B24" s="403">
        <v>29</v>
      </c>
      <c r="C24" s="403" t="s">
        <v>25</v>
      </c>
      <c r="D24" s="409" t="s">
        <v>95</v>
      </c>
    </row>
    <row r="25" spans="1:4" ht="17.25" thickBot="1" x14ac:dyDescent="0.3">
      <c r="A25" s="402">
        <v>23</v>
      </c>
      <c r="B25" s="403">
        <v>11</v>
      </c>
      <c r="C25" s="403" t="s">
        <v>26</v>
      </c>
      <c r="D25" s="409" t="s">
        <v>95</v>
      </c>
    </row>
    <row r="26" spans="1:4" ht="17.25" thickBot="1" x14ac:dyDescent="0.3">
      <c r="A26" s="402">
        <v>24</v>
      </c>
      <c r="B26" s="403">
        <v>13</v>
      </c>
      <c r="C26" s="403" t="s">
        <v>27</v>
      </c>
      <c r="D26" s="409" t="s">
        <v>95</v>
      </c>
    </row>
    <row r="27" spans="1:4" ht="17.25" thickBot="1" x14ac:dyDescent="0.3">
      <c r="A27" s="402">
        <v>25</v>
      </c>
      <c r="B27" s="403">
        <v>24</v>
      </c>
      <c r="C27" s="403" t="s">
        <v>28</v>
      </c>
      <c r="D27" s="409" t="s">
        <v>95</v>
      </c>
    </row>
    <row r="28" spans="1:4" ht="17.25" thickBot="1" x14ac:dyDescent="0.3">
      <c r="A28" s="405">
        <v>26</v>
      </c>
      <c r="B28" s="406">
        <v>1</v>
      </c>
      <c r="C28" s="403" t="s">
        <v>29</v>
      </c>
      <c r="D28" s="409" t="s">
        <v>75</v>
      </c>
    </row>
    <row r="29" spans="1:4" ht="17.25" thickBot="1" x14ac:dyDescent="0.3">
      <c r="A29" s="407">
        <v>27</v>
      </c>
      <c r="B29" s="408">
        <v>13</v>
      </c>
      <c r="C29" s="403" t="s">
        <v>29</v>
      </c>
      <c r="D29" s="409" t="s">
        <v>95</v>
      </c>
    </row>
    <row r="30" spans="1:4" ht="17.25" thickBot="1" x14ac:dyDescent="0.3">
      <c r="A30" s="407">
        <v>28</v>
      </c>
      <c r="B30" s="408">
        <v>25</v>
      </c>
      <c r="C30" s="403" t="s">
        <v>30</v>
      </c>
      <c r="D30" s="409" t="s">
        <v>75</v>
      </c>
    </row>
    <row r="31" spans="1:4" ht="17.25" thickBot="1" x14ac:dyDescent="0.3">
      <c r="A31" s="407">
        <v>29</v>
      </c>
      <c r="B31" s="408">
        <v>14</v>
      </c>
      <c r="C31" s="403" t="s">
        <v>32</v>
      </c>
      <c r="D31" s="409" t="s">
        <v>95</v>
      </c>
    </row>
    <row r="32" spans="1:4" ht="17.25" thickBot="1" x14ac:dyDescent="0.3">
      <c r="A32" s="402">
        <v>30</v>
      </c>
      <c r="B32" s="403">
        <v>13</v>
      </c>
      <c r="C32" s="403" t="s">
        <v>32</v>
      </c>
      <c r="D32" s="409" t="s">
        <v>75</v>
      </c>
    </row>
    <row r="33" spans="1:4" ht="17.25" thickBot="1" x14ac:dyDescent="0.3">
      <c r="A33" s="402">
        <v>31</v>
      </c>
      <c r="B33" s="403">
        <v>29</v>
      </c>
      <c r="C33" s="403" t="s">
        <v>32</v>
      </c>
      <c r="D33" s="409" t="s">
        <v>95</v>
      </c>
    </row>
    <row r="34" spans="1:4" ht="17.25" thickBot="1" x14ac:dyDescent="0.3">
      <c r="A34" s="402">
        <v>32</v>
      </c>
      <c r="B34" s="403">
        <v>30</v>
      </c>
      <c r="C34" s="403" t="s">
        <v>32</v>
      </c>
      <c r="D34" s="409" t="s">
        <v>75</v>
      </c>
    </row>
    <row r="35" spans="1:4" ht="17.25" thickBot="1" x14ac:dyDescent="0.3">
      <c r="A35" s="402">
        <v>33</v>
      </c>
      <c r="B35" s="403">
        <v>28</v>
      </c>
      <c r="C35" s="403" t="s">
        <v>32</v>
      </c>
      <c r="D35" s="409" t="s">
        <v>95</v>
      </c>
    </row>
    <row r="36" spans="1:4" ht="17.25" thickBot="1" x14ac:dyDescent="0.3">
      <c r="A36" s="402">
        <v>34</v>
      </c>
      <c r="B36" s="403">
        <v>2</v>
      </c>
      <c r="C36" s="403" t="s">
        <v>33</v>
      </c>
      <c r="D36" s="409" t="s">
        <v>75</v>
      </c>
    </row>
    <row r="37" spans="1:4" ht="15" customHeight="1" x14ac:dyDescent="0.25"/>
    <row r="38" spans="1:4" ht="15.75" customHeight="1" x14ac:dyDescent="0.25"/>
  </sheetData>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0"/>
  <sheetViews>
    <sheetView view="pageBreakPreview" zoomScale="85" zoomScaleNormal="100" zoomScaleSheetLayoutView="85" workbookViewId="0">
      <selection activeCell="K42" sqref="K40:K42"/>
    </sheetView>
  </sheetViews>
  <sheetFormatPr baseColWidth="10" defaultRowHeight="14.25" x14ac:dyDescent="0.25"/>
  <cols>
    <col min="1" max="1" width="3.140625" style="123" bestFit="1" customWidth="1"/>
    <col min="2" max="2" width="58.85546875" style="123" customWidth="1"/>
    <col min="3" max="3" width="31.140625" style="123" customWidth="1"/>
    <col min="4" max="4" width="26.7109375" style="123" customWidth="1"/>
    <col min="5" max="5" width="25" style="123" customWidth="1"/>
    <col min="6" max="7" width="29.7109375" style="123" customWidth="1"/>
    <col min="8" max="8" width="23" style="123" customWidth="1"/>
    <col min="9" max="9" width="27.28515625" style="123" customWidth="1"/>
    <col min="10" max="10" width="29.5703125" style="123" customWidth="1"/>
    <col min="11" max="11" width="33" style="123" customWidth="1"/>
    <col min="12" max="12" width="29.85546875" style="123" customWidth="1"/>
    <col min="13" max="13" width="26.28515625" style="123" customWidth="1"/>
    <col min="14" max="14" width="22.140625" style="123" customWidth="1"/>
    <col min="15" max="15" width="26.140625" style="123" customWidth="1"/>
    <col min="16" max="16" width="19.5703125" style="123" bestFit="1" customWidth="1"/>
    <col min="17" max="17" width="21.85546875" style="123" customWidth="1"/>
    <col min="18" max="18" width="18.28515625" style="123" customWidth="1"/>
    <col min="19" max="22" width="6.42578125" style="123" customWidth="1"/>
    <col min="23" max="251" width="11.42578125" style="123"/>
    <col min="252" max="252" width="1" style="123" customWidth="1"/>
    <col min="253" max="253" width="4.28515625" style="123" customWidth="1"/>
    <col min="254" max="254" width="34.7109375" style="123" customWidth="1"/>
    <col min="255" max="255" width="0" style="123" hidden="1" customWidth="1"/>
    <col min="256" max="256" width="20" style="123" customWidth="1"/>
    <col min="257" max="257" width="20.85546875" style="123" customWidth="1"/>
    <col min="258" max="258" width="25" style="123" customWidth="1"/>
    <col min="259" max="259" width="18.7109375" style="123" customWidth="1"/>
    <col min="260" max="260" width="29.7109375" style="123" customWidth="1"/>
    <col min="261" max="261" width="13.42578125" style="123" customWidth="1"/>
    <col min="262" max="262" width="13.85546875" style="123" customWidth="1"/>
    <col min="263" max="267" width="16.5703125" style="123" customWidth="1"/>
    <col min="268" max="268" width="20.5703125" style="123" customWidth="1"/>
    <col min="269" max="269" width="21.140625" style="123" customWidth="1"/>
    <col min="270" max="270" width="9.5703125" style="123" customWidth="1"/>
    <col min="271" max="271" width="0.42578125" style="123" customWidth="1"/>
    <col min="272" max="278" width="6.42578125" style="123" customWidth="1"/>
    <col min="279" max="507" width="11.42578125" style="123"/>
    <col min="508" max="508" width="1" style="123" customWidth="1"/>
    <col min="509" max="509" width="4.28515625" style="123" customWidth="1"/>
    <col min="510" max="510" width="34.7109375" style="123" customWidth="1"/>
    <col min="511" max="511" width="0" style="123" hidden="1" customWidth="1"/>
    <col min="512" max="512" width="20" style="123" customWidth="1"/>
    <col min="513" max="513" width="20.85546875" style="123" customWidth="1"/>
    <col min="514" max="514" width="25" style="123" customWidth="1"/>
    <col min="515" max="515" width="18.7109375" style="123" customWidth="1"/>
    <col min="516" max="516" width="29.7109375" style="123" customWidth="1"/>
    <col min="517" max="517" width="13.42578125" style="123" customWidth="1"/>
    <col min="518" max="518" width="13.85546875" style="123" customWidth="1"/>
    <col min="519" max="523" width="16.5703125" style="123" customWidth="1"/>
    <col min="524" max="524" width="20.5703125" style="123" customWidth="1"/>
    <col min="525" max="525" width="21.140625" style="123" customWidth="1"/>
    <col min="526" max="526" width="9.5703125" style="123" customWidth="1"/>
    <col min="527" max="527" width="0.42578125" style="123" customWidth="1"/>
    <col min="528" max="534" width="6.42578125" style="123" customWidth="1"/>
    <col min="535" max="763" width="11.42578125" style="123"/>
    <col min="764" max="764" width="1" style="123" customWidth="1"/>
    <col min="765" max="765" width="4.28515625" style="123" customWidth="1"/>
    <col min="766" max="766" width="34.7109375" style="123" customWidth="1"/>
    <col min="767" max="767" width="0" style="123" hidden="1" customWidth="1"/>
    <col min="768" max="768" width="20" style="123" customWidth="1"/>
    <col min="769" max="769" width="20.85546875" style="123" customWidth="1"/>
    <col min="770" max="770" width="25" style="123" customWidth="1"/>
    <col min="771" max="771" width="18.7109375" style="123" customWidth="1"/>
    <col min="772" max="772" width="29.7109375" style="123" customWidth="1"/>
    <col min="773" max="773" width="13.42578125" style="123" customWidth="1"/>
    <col min="774" max="774" width="13.85546875" style="123" customWidth="1"/>
    <col min="775" max="779" width="16.5703125" style="123" customWidth="1"/>
    <col min="780" max="780" width="20.5703125" style="123" customWidth="1"/>
    <col min="781" max="781" width="21.140625" style="123" customWidth="1"/>
    <col min="782" max="782" width="9.5703125" style="123" customWidth="1"/>
    <col min="783" max="783" width="0.42578125" style="123" customWidth="1"/>
    <col min="784" max="790" width="6.42578125" style="123" customWidth="1"/>
    <col min="791" max="1019" width="11.42578125" style="123"/>
    <col min="1020" max="1020" width="1" style="123" customWidth="1"/>
    <col min="1021" max="1021" width="4.28515625" style="123" customWidth="1"/>
    <col min="1022" max="1022" width="34.7109375" style="123" customWidth="1"/>
    <col min="1023" max="1023" width="0" style="123" hidden="1" customWidth="1"/>
    <col min="1024" max="1024" width="20" style="123" customWidth="1"/>
    <col min="1025" max="1025" width="20.85546875" style="123" customWidth="1"/>
    <col min="1026" max="1026" width="25" style="123" customWidth="1"/>
    <col min="1027" max="1027" width="18.7109375" style="123" customWidth="1"/>
    <col min="1028" max="1028" width="29.7109375" style="123" customWidth="1"/>
    <col min="1029" max="1029" width="13.42578125" style="123" customWidth="1"/>
    <col min="1030" max="1030" width="13.85546875" style="123" customWidth="1"/>
    <col min="1031" max="1035" width="16.5703125" style="123" customWidth="1"/>
    <col min="1036" max="1036" width="20.5703125" style="123" customWidth="1"/>
    <col min="1037" max="1037" width="21.140625" style="123" customWidth="1"/>
    <col min="1038" max="1038" width="9.5703125" style="123" customWidth="1"/>
    <col min="1039" max="1039" width="0.42578125" style="123" customWidth="1"/>
    <col min="1040" max="1046" width="6.42578125" style="123" customWidth="1"/>
    <col min="1047" max="1275" width="11.42578125" style="123"/>
    <col min="1276" max="1276" width="1" style="123" customWidth="1"/>
    <col min="1277" max="1277" width="4.28515625" style="123" customWidth="1"/>
    <col min="1278" max="1278" width="34.7109375" style="123" customWidth="1"/>
    <col min="1279" max="1279" width="0" style="123" hidden="1" customWidth="1"/>
    <col min="1280" max="1280" width="20" style="123" customWidth="1"/>
    <col min="1281" max="1281" width="20.85546875" style="123" customWidth="1"/>
    <col min="1282" max="1282" width="25" style="123" customWidth="1"/>
    <col min="1283" max="1283" width="18.7109375" style="123" customWidth="1"/>
    <col min="1284" max="1284" width="29.7109375" style="123" customWidth="1"/>
    <col min="1285" max="1285" width="13.42578125" style="123" customWidth="1"/>
    <col min="1286" max="1286" width="13.85546875" style="123" customWidth="1"/>
    <col min="1287" max="1291" width="16.5703125" style="123" customWidth="1"/>
    <col min="1292" max="1292" width="20.5703125" style="123" customWidth="1"/>
    <col min="1293" max="1293" width="21.140625" style="123" customWidth="1"/>
    <col min="1294" max="1294" width="9.5703125" style="123" customWidth="1"/>
    <col min="1295" max="1295" width="0.42578125" style="123" customWidth="1"/>
    <col min="1296" max="1302" width="6.42578125" style="123" customWidth="1"/>
    <col min="1303" max="1531" width="11.42578125" style="123"/>
    <col min="1532" max="1532" width="1" style="123" customWidth="1"/>
    <col min="1533" max="1533" width="4.28515625" style="123" customWidth="1"/>
    <col min="1534" max="1534" width="34.7109375" style="123" customWidth="1"/>
    <col min="1535" max="1535" width="0" style="123" hidden="1" customWidth="1"/>
    <col min="1536" max="1536" width="20" style="123" customWidth="1"/>
    <col min="1537" max="1537" width="20.85546875" style="123" customWidth="1"/>
    <col min="1538" max="1538" width="25" style="123" customWidth="1"/>
    <col min="1539" max="1539" width="18.7109375" style="123" customWidth="1"/>
    <col min="1540" max="1540" width="29.7109375" style="123" customWidth="1"/>
    <col min="1541" max="1541" width="13.42578125" style="123" customWidth="1"/>
    <col min="1542" max="1542" width="13.85546875" style="123" customWidth="1"/>
    <col min="1543" max="1547" width="16.5703125" style="123" customWidth="1"/>
    <col min="1548" max="1548" width="20.5703125" style="123" customWidth="1"/>
    <col min="1549" max="1549" width="21.140625" style="123" customWidth="1"/>
    <col min="1550" max="1550" width="9.5703125" style="123" customWidth="1"/>
    <col min="1551" max="1551" width="0.42578125" style="123" customWidth="1"/>
    <col min="1552" max="1558" width="6.42578125" style="123" customWidth="1"/>
    <col min="1559" max="1787" width="11.42578125" style="123"/>
    <col min="1788" max="1788" width="1" style="123" customWidth="1"/>
    <col min="1789" max="1789" width="4.28515625" style="123" customWidth="1"/>
    <col min="1790" max="1790" width="34.7109375" style="123" customWidth="1"/>
    <col min="1791" max="1791" width="0" style="123" hidden="1" customWidth="1"/>
    <col min="1792" max="1792" width="20" style="123" customWidth="1"/>
    <col min="1793" max="1793" width="20.85546875" style="123" customWidth="1"/>
    <col min="1794" max="1794" width="25" style="123" customWidth="1"/>
    <col min="1795" max="1795" width="18.7109375" style="123" customWidth="1"/>
    <col min="1796" max="1796" width="29.7109375" style="123" customWidth="1"/>
    <col min="1797" max="1797" width="13.42578125" style="123" customWidth="1"/>
    <col min="1798" max="1798" width="13.85546875" style="123" customWidth="1"/>
    <col min="1799" max="1803" width="16.5703125" style="123" customWidth="1"/>
    <col min="1804" max="1804" width="20.5703125" style="123" customWidth="1"/>
    <col min="1805" max="1805" width="21.140625" style="123" customWidth="1"/>
    <col min="1806" max="1806" width="9.5703125" style="123" customWidth="1"/>
    <col min="1807" max="1807" width="0.42578125" style="123" customWidth="1"/>
    <col min="1808" max="1814" width="6.42578125" style="123" customWidth="1"/>
    <col min="1815" max="2043" width="11.42578125" style="123"/>
    <col min="2044" max="2044" width="1" style="123" customWidth="1"/>
    <col min="2045" max="2045" width="4.28515625" style="123" customWidth="1"/>
    <col min="2046" max="2046" width="34.7109375" style="123" customWidth="1"/>
    <col min="2047" max="2047" width="0" style="123" hidden="1" customWidth="1"/>
    <col min="2048" max="2048" width="20" style="123" customWidth="1"/>
    <col min="2049" max="2049" width="20.85546875" style="123" customWidth="1"/>
    <col min="2050" max="2050" width="25" style="123" customWidth="1"/>
    <col min="2051" max="2051" width="18.7109375" style="123" customWidth="1"/>
    <col min="2052" max="2052" width="29.7109375" style="123" customWidth="1"/>
    <col min="2053" max="2053" width="13.42578125" style="123" customWidth="1"/>
    <col min="2054" max="2054" width="13.85546875" style="123" customWidth="1"/>
    <col min="2055" max="2059" width="16.5703125" style="123" customWidth="1"/>
    <col min="2060" max="2060" width="20.5703125" style="123" customWidth="1"/>
    <col min="2061" max="2061" width="21.140625" style="123" customWidth="1"/>
    <col min="2062" max="2062" width="9.5703125" style="123" customWidth="1"/>
    <col min="2063" max="2063" width="0.42578125" style="123" customWidth="1"/>
    <col min="2064" max="2070" width="6.42578125" style="123" customWidth="1"/>
    <col min="2071" max="2299" width="11.42578125" style="123"/>
    <col min="2300" max="2300" width="1" style="123" customWidth="1"/>
    <col min="2301" max="2301" width="4.28515625" style="123" customWidth="1"/>
    <col min="2302" max="2302" width="34.7109375" style="123" customWidth="1"/>
    <col min="2303" max="2303" width="0" style="123" hidden="1" customWidth="1"/>
    <col min="2304" max="2304" width="20" style="123" customWidth="1"/>
    <col min="2305" max="2305" width="20.85546875" style="123" customWidth="1"/>
    <col min="2306" max="2306" width="25" style="123" customWidth="1"/>
    <col min="2307" max="2307" width="18.7109375" style="123" customWidth="1"/>
    <col min="2308" max="2308" width="29.7109375" style="123" customWidth="1"/>
    <col min="2309" max="2309" width="13.42578125" style="123" customWidth="1"/>
    <col min="2310" max="2310" width="13.85546875" style="123" customWidth="1"/>
    <col min="2311" max="2315" width="16.5703125" style="123" customWidth="1"/>
    <col min="2316" max="2316" width="20.5703125" style="123" customWidth="1"/>
    <col min="2317" max="2317" width="21.140625" style="123" customWidth="1"/>
    <col min="2318" max="2318" width="9.5703125" style="123" customWidth="1"/>
    <col min="2319" max="2319" width="0.42578125" style="123" customWidth="1"/>
    <col min="2320" max="2326" width="6.42578125" style="123" customWidth="1"/>
    <col min="2327" max="2555" width="11.42578125" style="123"/>
    <col min="2556" max="2556" width="1" style="123" customWidth="1"/>
    <col min="2557" max="2557" width="4.28515625" style="123" customWidth="1"/>
    <col min="2558" max="2558" width="34.7109375" style="123" customWidth="1"/>
    <col min="2559" max="2559" width="0" style="123" hidden="1" customWidth="1"/>
    <col min="2560" max="2560" width="20" style="123" customWidth="1"/>
    <col min="2561" max="2561" width="20.85546875" style="123" customWidth="1"/>
    <col min="2562" max="2562" width="25" style="123" customWidth="1"/>
    <col min="2563" max="2563" width="18.7109375" style="123" customWidth="1"/>
    <col min="2564" max="2564" width="29.7109375" style="123" customWidth="1"/>
    <col min="2565" max="2565" width="13.42578125" style="123" customWidth="1"/>
    <col min="2566" max="2566" width="13.85546875" style="123" customWidth="1"/>
    <col min="2567" max="2571" width="16.5703125" style="123" customWidth="1"/>
    <col min="2572" max="2572" width="20.5703125" style="123" customWidth="1"/>
    <col min="2573" max="2573" width="21.140625" style="123" customWidth="1"/>
    <col min="2574" max="2574" width="9.5703125" style="123" customWidth="1"/>
    <col min="2575" max="2575" width="0.42578125" style="123" customWidth="1"/>
    <col min="2576" max="2582" width="6.42578125" style="123" customWidth="1"/>
    <col min="2583" max="2811" width="11.42578125" style="123"/>
    <col min="2812" max="2812" width="1" style="123" customWidth="1"/>
    <col min="2813" max="2813" width="4.28515625" style="123" customWidth="1"/>
    <col min="2814" max="2814" width="34.7109375" style="123" customWidth="1"/>
    <col min="2815" max="2815" width="0" style="123" hidden="1" customWidth="1"/>
    <col min="2816" max="2816" width="20" style="123" customWidth="1"/>
    <col min="2817" max="2817" width="20.85546875" style="123" customWidth="1"/>
    <col min="2818" max="2818" width="25" style="123" customWidth="1"/>
    <col min="2819" max="2819" width="18.7109375" style="123" customWidth="1"/>
    <col min="2820" max="2820" width="29.7109375" style="123" customWidth="1"/>
    <col min="2821" max="2821" width="13.42578125" style="123" customWidth="1"/>
    <col min="2822" max="2822" width="13.85546875" style="123" customWidth="1"/>
    <col min="2823" max="2827" width="16.5703125" style="123" customWidth="1"/>
    <col min="2828" max="2828" width="20.5703125" style="123" customWidth="1"/>
    <col min="2829" max="2829" width="21.140625" style="123" customWidth="1"/>
    <col min="2830" max="2830" width="9.5703125" style="123" customWidth="1"/>
    <col min="2831" max="2831" width="0.42578125" style="123" customWidth="1"/>
    <col min="2832" max="2838" width="6.42578125" style="123" customWidth="1"/>
    <col min="2839" max="3067" width="11.42578125" style="123"/>
    <col min="3068" max="3068" width="1" style="123" customWidth="1"/>
    <col min="3069" max="3069" width="4.28515625" style="123" customWidth="1"/>
    <col min="3070" max="3070" width="34.7109375" style="123" customWidth="1"/>
    <col min="3071" max="3071" width="0" style="123" hidden="1" customWidth="1"/>
    <col min="3072" max="3072" width="20" style="123" customWidth="1"/>
    <col min="3073" max="3073" width="20.85546875" style="123" customWidth="1"/>
    <col min="3074" max="3074" width="25" style="123" customWidth="1"/>
    <col min="3075" max="3075" width="18.7109375" style="123" customWidth="1"/>
    <col min="3076" max="3076" width="29.7109375" style="123" customWidth="1"/>
    <col min="3077" max="3077" width="13.42578125" style="123" customWidth="1"/>
    <col min="3078" max="3078" width="13.85546875" style="123" customWidth="1"/>
    <col min="3079" max="3083" width="16.5703125" style="123" customWidth="1"/>
    <col min="3084" max="3084" width="20.5703125" style="123" customWidth="1"/>
    <col min="3085" max="3085" width="21.140625" style="123" customWidth="1"/>
    <col min="3086" max="3086" width="9.5703125" style="123" customWidth="1"/>
    <col min="3087" max="3087" width="0.42578125" style="123" customWidth="1"/>
    <col min="3088" max="3094" width="6.42578125" style="123" customWidth="1"/>
    <col min="3095" max="3323" width="11.42578125" style="123"/>
    <col min="3324" max="3324" width="1" style="123" customWidth="1"/>
    <col min="3325" max="3325" width="4.28515625" style="123" customWidth="1"/>
    <col min="3326" max="3326" width="34.7109375" style="123" customWidth="1"/>
    <col min="3327" max="3327" width="0" style="123" hidden="1" customWidth="1"/>
    <col min="3328" max="3328" width="20" style="123" customWidth="1"/>
    <col min="3329" max="3329" width="20.85546875" style="123" customWidth="1"/>
    <col min="3330" max="3330" width="25" style="123" customWidth="1"/>
    <col min="3331" max="3331" width="18.7109375" style="123" customWidth="1"/>
    <col min="3332" max="3332" width="29.7109375" style="123" customWidth="1"/>
    <col min="3333" max="3333" width="13.42578125" style="123" customWidth="1"/>
    <col min="3334" max="3334" width="13.85546875" style="123" customWidth="1"/>
    <col min="3335" max="3339" width="16.5703125" style="123" customWidth="1"/>
    <col min="3340" max="3340" width="20.5703125" style="123" customWidth="1"/>
    <col min="3341" max="3341" width="21.140625" style="123" customWidth="1"/>
    <col min="3342" max="3342" width="9.5703125" style="123" customWidth="1"/>
    <col min="3343" max="3343" width="0.42578125" style="123" customWidth="1"/>
    <col min="3344" max="3350" width="6.42578125" style="123" customWidth="1"/>
    <col min="3351" max="3579" width="11.42578125" style="123"/>
    <col min="3580" max="3580" width="1" style="123" customWidth="1"/>
    <col min="3581" max="3581" width="4.28515625" style="123" customWidth="1"/>
    <col min="3582" max="3582" width="34.7109375" style="123" customWidth="1"/>
    <col min="3583" max="3583" width="0" style="123" hidden="1" customWidth="1"/>
    <col min="3584" max="3584" width="20" style="123" customWidth="1"/>
    <col min="3585" max="3585" width="20.85546875" style="123" customWidth="1"/>
    <col min="3586" max="3586" width="25" style="123" customWidth="1"/>
    <col min="3587" max="3587" width="18.7109375" style="123" customWidth="1"/>
    <col min="3588" max="3588" width="29.7109375" style="123" customWidth="1"/>
    <col min="3589" max="3589" width="13.42578125" style="123" customWidth="1"/>
    <col min="3590" max="3590" width="13.85546875" style="123" customWidth="1"/>
    <col min="3591" max="3595" width="16.5703125" style="123" customWidth="1"/>
    <col min="3596" max="3596" width="20.5703125" style="123" customWidth="1"/>
    <col min="3597" max="3597" width="21.140625" style="123" customWidth="1"/>
    <col min="3598" max="3598" width="9.5703125" style="123" customWidth="1"/>
    <col min="3599" max="3599" width="0.42578125" style="123" customWidth="1"/>
    <col min="3600" max="3606" width="6.42578125" style="123" customWidth="1"/>
    <col min="3607" max="3835" width="11.42578125" style="123"/>
    <col min="3836" max="3836" width="1" style="123" customWidth="1"/>
    <col min="3837" max="3837" width="4.28515625" style="123" customWidth="1"/>
    <col min="3838" max="3838" width="34.7109375" style="123" customWidth="1"/>
    <col min="3839" max="3839" width="0" style="123" hidden="1" customWidth="1"/>
    <col min="3840" max="3840" width="20" style="123" customWidth="1"/>
    <col min="3841" max="3841" width="20.85546875" style="123" customWidth="1"/>
    <col min="3842" max="3842" width="25" style="123" customWidth="1"/>
    <col min="3843" max="3843" width="18.7109375" style="123" customWidth="1"/>
    <col min="3844" max="3844" width="29.7109375" style="123" customWidth="1"/>
    <col min="3845" max="3845" width="13.42578125" style="123" customWidth="1"/>
    <col min="3846" max="3846" width="13.85546875" style="123" customWidth="1"/>
    <col min="3847" max="3851" width="16.5703125" style="123" customWidth="1"/>
    <col min="3852" max="3852" width="20.5703125" style="123" customWidth="1"/>
    <col min="3853" max="3853" width="21.140625" style="123" customWidth="1"/>
    <col min="3854" max="3854" width="9.5703125" style="123" customWidth="1"/>
    <col min="3855" max="3855" width="0.42578125" style="123" customWidth="1"/>
    <col min="3856" max="3862" width="6.42578125" style="123" customWidth="1"/>
    <col min="3863" max="4091" width="11.42578125" style="123"/>
    <col min="4092" max="4092" width="1" style="123" customWidth="1"/>
    <col min="4093" max="4093" width="4.28515625" style="123" customWidth="1"/>
    <col min="4094" max="4094" width="34.7109375" style="123" customWidth="1"/>
    <col min="4095" max="4095" width="0" style="123" hidden="1" customWidth="1"/>
    <col min="4096" max="4096" width="20" style="123" customWidth="1"/>
    <col min="4097" max="4097" width="20.85546875" style="123" customWidth="1"/>
    <col min="4098" max="4098" width="25" style="123" customWidth="1"/>
    <col min="4099" max="4099" width="18.7109375" style="123" customWidth="1"/>
    <col min="4100" max="4100" width="29.7109375" style="123" customWidth="1"/>
    <col min="4101" max="4101" width="13.42578125" style="123" customWidth="1"/>
    <col min="4102" max="4102" width="13.85546875" style="123" customWidth="1"/>
    <col min="4103" max="4107" width="16.5703125" style="123" customWidth="1"/>
    <col min="4108" max="4108" width="20.5703125" style="123" customWidth="1"/>
    <col min="4109" max="4109" width="21.140625" style="123" customWidth="1"/>
    <col min="4110" max="4110" width="9.5703125" style="123" customWidth="1"/>
    <col min="4111" max="4111" width="0.42578125" style="123" customWidth="1"/>
    <col min="4112" max="4118" width="6.42578125" style="123" customWidth="1"/>
    <col min="4119" max="4347" width="11.42578125" style="123"/>
    <col min="4348" max="4348" width="1" style="123" customWidth="1"/>
    <col min="4349" max="4349" width="4.28515625" style="123" customWidth="1"/>
    <col min="4350" max="4350" width="34.7109375" style="123" customWidth="1"/>
    <col min="4351" max="4351" width="0" style="123" hidden="1" customWidth="1"/>
    <col min="4352" max="4352" width="20" style="123" customWidth="1"/>
    <col min="4353" max="4353" width="20.85546875" style="123" customWidth="1"/>
    <col min="4354" max="4354" width="25" style="123" customWidth="1"/>
    <col min="4355" max="4355" width="18.7109375" style="123" customWidth="1"/>
    <col min="4356" max="4356" width="29.7109375" style="123" customWidth="1"/>
    <col min="4357" max="4357" width="13.42578125" style="123" customWidth="1"/>
    <col min="4358" max="4358" width="13.85546875" style="123" customWidth="1"/>
    <col min="4359" max="4363" width="16.5703125" style="123" customWidth="1"/>
    <col min="4364" max="4364" width="20.5703125" style="123" customWidth="1"/>
    <col min="4365" max="4365" width="21.140625" style="123" customWidth="1"/>
    <col min="4366" max="4366" width="9.5703125" style="123" customWidth="1"/>
    <col min="4367" max="4367" width="0.42578125" style="123" customWidth="1"/>
    <col min="4368" max="4374" width="6.42578125" style="123" customWidth="1"/>
    <col min="4375" max="4603" width="11.42578125" style="123"/>
    <col min="4604" max="4604" width="1" style="123" customWidth="1"/>
    <col min="4605" max="4605" width="4.28515625" style="123" customWidth="1"/>
    <col min="4606" max="4606" width="34.7109375" style="123" customWidth="1"/>
    <col min="4607" max="4607" width="0" style="123" hidden="1" customWidth="1"/>
    <col min="4608" max="4608" width="20" style="123" customWidth="1"/>
    <col min="4609" max="4609" width="20.85546875" style="123" customWidth="1"/>
    <col min="4610" max="4610" width="25" style="123" customWidth="1"/>
    <col min="4611" max="4611" width="18.7109375" style="123" customWidth="1"/>
    <col min="4612" max="4612" width="29.7109375" style="123" customWidth="1"/>
    <col min="4613" max="4613" width="13.42578125" style="123" customWidth="1"/>
    <col min="4614" max="4614" width="13.85546875" style="123" customWidth="1"/>
    <col min="4615" max="4619" width="16.5703125" style="123" customWidth="1"/>
    <col min="4620" max="4620" width="20.5703125" style="123" customWidth="1"/>
    <col min="4621" max="4621" width="21.140625" style="123" customWidth="1"/>
    <col min="4622" max="4622" width="9.5703125" style="123" customWidth="1"/>
    <col min="4623" max="4623" width="0.42578125" style="123" customWidth="1"/>
    <col min="4624" max="4630" width="6.42578125" style="123" customWidth="1"/>
    <col min="4631" max="4859" width="11.42578125" style="123"/>
    <col min="4860" max="4860" width="1" style="123" customWidth="1"/>
    <col min="4861" max="4861" width="4.28515625" style="123" customWidth="1"/>
    <col min="4862" max="4862" width="34.7109375" style="123" customWidth="1"/>
    <col min="4863" max="4863" width="0" style="123" hidden="1" customWidth="1"/>
    <col min="4864" max="4864" width="20" style="123" customWidth="1"/>
    <col min="4865" max="4865" width="20.85546875" style="123" customWidth="1"/>
    <col min="4866" max="4866" width="25" style="123" customWidth="1"/>
    <col min="4867" max="4867" width="18.7109375" style="123" customWidth="1"/>
    <col min="4868" max="4868" width="29.7109375" style="123" customWidth="1"/>
    <col min="4869" max="4869" width="13.42578125" style="123" customWidth="1"/>
    <col min="4870" max="4870" width="13.85546875" style="123" customWidth="1"/>
    <col min="4871" max="4875" width="16.5703125" style="123" customWidth="1"/>
    <col min="4876" max="4876" width="20.5703125" style="123" customWidth="1"/>
    <col min="4877" max="4877" width="21.140625" style="123" customWidth="1"/>
    <col min="4878" max="4878" width="9.5703125" style="123" customWidth="1"/>
    <col min="4879" max="4879" width="0.42578125" style="123" customWidth="1"/>
    <col min="4880" max="4886" width="6.42578125" style="123" customWidth="1"/>
    <col min="4887" max="5115" width="11.42578125" style="123"/>
    <col min="5116" max="5116" width="1" style="123" customWidth="1"/>
    <col min="5117" max="5117" width="4.28515625" style="123" customWidth="1"/>
    <col min="5118" max="5118" width="34.7109375" style="123" customWidth="1"/>
    <col min="5119" max="5119" width="0" style="123" hidden="1" customWidth="1"/>
    <col min="5120" max="5120" width="20" style="123" customWidth="1"/>
    <col min="5121" max="5121" width="20.85546875" style="123" customWidth="1"/>
    <col min="5122" max="5122" width="25" style="123" customWidth="1"/>
    <col min="5123" max="5123" width="18.7109375" style="123" customWidth="1"/>
    <col min="5124" max="5124" width="29.7109375" style="123" customWidth="1"/>
    <col min="5125" max="5125" width="13.42578125" style="123" customWidth="1"/>
    <col min="5126" max="5126" width="13.85546875" style="123" customWidth="1"/>
    <col min="5127" max="5131" width="16.5703125" style="123" customWidth="1"/>
    <col min="5132" max="5132" width="20.5703125" style="123" customWidth="1"/>
    <col min="5133" max="5133" width="21.140625" style="123" customWidth="1"/>
    <col min="5134" max="5134" width="9.5703125" style="123" customWidth="1"/>
    <col min="5135" max="5135" width="0.42578125" style="123" customWidth="1"/>
    <col min="5136" max="5142" width="6.42578125" style="123" customWidth="1"/>
    <col min="5143" max="5371" width="11.42578125" style="123"/>
    <col min="5372" max="5372" width="1" style="123" customWidth="1"/>
    <col min="5373" max="5373" width="4.28515625" style="123" customWidth="1"/>
    <col min="5374" max="5374" width="34.7109375" style="123" customWidth="1"/>
    <col min="5375" max="5375" width="0" style="123" hidden="1" customWidth="1"/>
    <col min="5376" max="5376" width="20" style="123" customWidth="1"/>
    <col min="5377" max="5377" width="20.85546875" style="123" customWidth="1"/>
    <col min="5378" max="5378" width="25" style="123" customWidth="1"/>
    <col min="5379" max="5379" width="18.7109375" style="123" customWidth="1"/>
    <col min="5380" max="5380" width="29.7109375" style="123" customWidth="1"/>
    <col min="5381" max="5381" width="13.42578125" style="123" customWidth="1"/>
    <col min="5382" max="5382" width="13.85546875" style="123" customWidth="1"/>
    <col min="5383" max="5387" width="16.5703125" style="123" customWidth="1"/>
    <col min="5388" max="5388" width="20.5703125" style="123" customWidth="1"/>
    <col min="5389" max="5389" width="21.140625" style="123" customWidth="1"/>
    <col min="5390" max="5390" width="9.5703125" style="123" customWidth="1"/>
    <col min="5391" max="5391" width="0.42578125" style="123" customWidth="1"/>
    <col min="5392" max="5398" width="6.42578125" style="123" customWidth="1"/>
    <col min="5399" max="5627" width="11.42578125" style="123"/>
    <col min="5628" max="5628" width="1" style="123" customWidth="1"/>
    <col min="5629" max="5629" width="4.28515625" style="123" customWidth="1"/>
    <col min="5630" max="5630" width="34.7109375" style="123" customWidth="1"/>
    <col min="5631" max="5631" width="0" style="123" hidden="1" customWidth="1"/>
    <col min="5632" max="5632" width="20" style="123" customWidth="1"/>
    <col min="5633" max="5633" width="20.85546875" style="123" customWidth="1"/>
    <col min="5634" max="5634" width="25" style="123" customWidth="1"/>
    <col min="5635" max="5635" width="18.7109375" style="123" customWidth="1"/>
    <col min="5636" max="5636" width="29.7109375" style="123" customWidth="1"/>
    <col min="5637" max="5637" width="13.42578125" style="123" customWidth="1"/>
    <col min="5638" max="5638" width="13.85546875" style="123" customWidth="1"/>
    <col min="5639" max="5643" width="16.5703125" style="123" customWidth="1"/>
    <col min="5644" max="5644" width="20.5703125" style="123" customWidth="1"/>
    <col min="5645" max="5645" width="21.140625" style="123" customWidth="1"/>
    <col min="5646" max="5646" width="9.5703125" style="123" customWidth="1"/>
    <col min="5647" max="5647" width="0.42578125" style="123" customWidth="1"/>
    <col min="5648" max="5654" width="6.42578125" style="123" customWidth="1"/>
    <col min="5655" max="5883" width="11.42578125" style="123"/>
    <col min="5884" max="5884" width="1" style="123" customWidth="1"/>
    <col min="5885" max="5885" width="4.28515625" style="123" customWidth="1"/>
    <col min="5886" max="5886" width="34.7109375" style="123" customWidth="1"/>
    <col min="5887" max="5887" width="0" style="123" hidden="1" customWidth="1"/>
    <col min="5888" max="5888" width="20" style="123" customWidth="1"/>
    <col min="5889" max="5889" width="20.85546875" style="123" customWidth="1"/>
    <col min="5890" max="5890" width="25" style="123" customWidth="1"/>
    <col min="5891" max="5891" width="18.7109375" style="123" customWidth="1"/>
    <col min="5892" max="5892" width="29.7109375" style="123" customWidth="1"/>
    <col min="5893" max="5893" width="13.42578125" style="123" customWidth="1"/>
    <col min="5894" max="5894" width="13.85546875" style="123" customWidth="1"/>
    <col min="5895" max="5899" width="16.5703125" style="123" customWidth="1"/>
    <col min="5900" max="5900" width="20.5703125" style="123" customWidth="1"/>
    <col min="5901" max="5901" width="21.140625" style="123" customWidth="1"/>
    <col min="5902" max="5902" width="9.5703125" style="123" customWidth="1"/>
    <col min="5903" max="5903" width="0.42578125" style="123" customWidth="1"/>
    <col min="5904" max="5910" width="6.42578125" style="123" customWidth="1"/>
    <col min="5911" max="6139" width="11.42578125" style="123"/>
    <col min="6140" max="6140" width="1" style="123" customWidth="1"/>
    <col min="6141" max="6141" width="4.28515625" style="123" customWidth="1"/>
    <col min="6142" max="6142" width="34.7109375" style="123" customWidth="1"/>
    <col min="6143" max="6143" width="0" style="123" hidden="1" customWidth="1"/>
    <col min="6144" max="6144" width="20" style="123" customWidth="1"/>
    <col min="6145" max="6145" width="20.85546875" style="123" customWidth="1"/>
    <col min="6146" max="6146" width="25" style="123" customWidth="1"/>
    <col min="6147" max="6147" width="18.7109375" style="123" customWidth="1"/>
    <col min="6148" max="6148" width="29.7109375" style="123" customWidth="1"/>
    <col min="6149" max="6149" width="13.42578125" style="123" customWidth="1"/>
    <col min="6150" max="6150" width="13.85546875" style="123" customWidth="1"/>
    <col min="6151" max="6155" width="16.5703125" style="123" customWidth="1"/>
    <col min="6156" max="6156" width="20.5703125" style="123" customWidth="1"/>
    <col min="6157" max="6157" width="21.140625" style="123" customWidth="1"/>
    <col min="6158" max="6158" width="9.5703125" style="123" customWidth="1"/>
    <col min="6159" max="6159" width="0.42578125" style="123" customWidth="1"/>
    <col min="6160" max="6166" width="6.42578125" style="123" customWidth="1"/>
    <col min="6167" max="6395" width="11.42578125" style="123"/>
    <col min="6396" max="6396" width="1" style="123" customWidth="1"/>
    <col min="6397" max="6397" width="4.28515625" style="123" customWidth="1"/>
    <col min="6398" max="6398" width="34.7109375" style="123" customWidth="1"/>
    <col min="6399" max="6399" width="0" style="123" hidden="1" customWidth="1"/>
    <col min="6400" max="6400" width="20" style="123" customWidth="1"/>
    <col min="6401" max="6401" width="20.85546875" style="123" customWidth="1"/>
    <col min="6402" max="6402" width="25" style="123" customWidth="1"/>
    <col min="6403" max="6403" width="18.7109375" style="123" customWidth="1"/>
    <col min="6404" max="6404" width="29.7109375" style="123" customWidth="1"/>
    <col min="6405" max="6405" width="13.42578125" style="123" customWidth="1"/>
    <col min="6406" max="6406" width="13.85546875" style="123" customWidth="1"/>
    <col min="6407" max="6411" width="16.5703125" style="123" customWidth="1"/>
    <col min="6412" max="6412" width="20.5703125" style="123" customWidth="1"/>
    <col min="6413" max="6413" width="21.140625" style="123" customWidth="1"/>
    <col min="6414" max="6414" width="9.5703125" style="123" customWidth="1"/>
    <col min="6415" max="6415" width="0.42578125" style="123" customWidth="1"/>
    <col min="6416" max="6422" width="6.42578125" style="123" customWidth="1"/>
    <col min="6423" max="6651" width="11.42578125" style="123"/>
    <col min="6652" max="6652" width="1" style="123" customWidth="1"/>
    <col min="6653" max="6653" width="4.28515625" style="123" customWidth="1"/>
    <col min="6654" max="6654" width="34.7109375" style="123" customWidth="1"/>
    <col min="6655" max="6655" width="0" style="123" hidden="1" customWidth="1"/>
    <col min="6656" max="6656" width="20" style="123" customWidth="1"/>
    <col min="6657" max="6657" width="20.85546875" style="123" customWidth="1"/>
    <col min="6658" max="6658" width="25" style="123" customWidth="1"/>
    <col min="6659" max="6659" width="18.7109375" style="123" customWidth="1"/>
    <col min="6660" max="6660" width="29.7109375" style="123" customWidth="1"/>
    <col min="6661" max="6661" width="13.42578125" style="123" customWidth="1"/>
    <col min="6662" max="6662" width="13.85546875" style="123" customWidth="1"/>
    <col min="6663" max="6667" width="16.5703125" style="123" customWidth="1"/>
    <col min="6668" max="6668" width="20.5703125" style="123" customWidth="1"/>
    <col min="6669" max="6669" width="21.140625" style="123" customWidth="1"/>
    <col min="6670" max="6670" width="9.5703125" style="123" customWidth="1"/>
    <col min="6671" max="6671" width="0.42578125" style="123" customWidth="1"/>
    <col min="6672" max="6678" width="6.42578125" style="123" customWidth="1"/>
    <col min="6679" max="6907" width="11.42578125" style="123"/>
    <col min="6908" max="6908" width="1" style="123" customWidth="1"/>
    <col min="6909" max="6909" width="4.28515625" style="123" customWidth="1"/>
    <col min="6910" max="6910" width="34.7109375" style="123" customWidth="1"/>
    <col min="6911" max="6911" width="0" style="123" hidden="1" customWidth="1"/>
    <col min="6912" max="6912" width="20" style="123" customWidth="1"/>
    <col min="6913" max="6913" width="20.85546875" style="123" customWidth="1"/>
    <col min="6914" max="6914" width="25" style="123" customWidth="1"/>
    <col min="6915" max="6915" width="18.7109375" style="123" customWidth="1"/>
    <col min="6916" max="6916" width="29.7109375" style="123" customWidth="1"/>
    <col min="6917" max="6917" width="13.42578125" style="123" customWidth="1"/>
    <col min="6918" max="6918" width="13.85546875" style="123" customWidth="1"/>
    <col min="6919" max="6923" width="16.5703125" style="123" customWidth="1"/>
    <col min="6924" max="6924" width="20.5703125" style="123" customWidth="1"/>
    <col min="6925" max="6925" width="21.140625" style="123" customWidth="1"/>
    <col min="6926" max="6926" width="9.5703125" style="123" customWidth="1"/>
    <col min="6927" max="6927" width="0.42578125" style="123" customWidth="1"/>
    <col min="6928" max="6934" width="6.42578125" style="123" customWidth="1"/>
    <col min="6935" max="7163" width="11.42578125" style="123"/>
    <col min="7164" max="7164" width="1" style="123" customWidth="1"/>
    <col min="7165" max="7165" width="4.28515625" style="123" customWidth="1"/>
    <col min="7166" max="7166" width="34.7109375" style="123" customWidth="1"/>
    <col min="7167" max="7167" width="0" style="123" hidden="1" customWidth="1"/>
    <col min="7168" max="7168" width="20" style="123" customWidth="1"/>
    <col min="7169" max="7169" width="20.85546875" style="123" customWidth="1"/>
    <col min="7170" max="7170" width="25" style="123" customWidth="1"/>
    <col min="7171" max="7171" width="18.7109375" style="123" customWidth="1"/>
    <col min="7172" max="7172" width="29.7109375" style="123" customWidth="1"/>
    <col min="7173" max="7173" width="13.42578125" style="123" customWidth="1"/>
    <col min="7174" max="7174" width="13.85546875" style="123" customWidth="1"/>
    <col min="7175" max="7179" width="16.5703125" style="123" customWidth="1"/>
    <col min="7180" max="7180" width="20.5703125" style="123" customWidth="1"/>
    <col min="7181" max="7181" width="21.140625" style="123" customWidth="1"/>
    <col min="7182" max="7182" width="9.5703125" style="123" customWidth="1"/>
    <col min="7183" max="7183" width="0.42578125" style="123" customWidth="1"/>
    <col min="7184" max="7190" width="6.42578125" style="123" customWidth="1"/>
    <col min="7191" max="7419" width="11.42578125" style="123"/>
    <col min="7420" max="7420" width="1" style="123" customWidth="1"/>
    <col min="7421" max="7421" width="4.28515625" style="123" customWidth="1"/>
    <col min="7422" max="7422" width="34.7109375" style="123" customWidth="1"/>
    <col min="7423" max="7423" width="0" style="123" hidden="1" customWidth="1"/>
    <col min="7424" max="7424" width="20" style="123" customWidth="1"/>
    <col min="7425" max="7425" width="20.85546875" style="123" customWidth="1"/>
    <col min="7426" max="7426" width="25" style="123" customWidth="1"/>
    <col min="7427" max="7427" width="18.7109375" style="123" customWidth="1"/>
    <col min="7428" max="7428" width="29.7109375" style="123" customWidth="1"/>
    <col min="7429" max="7429" width="13.42578125" style="123" customWidth="1"/>
    <col min="7430" max="7430" width="13.85546875" style="123" customWidth="1"/>
    <col min="7431" max="7435" width="16.5703125" style="123" customWidth="1"/>
    <col min="7436" max="7436" width="20.5703125" style="123" customWidth="1"/>
    <col min="7437" max="7437" width="21.140625" style="123" customWidth="1"/>
    <col min="7438" max="7438" width="9.5703125" style="123" customWidth="1"/>
    <col min="7439" max="7439" width="0.42578125" style="123" customWidth="1"/>
    <col min="7440" max="7446" width="6.42578125" style="123" customWidth="1"/>
    <col min="7447" max="7675" width="11.42578125" style="123"/>
    <col min="7676" max="7676" width="1" style="123" customWidth="1"/>
    <col min="7677" max="7677" width="4.28515625" style="123" customWidth="1"/>
    <col min="7678" max="7678" width="34.7109375" style="123" customWidth="1"/>
    <col min="7679" max="7679" width="0" style="123" hidden="1" customWidth="1"/>
    <col min="7680" max="7680" width="20" style="123" customWidth="1"/>
    <col min="7681" max="7681" width="20.85546875" style="123" customWidth="1"/>
    <col min="7682" max="7682" width="25" style="123" customWidth="1"/>
    <col min="7683" max="7683" width="18.7109375" style="123" customWidth="1"/>
    <col min="7684" max="7684" width="29.7109375" style="123" customWidth="1"/>
    <col min="7685" max="7685" width="13.42578125" style="123" customWidth="1"/>
    <col min="7686" max="7686" width="13.85546875" style="123" customWidth="1"/>
    <col min="7687" max="7691" width="16.5703125" style="123" customWidth="1"/>
    <col min="7692" max="7692" width="20.5703125" style="123" customWidth="1"/>
    <col min="7693" max="7693" width="21.140625" style="123" customWidth="1"/>
    <col min="7694" max="7694" width="9.5703125" style="123" customWidth="1"/>
    <col min="7695" max="7695" width="0.42578125" style="123" customWidth="1"/>
    <col min="7696" max="7702" width="6.42578125" style="123" customWidth="1"/>
    <col min="7703" max="7931" width="11.42578125" style="123"/>
    <col min="7932" max="7932" width="1" style="123" customWidth="1"/>
    <col min="7933" max="7933" width="4.28515625" style="123" customWidth="1"/>
    <col min="7934" max="7934" width="34.7109375" style="123" customWidth="1"/>
    <col min="7935" max="7935" width="0" style="123" hidden="1" customWidth="1"/>
    <col min="7936" max="7936" width="20" style="123" customWidth="1"/>
    <col min="7937" max="7937" width="20.85546875" style="123" customWidth="1"/>
    <col min="7938" max="7938" width="25" style="123" customWidth="1"/>
    <col min="7939" max="7939" width="18.7109375" style="123" customWidth="1"/>
    <col min="7940" max="7940" width="29.7109375" style="123" customWidth="1"/>
    <col min="7941" max="7941" width="13.42578125" style="123" customWidth="1"/>
    <col min="7942" max="7942" width="13.85546875" style="123" customWidth="1"/>
    <col min="7943" max="7947" width="16.5703125" style="123" customWidth="1"/>
    <col min="7948" max="7948" width="20.5703125" style="123" customWidth="1"/>
    <col min="7949" max="7949" width="21.140625" style="123" customWidth="1"/>
    <col min="7950" max="7950" width="9.5703125" style="123" customWidth="1"/>
    <col min="7951" max="7951" width="0.42578125" style="123" customWidth="1"/>
    <col min="7952" max="7958" width="6.42578125" style="123" customWidth="1"/>
    <col min="7959" max="8187" width="11.42578125" style="123"/>
    <col min="8188" max="8188" width="1" style="123" customWidth="1"/>
    <col min="8189" max="8189" width="4.28515625" style="123" customWidth="1"/>
    <col min="8190" max="8190" width="34.7109375" style="123" customWidth="1"/>
    <col min="8191" max="8191" width="0" style="123" hidden="1" customWidth="1"/>
    <col min="8192" max="8192" width="20" style="123" customWidth="1"/>
    <col min="8193" max="8193" width="20.85546875" style="123" customWidth="1"/>
    <col min="8194" max="8194" width="25" style="123" customWidth="1"/>
    <col min="8195" max="8195" width="18.7109375" style="123" customWidth="1"/>
    <col min="8196" max="8196" width="29.7109375" style="123" customWidth="1"/>
    <col min="8197" max="8197" width="13.42578125" style="123" customWidth="1"/>
    <col min="8198" max="8198" width="13.85546875" style="123" customWidth="1"/>
    <col min="8199" max="8203" width="16.5703125" style="123" customWidth="1"/>
    <col min="8204" max="8204" width="20.5703125" style="123" customWidth="1"/>
    <col min="8205" max="8205" width="21.140625" style="123" customWidth="1"/>
    <col min="8206" max="8206" width="9.5703125" style="123" customWidth="1"/>
    <col min="8207" max="8207" width="0.42578125" style="123" customWidth="1"/>
    <col min="8208" max="8214" width="6.42578125" style="123" customWidth="1"/>
    <col min="8215" max="8443" width="11.42578125" style="123"/>
    <col min="8444" max="8444" width="1" style="123" customWidth="1"/>
    <col min="8445" max="8445" width="4.28515625" style="123" customWidth="1"/>
    <col min="8446" max="8446" width="34.7109375" style="123" customWidth="1"/>
    <col min="8447" max="8447" width="0" style="123" hidden="1" customWidth="1"/>
    <col min="8448" max="8448" width="20" style="123" customWidth="1"/>
    <col min="8449" max="8449" width="20.85546875" style="123" customWidth="1"/>
    <col min="8450" max="8450" width="25" style="123" customWidth="1"/>
    <col min="8451" max="8451" width="18.7109375" style="123" customWidth="1"/>
    <col min="8452" max="8452" width="29.7109375" style="123" customWidth="1"/>
    <col min="8453" max="8453" width="13.42578125" style="123" customWidth="1"/>
    <col min="8454" max="8454" width="13.85546875" style="123" customWidth="1"/>
    <col min="8455" max="8459" width="16.5703125" style="123" customWidth="1"/>
    <col min="8460" max="8460" width="20.5703125" style="123" customWidth="1"/>
    <col min="8461" max="8461" width="21.140625" style="123" customWidth="1"/>
    <col min="8462" max="8462" width="9.5703125" style="123" customWidth="1"/>
    <col min="8463" max="8463" width="0.42578125" style="123" customWidth="1"/>
    <col min="8464" max="8470" width="6.42578125" style="123" customWidth="1"/>
    <col min="8471" max="8699" width="11.42578125" style="123"/>
    <col min="8700" max="8700" width="1" style="123" customWidth="1"/>
    <col min="8701" max="8701" width="4.28515625" style="123" customWidth="1"/>
    <col min="8702" max="8702" width="34.7109375" style="123" customWidth="1"/>
    <col min="8703" max="8703" width="0" style="123" hidden="1" customWidth="1"/>
    <col min="8704" max="8704" width="20" style="123" customWidth="1"/>
    <col min="8705" max="8705" width="20.85546875" style="123" customWidth="1"/>
    <col min="8706" max="8706" width="25" style="123" customWidth="1"/>
    <col min="8707" max="8707" width="18.7109375" style="123" customWidth="1"/>
    <col min="8708" max="8708" width="29.7109375" style="123" customWidth="1"/>
    <col min="8709" max="8709" width="13.42578125" style="123" customWidth="1"/>
    <col min="8710" max="8710" width="13.85546875" style="123" customWidth="1"/>
    <col min="8711" max="8715" width="16.5703125" style="123" customWidth="1"/>
    <col min="8716" max="8716" width="20.5703125" style="123" customWidth="1"/>
    <col min="8717" max="8717" width="21.140625" style="123" customWidth="1"/>
    <col min="8718" max="8718" width="9.5703125" style="123" customWidth="1"/>
    <col min="8719" max="8719" width="0.42578125" style="123" customWidth="1"/>
    <col min="8720" max="8726" width="6.42578125" style="123" customWidth="1"/>
    <col min="8727" max="8955" width="11.42578125" style="123"/>
    <col min="8956" max="8956" width="1" style="123" customWidth="1"/>
    <col min="8957" max="8957" width="4.28515625" style="123" customWidth="1"/>
    <col min="8958" max="8958" width="34.7109375" style="123" customWidth="1"/>
    <col min="8959" max="8959" width="0" style="123" hidden="1" customWidth="1"/>
    <col min="8960" max="8960" width="20" style="123" customWidth="1"/>
    <col min="8961" max="8961" width="20.85546875" style="123" customWidth="1"/>
    <col min="8962" max="8962" width="25" style="123" customWidth="1"/>
    <col min="8963" max="8963" width="18.7109375" style="123" customWidth="1"/>
    <col min="8964" max="8964" width="29.7109375" style="123" customWidth="1"/>
    <col min="8965" max="8965" width="13.42578125" style="123" customWidth="1"/>
    <col min="8966" max="8966" width="13.85546875" style="123" customWidth="1"/>
    <col min="8967" max="8971" width="16.5703125" style="123" customWidth="1"/>
    <col min="8972" max="8972" width="20.5703125" style="123" customWidth="1"/>
    <col min="8973" max="8973" width="21.140625" style="123" customWidth="1"/>
    <col min="8974" max="8974" width="9.5703125" style="123" customWidth="1"/>
    <col min="8975" max="8975" width="0.42578125" style="123" customWidth="1"/>
    <col min="8976" max="8982" width="6.42578125" style="123" customWidth="1"/>
    <col min="8983" max="9211" width="11.42578125" style="123"/>
    <col min="9212" max="9212" width="1" style="123" customWidth="1"/>
    <col min="9213" max="9213" width="4.28515625" style="123" customWidth="1"/>
    <col min="9214" max="9214" width="34.7109375" style="123" customWidth="1"/>
    <col min="9215" max="9215" width="0" style="123" hidden="1" customWidth="1"/>
    <col min="9216" max="9216" width="20" style="123" customWidth="1"/>
    <col min="9217" max="9217" width="20.85546875" style="123" customWidth="1"/>
    <col min="9218" max="9218" width="25" style="123" customWidth="1"/>
    <col min="9219" max="9219" width="18.7109375" style="123" customWidth="1"/>
    <col min="9220" max="9220" width="29.7109375" style="123" customWidth="1"/>
    <col min="9221" max="9221" width="13.42578125" style="123" customWidth="1"/>
    <col min="9222" max="9222" width="13.85546875" style="123" customWidth="1"/>
    <col min="9223" max="9227" width="16.5703125" style="123" customWidth="1"/>
    <col min="9228" max="9228" width="20.5703125" style="123" customWidth="1"/>
    <col min="9229" max="9229" width="21.140625" style="123" customWidth="1"/>
    <col min="9230" max="9230" width="9.5703125" style="123" customWidth="1"/>
    <col min="9231" max="9231" width="0.42578125" style="123" customWidth="1"/>
    <col min="9232" max="9238" width="6.42578125" style="123" customWidth="1"/>
    <col min="9239" max="9467" width="11.42578125" style="123"/>
    <col min="9468" max="9468" width="1" style="123" customWidth="1"/>
    <col min="9469" max="9469" width="4.28515625" style="123" customWidth="1"/>
    <col min="9470" max="9470" width="34.7109375" style="123" customWidth="1"/>
    <col min="9471" max="9471" width="0" style="123" hidden="1" customWidth="1"/>
    <col min="9472" max="9472" width="20" style="123" customWidth="1"/>
    <col min="9473" max="9473" width="20.85546875" style="123" customWidth="1"/>
    <col min="9474" max="9474" width="25" style="123" customWidth="1"/>
    <col min="9475" max="9475" width="18.7109375" style="123" customWidth="1"/>
    <col min="9476" max="9476" width="29.7109375" style="123" customWidth="1"/>
    <col min="9477" max="9477" width="13.42578125" style="123" customWidth="1"/>
    <col min="9478" max="9478" width="13.85546875" style="123" customWidth="1"/>
    <col min="9479" max="9483" width="16.5703125" style="123" customWidth="1"/>
    <col min="9484" max="9484" width="20.5703125" style="123" customWidth="1"/>
    <col min="9485" max="9485" width="21.140625" style="123" customWidth="1"/>
    <col min="9486" max="9486" width="9.5703125" style="123" customWidth="1"/>
    <col min="9487" max="9487" width="0.42578125" style="123" customWidth="1"/>
    <col min="9488" max="9494" width="6.42578125" style="123" customWidth="1"/>
    <col min="9495" max="9723" width="11.42578125" style="123"/>
    <col min="9724" max="9724" width="1" style="123" customWidth="1"/>
    <col min="9725" max="9725" width="4.28515625" style="123" customWidth="1"/>
    <col min="9726" max="9726" width="34.7109375" style="123" customWidth="1"/>
    <col min="9727" max="9727" width="0" style="123" hidden="1" customWidth="1"/>
    <col min="9728" max="9728" width="20" style="123" customWidth="1"/>
    <col min="9729" max="9729" width="20.85546875" style="123" customWidth="1"/>
    <col min="9730" max="9730" width="25" style="123" customWidth="1"/>
    <col min="9731" max="9731" width="18.7109375" style="123" customWidth="1"/>
    <col min="9732" max="9732" width="29.7109375" style="123" customWidth="1"/>
    <col min="9733" max="9733" width="13.42578125" style="123" customWidth="1"/>
    <col min="9734" max="9734" width="13.85546875" style="123" customWidth="1"/>
    <col min="9735" max="9739" width="16.5703125" style="123" customWidth="1"/>
    <col min="9740" max="9740" width="20.5703125" style="123" customWidth="1"/>
    <col min="9741" max="9741" width="21.140625" style="123" customWidth="1"/>
    <col min="9742" max="9742" width="9.5703125" style="123" customWidth="1"/>
    <col min="9743" max="9743" width="0.42578125" style="123" customWidth="1"/>
    <col min="9744" max="9750" width="6.42578125" style="123" customWidth="1"/>
    <col min="9751" max="9979" width="11.42578125" style="123"/>
    <col min="9980" max="9980" width="1" style="123" customWidth="1"/>
    <col min="9981" max="9981" width="4.28515625" style="123" customWidth="1"/>
    <col min="9982" max="9982" width="34.7109375" style="123" customWidth="1"/>
    <col min="9983" max="9983" width="0" style="123" hidden="1" customWidth="1"/>
    <col min="9984" max="9984" width="20" style="123" customWidth="1"/>
    <col min="9985" max="9985" width="20.85546875" style="123" customWidth="1"/>
    <col min="9986" max="9986" width="25" style="123" customWidth="1"/>
    <col min="9987" max="9987" width="18.7109375" style="123" customWidth="1"/>
    <col min="9988" max="9988" width="29.7109375" style="123" customWidth="1"/>
    <col min="9989" max="9989" width="13.42578125" style="123" customWidth="1"/>
    <col min="9990" max="9990" width="13.85546875" style="123" customWidth="1"/>
    <col min="9991" max="9995" width="16.5703125" style="123" customWidth="1"/>
    <col min="9996" max="9996" width="20.5703125" style="123" customWidth="1"/>
    <col min="9997" max="9997" width="21.140625" style="123" customWidth="1"/>
    <col min="9998" max="9998" width="9.5703125" style="123" customWidth="1"/>
    <col min="9999" max="9999" width="0.42578125" style="123" customWidth="1"/>
    <col min="10000" max="10006" width="6.42578125" style="123" customWidth="1"/>
    <col min="10007" max="10235" width="11.42578125" style="123"/>
    <col min="10236" max="10236" width="1" style="123" customWidth="1"/>
    <col min="10237" max="10237" width="4.28515625" style="123" customWidth="1"/>
    <col min="10238" max="10238" width="34.7109375" style="123" customWidth="1"/>
    <col min="10239" max="10239" width="0" style="123" hidden="1" customWidth="1"/>
    <col min="10240" max="10240" width="20" style="123" customWidth="1"/>
    <col min="10241" max="10241" width="20.85546875" style="123" customWidth="1"/>
    <col min="10242" max="10242" width="25" style="123" customWidth="1"/>
    <col min="10243" max="10243" width="18.7109375" style="123" customWidth="1"/>
    <col min="10244" max="10244" width="29.7109375" style="123" customWidth="1"/>
    <col min="10245" max="10245" width="13.42578125" style="123" customWidth="1"/>
    <col min="10246" max="10246" width="13.85546875" style="123" customWidth="1"/>
    <col min="10247" max="10251" width="16.5703125" style="123" customWidth="1"/>
    <col min="10252" max="10252" width="20.5703125" style="123" customWidth="1"/>
    <col min="10253" max="10253" width="21.140625" style="123" customWidth="1"/>
    <col min="10254" max="10254" width="9.5703125" style="123" customWidth="1"/>
    <col min="10255" max="10255" width="0.42578125" style="123" customWidth="1"/>
    <col min="10256" max="10262" width="6.42578125" style="123" customWidth="1"/>
    <col min="10263" max="10491" width="11.42578125" style="123"/>
    <col min="10492" max="10492" width="1" style="123" customWidth="1"/>
    <col min="10493" max="10493" width="4.28515625" style="123" customWidth="1"/>
    <col min="10494" max="10494" width="34.7109375" style="123" customWidth="1"/>
    <col min="10495" max="10495" width="0" style="123" hidden="1" customWidth="1"/>
    <col min="10496" max="10496" width="20" style="123" customWidth="1"/>
    <col min="10497" max="10497" width="20.85546875" style="123" customWidth="1"/>
    <col min="10498" max="10498" width="25" style="123" customWidth="1"/>
    <col min="10499" max="10499" width="18.7109375" style="123" customWidth="1"/>
    <col min="10500" max="10500" width="29.7109375" style="123" customWidth="1"/>
    <col min="10501" max="10501" width="13.42578125" style="123" customWidth="1"/>
    <col min="10502" max="10502" width="13.85546875" style="123" customWidth="1"/>
    <col min="10503" max="10507" width="16.5703125" style="123" customWidth="1"/>
    <col min="10508" max="10508" width="20.5703125" style="123" customWidth="1"/>
    <col min="10509" max="10509" width="21.140625" style="123" customWidth="1"/>
    <col min="10510" max="10510" width="9.5703125" style="123" customWidth="1"/>
    <col min="10511" max="10511" width="0.42578125" style="123" customWidth="1"/>
    <col min="10512" max="10518" width="6.42578125" style="123" customWidth="1"/>
    <col min="10519" max="10747" width="11.42578125" style="123"/>
    <col min="10748" max="10748" width="1" style="123" customWidth="1"/>
    <col min="10749" max="10749" width="4.28515625" style="123" customWidth="1"/>
    <col min="10750" max="10750" width="34.7109375" style="123" customWidth="1"/>
    <col min="10751" max="10751" width="0" style="123" hidden="1" customWidth="1"/>
    <col min="10752" max="10752" width="20" style="123" customWidth="1"/>
    <col min="10753" max="10753" width="20.85546875" style="123" customWidth="1"/>
    <col min="10754" max="10754" width="25" style="123" customWidth="1"/>
    <col min="10755" max="10755" width="18.7109375" style="123" customWidth="1"/>
    <col min="10756" max="10756" width="29.7109375" style="123" customWidth="1"/>
    <col min="10757" max="10757" width="13.42578125" style="123" customWidth="1"/>
    <col min="10758" max="10758" width="13.85546875" style="123" customWidth="1"/>
    <col min="10759" max="10763" width="16.5703125" style="123" customWidth="1"/>
    <col min="10764" max="10764" width="20.5703125" style="123" customWidth="1"/>
    <col min="10765" max="10765" width="21.140625" style="123" customWidth="1"/>
    <col min="10766" max="10766" width="9.5703125" style="123" customWidth="1"/>
    <col min="10767" max="10767" width="0.42578125" style="123" customWidth="1"/>
    <col min="10768" max="10774" width="6.42578125" style="123" customWidth="1"/>
    <col min="10775" max="11003" width="11.42578125" style="123"/>
    <col min="11004" max="11004" width="1" style="123" customWidth="1"/>
    <col min="11005" max="11005" width="4.28515625" style="123" customWidth="1"/>
    <col min="11006" max="11006" width="34.7109375" style="123" customWidth="1"/>
    <col min="11007" max="11007" width="0" style="123" hidden="1" customWidth="1"/>
    <col min="11008" max="11008" width="20" style="123" customWidth="1"/>
    <col min="11009" max="11009" width="20.85546875" style="123" customWidth="1"/>
    <col min="11010" max="11010" width="25" style="123" customWidth="1"/>
    <col min="11011" max="11011" width="18.7109375" style="123" customWidth="1"/>
    <col min="11012" max="11012" width="29.7109375" style="123" customWidth="1"/>
    <col min="11013" max="11013" width="13.42578125" style="123" customWidth="1"/>
    <col min="11014" max="11014" width="13.85546875" style="123" customWidth="1"/>
    <col min="11015" max="11019" width="16.5703125" style="123" customWidth="1"/>
    <col min="11020" max="11020" width="20.5703125" style="123" customWidth="1"/>
    <col min="11021" max="11021" width="21.140625" style="123" customWidth="1"/>
    <col min="11022" max="11022" width="9.5703125" style="123" customWidth="1"/>
    <col min="11023" max="11023" width="0.42578125" style="123" customWidth="1"/>
    <col min="11024" max="11030" width="6.42578125" style="123" customWidth="1"/>
    <col min="11031" max="11259" width="11.42578125" style="123"/>
    <col min="11260" max="11260" width="1" style="123" customWidth="1"/>
    <col min="11261" max="11261" width="4.28515625" style="123" customWidth="1"/>
    <col min="11262" max="11262" width="34.7109375" style="123" customWidth="1"/>
    <col min="11263" max="11263" width="0" style="123" hidden="1" customWidth="1"/>
    <col min="11264" max="11264" width="20" style="123" customWidth="1"/>
    <col min="11265" max="11265" width="20.85546875" style="123" customWidth="1"/>
    <col min="11266" max="11266" width="25" style="123" customWidth="1"/>
    <col min="11267" max="11267" width="18.7109375" style="123" customWidth="1"/>
    <col min="11268" max="11268" width="29.7109375" style="123" customWidth="1"/>
    <col min="11269" max="11269" width="13.42578125" style="123" customWidth="1"/>
    <col min="11270" max="11270" width="13.85546875" style="123" customWidth="1"/>
    <col min="11271" max="11275" width="16.5703125" style="123" customWidth="1"/>
    <col min="11276" max="11276" width="20.5703125" style="123" customWidth="1"/>
    <col min="11277" max="11277" width="21.140625" style="123" customWidth="1"/>
    <col min="11278" max="11278" width="9.5703125" style="123" customWidth="1"/>
    <col min="11279" max="11279" width="0.42578125" style="123" customWidth="1"/>
    <col min="11280" max="11286" width="6.42578125" style="123" customWidth="1"/>
    <col min="11287" max="11515" width="11.42578125" style="123"/>
    <col min="11516" max="11516" width="1" style="123" customWidth="1"/>
    <col min="11517" max="11517" width="4.28515625" style="123" customWidth="1"/>
    <col min="11518" max="11518" width="34.7109375" style="123" customWidth="1"/>
    <col min="11519" max="11519" width="0" style="123" hidden="1" customWidth="1"/>
    <col min="11520" max="11520" width="20" style="123" customWidth="1"/>
    <col min="11521" max="11521" width="20.85546875" style="123" customWidth="1"/>
    <col min="11522" max="11522" width="25" style="123" customWidth="1"/>
    <col min="11523" max="11523" width="18.7109375" style="123" customWidth="1"/>
    <col min="11524" max="11524" width="29.7109375" style="123" customWidth="1"/>
    <col min="11525" max="11525" width="13.42578125" style="123" customWidth="1"/>
    <col min="11526" max="11526" width="13.85546875" style="123" customWidth="1"/>
    <col min="11527" max="11531" width="16.5703125" style="123" customWidth="1"/>
    <col min="11532" max="11532" width="20.5703125" style="123" customWidth="1"/>
    <col min="11533" max="11533" width="21.140625" style="123" customWidth="1"/>
    <col min="11534" max="11534" width="9.5703125" style="123" customWidth="1"/>
    <col min="11535" max="11535" width="0.42578125" style="123" customWidth="1"/>
    <col min="11536" max="11542" width="6.42578125" style="123" customWidth="1"/>
    <col min="11543" max="11771" width="11.42578125" style="123"/>
    <col min="11772" max="11772" width="1" style="123" customWidth="1"/>
    <col min="11773" max="11773" width="4.28515625" style="123" customWidth="1"/>
    <col min="11774" max="11774" width="34.7109375" style="123" customWidth="1"/>
    <col min="11775" max="11775" width="0" style="123" hidden="1" customWidth="1"/>
    <col min="11776" max="11776" width="20" style="123" customWidth="1"/>
    <col min="11777" max="11777" width="20.85546875" style="123" customWidth="1"/>
    <col min="11778" max="11778" width="25" style="123" customWidth="1"/>
    <col min="11779" max="11779" width="18.7109375" style="123" customWidth="1"/>
    <col min="11780" max="11780" width="29.7109375" style="123" customWidth="1"/>
    <col min="11781" max="11781" width="13.42578125" style="123" customWidth="1"/>
    <col min="11782" max="11782" width="13.85546875" style="123" customWidth="1"/>
    <col min="11783" max="11787" width="16.5703125" style="123" customWidth="1"/>
    <col min="11788" max="11788" width="20.5703125" style="123" customWidth="1"/>
    <col min="11789" max="11789" width="21.140625" style="123" customWidth="1"/>
    <col min="11790" max="11790" width="9.5703125" style="123" customWidth="1"/>
    <col min="11791" max="11791" width="0.42578125" style="123" customWidth="1"/>
    <col min="11792" max="11798" width="6.42578125" style="123" customWidth="1"/>
    <col min="11799" max="12027" width="11.42578125" style="123"/>
    <col min="12028" max="12028" width="1" style="123" customWidth="1"/>
    <col min="12029" max="12029" width="4.28515625" style="123" customWidth="1"/>
    <col min="12030" max="12030" width="34.7109375" style="123" customWidth="1"/>
    <col min="12031" max="12031" width="0" style="123" hidden="1" customWidth="1"/>
    <col min="12032" max="12032" width="20" style="123" customWidth="1"/>
    <col min="12033" max="12033" width="20.85546875" style="123" customWidth="1"/>
    <col min="12034" max="12034" width="25" style="123" customWidth="1"/>
    <col min="12035" max="12035" width="18.7109375" style="123" customWidth="1"/>
    <col min="12036" max="12036" width="29.7109375" style="123" customWidth="1"/>
    <col min="12037" max="12037" width="13.42578125" style="123" customWidth="1"/>
    <col min="12038" max="12038" width="13.85546875" style="123" customWidth="1"/>
    <col min="12039" max="12043" width="16.5703125" style="123" customWidth="1"/>
    <col min="12044" max="12044" width="20.5703125" style="123" customWidth="1"/>
    <col min="12045" max="12045" width="21.140625" style="123" customWidth="1"/>
    <col min="12046" max="12046" width="9.5703125" style="123" customWidth="1"/>
    <col min="12047" max="12047" width="0.42578125" style="123" customWidth="1"/>
    <col min="12048" max="12054" width="6.42578125" style="123" customWidth="1"/>
    <col min="12055" max="12283" width="11.42578125" style="123"/>
    <col min="12284" max="12284" width="1" style="123" customWidth="1"/>
    <col min="12285" max="12285" width="4.28515625" style="123" customWidth="1"/>
    <col min="12286" max="12286" width="34.7109375" style="123" customWidth="1"/>
    <col min="12287" max="12287" width="0" style="123" hidden="1" customWidth="1"/>
    <col min="12288" max="12288" width="20" style="123" customWidth="1"/>
    <col min="12289" max="12289" width="20.85546875" style="123" customWidth="1"/>
    <col min="12290" max="12290" width="25" style="123" customWidth="1"/>
    <col min="12291" max="12291" width="18.7109375" style="123" customWidth="1"/>
    <col min="12292" max="12292" width="29.7109375" style="123" customWidth="1"/>
    <col min="12293" max="12293" width="13.42578125" style="123" customWidth="1"/>
    <col min="12294" max="12294" width="13.85546875" style="123" customWidth="1"/>
    <col min="12295" max="12299" width="16.5703125" style="123" customWidth="1"/>
    <col min="12300" max="12300" width="20.5703125" style="123" customWidth="1"/>
    <col min="12301" max="12301" width="21.140625" style="123" customWidth="1"/>
    <col min="12302" max="12302" width="9.5703125" style="123" customWidth="1"/>
    <col min="12303" max="12303" width="0.42578125" style="123" customWidth="1"/>
    <col min="12304" max="12310" width="6.42578125" style="123" customWidth="1"/>
    <col min="12311" max="12539" width="11.42578125" style="123"/>
    <col min="12540" max="12540" width="1" style="123" customWidth="1"/>
    <col min="12541" max="12541" width="4.28515625" style="123" customWidth="1"/>
    <col min="12542" max="12542" width="34.7109375" style="123" customWidth="1"/>
    <col min="12543" max="12543" width="0" style="123" hidden="1" customWidth="1"/>
    <col min="12544" max="12544" width="20" style="123" customWidth="1"/>
    <col min="12545" max="12545" width="20.85546875" style="123" customWidth="1"/>
    <col min="12546" max="12546" width="25" style="123" customWidth="1"/>
    <col min="12547" max="12547" width="18.7109375" style="123" customWidth="1"/>
    <col min="12548" max="12548" width="29.7109375" style="123" customWidth="1"/>
    <col min="12549" max="12549" width="13.42578125" style="123" customWidth="1"/>
    <col min="12550" max="12550" width="13.85546875" style="123" customWidth="1"/>
    <col min="12551" max="12555" width="16.5703125" style="123" customWidth="1"/>
    <col min="12556" max="12556" width="20.5703125" style="123" customWidth="1"/>
    <col min="12557" max="12557" width="21.140625" style="123" customWidth="1"/>
    <col min="12558" max="12558" width="9.5703125" style="123" customWidth="1"/>
    <col min="12559" max="12559" width="0.42578125" style="123" customWidth="1"/>
    <col min="12560" max="12566" width="6.42578125" style="123" customWidth="1"/>
    <col min="12567" max="12795" width="11.42578125" style="123"/>
    <col min="12796" max="12796" width="1" style="123" customWidth="1"/>
    <col min="12797" max="12797" width="4.28515625" style="123" customWidth="1"/>
    <col min="12798" max="12798" width="34.7109375" style="123" customWidth="1"/>
    <col min="12799" max="12799" width="0" style="123" hidden="1" customWidth="1"/>
    <col min="12800" max="12800" width="20" style="123" customWidth="1"/>
    <col min="12801" max="12801" width="20.85546875" style="123" customWidth="1"/>
    <col min="12802" max="12802" width="25" style="123" customWidth="1"/>
    <col min="12803" max="12803" width="18.7109375" style="123" customWidth="1"/>
    <col min="12804" max="12804" width="29.7109375" style="123" customWidth="1"/>
    <col min="12805" max="12805" width="13.42578125" style="123" customWidth="1"/>
    <col min="12806" max="12806" width="13.85546875" style="123" customWidth="1"/>
    <col min="12807" max="12811" width="16.5703125" style="123" customWidth="1"/>
    <col min="12812" max="12812" width="20.5703125" style="123" customWidth="1"/>
    <col min="12813" max="12813" width="21.140625" style="123" customWidth="1"/>
    <col min="12814" max="12814" width="9.5703125" style="123" customWidth="1"/>
    <col min="12815" max="12815" width="0.42578125" style="123" customWidth="1"/>
    <col min="12816" max="12822" width="6.42578125" style="123" customWidth="1"/>
    <col min="12823" max="13051" width="11.42578125" style="123"/>
    <col min="13052" max="13052" width="1" style="123" customWidth="1"/>
    <col min="13053" max="13053" width="4.28515625" style="123" customWidth="1"/>
    <col min="13054" max="13054" width="34.7109375" style="123" customWidth="1"/>
    <col min="13055" max="13055" width="0" style="123" hidden="1" customWidth="1"/>
    <col min="13056" max="13056" width="20" style="123" customWidth="1"/>
    <col min="13057" max="13057" width="20.85546875" style="123" customWidth="1"/>
    <col min="13058" max="13058" width="25" style="123" customWidth="1"/>
    <col min="13059" max="13059" width="18.7109375" style="123" customWidth="1"/>
    <col min="13060" max="13060" width="29.7109375" style="123" customWidth="1"/>
    <col min="13061" max="13061" width="13.42578125" style="123" customWidth="1"/>
    <col min="13062" max="13062" width="13.85546875" style="123" customWidth="1"/>
    <col min="13063" max="13067" width="16.5703125" style="123" customWidth="1"/>
    <col min="13068" max="13068" width="20.5703125" style="123" customWidth="1"/>
    <col min="13069" max="13069" width="21.140625" style="123" customWidth="1"/>
    <col min="13070" max="13070" width="9.5703125" style="123" customWidth="1"/>
    <col min="13071" max="13071" width="0.42578125" style="123" customWidth="1"/>
    <col min="13072" max="13078" width="6.42578125" style="123" customWidth="1"/>
    <col min="13079" max="13307" width="11.42578125" style="123"/>
    <col min="13308" max="13308" width="1" style="123" customWidth="1"/>
    <col min="13309" max="13309" width="4.28515625" style="123" customWidth="1"/>
    <col min="13310" max="13310" width="34.7109375" style="123" customWidth="1"/>
    <col min="13311" max="13311" width="0" style="123" hidden="1" customWidth="1"/>
    <col min="13312" max="13312" width="20" style="123" customWidth="1"/>
    <col min="13313" max="13313" width="20.85546875" style="123" customWidth="1"/>
    <col min="13314" max="13314" width="25" style="123" customWidth="1"/>
    <col min="13315" max="13315" width="18.7109375" style="123" customWidth="1"/>
    <col min="13316" max="13316" width="29.7109375" style="123" customWidth="1"/>
    <col min="13317" max="13317" width="13.42578125" style="123" customWidth="1"/>
    <col min="13318" max="13318" width="13.85546875" style="123" customWidth="1"/>
    <col min="13319" max="13323" width="16.5703125" style="123" customWidth="1"/>
    <col min="13324" max="13324" width="20.5703125" style="123" customWidth="1"/>
    <col min="13325" max="13325" width="21.140625" style="123" customWidth="1"/>
    <col min="13326" max="13326" width="9.5703125" style="123" customWidth="1"/>
    <col min="13327" max="13327" width="0.42578125" style="123" customWidth="1"/>
    <col min="13328" max="13334" width="6.42578125" style="123" customWidth="1"/>
    <col min="13335" max="13563" width="11.42578125" style="123"/>
    <col min="13564" max="13564" width="1" style="123" customWidth="1"/>
    <col min="13565" max="13565" width="4.28515625" style="123" customWidth="1"/>
    <col min="13566" max="13566" width="34.7109375" style="123" customWidth="1"/>
    <col min="13567" max="13567" width="0" style="123" hidden="1" customWidth="1"/>
    <col min="13568" max="13568" width="20" style="123" customWidth="1"/>
    <col min="13569" max="13569" width="20.85546875" style="123" customWidth="1"/>
    <col min="13570" max="13570" width="25" style="123" customWidth="1"/>
    <col min="13571" max="13571" width="18.7109375" style="123" customWidth="1"/>
    <col min="13572" max="13572" width="29.7109375" style="123" customWidth="1"/>
    <col min="13573" max="13573" width="13.42578125" style="123" customWidth="1"/>
    <col min="13574" max="13574" width="13.85546875" style="123" customWidth="1"/>
    <col min="13575" max="13579" width="16.5703125" style="123" customWidth="1"/>
    <col min="13580" max="13580" width="20.5703125" style="123" customWidth="1"/>
    <col min="13581" max="13581" width="21.140625" style="123" customWidth="1"/>
    <col min="13582" max="13582" width="9.5703125" style="123" customWidth="1"/>
    <col min="13583" max="13583" width="0.42578125" style="123" customWidth="1"/>
    <col min="13584" max="13590" width="6.42578125" style="123" customWidth="1"/>
    <col min="13591" max="13819" width="11.42578125" style="123"/>
    <col min="13820" max="13820" width="1" style="123" customWidth="1"/>
    <col min="13821" max="13821" width="4.28515625" style="123" customWidth="1"/>
    <col min="13822" max="13822" width="34.7109375" style="123" customWidth="1"/>
    <col min="13823" max="13823" width="0" style="123" hidden="1" customWidth="1"/>
    <col min="13824" max="13824" width="20" style="123" customWidth="1"/>
    <col min="13825" max="13825" width="20.85546875" style="123" customWidth="1"/>
    <col min="13826" max="13826" width="25" style="123" customWidth="1"/>
    <col min="13827" max="13827" width="18.7109375" style="123" customWidth="1"/>
    <col min="13828" max="13828" width="29.7109375" style="123" customWidth="1"/>
    <col min="13829" max="13829" width="13.42578125" style="123" customWidth="1"/>
    <col min="13830" max="13830" width="13.85546875" style="123" customWidth="1"/>
    <col min="13831" max="13835" width="16.5703125" style="123" customWidth="1"/>
    <col min="13836" max="13836" width="20.5703125" style="123" customWidth="1"/>
    <col min="13837" max="13837" width="21.140625" style="123" customWidth="1"/>
    <col min="13838" max="13838" width="9.5703125" style="123" customWidth="1"/>
    <col min="13839" max="13839" width="0.42578125" style="123" customWidth="1"/>
    <col min="13840" max="13846" width="6.42578125" style="123" customWidth="1"/>
    <col min="13847" max="14075" width="11.42578125" style="123"/>
    <col min="14076" max="14076" width="1" style="123" customWidth="1"/>
    <col min="14077" max="14077" width="4.28515625" style="123" customWidth="1"/>
    <col min="14078" max="14078" width="34.7109375" style="123" customWidth="1"/>
    <col min="14079" max="14079" width="0" style="123" hidden="1" customWidth="1"/>
    <col min="14080" max="14080" width="20" style="123" customWidth="1"/>
    <col min="14081" max="14081" width="20.85546875" style="123" customWidth="1"/>
    <col min="14082" max="14082" width="25" style="123" customWidth="1"/>
    <col min="14083" max="14083" width="18.7109375" style="123" customWidth="1"/>
    <col min="14084" max="14084" width="29.7109375" style="123" customWidth="1"/>
    <col min="14085" max="14085" width="13.42578125" style="123" customWidth="1"/>
    <col min="14086" max="14086" width="13.85546875" style="123" customWidth="1"/>
    <col min="14087" max="14091" width="16.5703125" style="123" customWidth="1"/>
    <col min="14092" max="14092" width="20.5703125" style="123" customWidth="1"/>
    <col min="14093" max="14093" width="21.140625" style="123" customWidth="1"/>
    <col min="14094" max="14094" width="9.5703125" style="123" customWidth="1"/>
    <col min="14095" max="14095" width="0.42578125" style="123" customWidth="1"/>
    <col min="14096" max="14102" width="6.42578125" style="123" customWidth="1"/>
    <col min="14103" max="14331" width="11.42578125" style="123"/>
    <col min="14332" max="14332" width="1" style="123" customWidth="1"/>
    <col min="14333" max="14333" width="4.28515625" style="123" customWidth="1"/>
    <col min="14334" max="14334" width="34.7109375" style="123" customWidth="1"/>
    <col min="14335" max="14335" width="0" style="123" hidden="1" customWidth="1"/>
    <col min="14336" max="14336" width="20" style="123" customWidth="1"/>
    <col min="14337" max="14337" width="20.85546875" style="123" customWidth="1"/>
    <col min="14338" max="14338" width="25" style="123" customWidth="1"/>
    <col min="14339" max="14339" width="18.7109375" style="123" customWidth="1"/>
    <col min="14340" max="14340" width="29.7109375" style="123" customWidth="1"/>
    <col min="14341" max="14341" width="13.42578125" style="123" customWidth="1"/>
    <col min="14342" max="14342" width="13.85546875" style="123" customWidth="1"/>
    <col min="14343" max="14347" width="16.5703125" style="123" customWidth="1"/>
    <col min="14348" max="14348" width="20.5703125" style="123" customWidth="1"/>
    <col min="14349" max="14349" width="21.140625" style="123" customWidth="1"/>
    <col min="14350" max="14350" width="9.5703125" style="123" customWidth="1"/>
    <col min="14351" max="14351" width="0.42578125" style="123" customWidth="1"/>
    <col min="14352" max="14358" width="6.42578125" style="123" customWidth="1"/>
    <col min="14359" max="14587" width="11.42578125" style="123"/>
    <col min="14588" max="14588" width="1" style="123" customWidth="1"/>
    <col min="14589" max="14589" width="4.28515625" style="123" customWidth="1"/>
    <col min="14590" max="14590" width="34.7109375" style="123" customWidth="1"/>
    <col min="14591" max="14591" width="0" style="123" hidden="1" customWidth="1"/>
    <col min="14592" max="14592" width="20" style="123" customWidth="1"/>
    <col min="14593" max="14593" width="20.85546875" style="123" customWidth="1"/>
    <col min="14594" max="14594" width="25" style="123" customWidth="1"/>
    <col min="14595" max="14595" width="18.7109375" style="123" customWidth="1"/>
    <col min="14596" max="14596" width="29.7109375" style="123" customWidth="1"/>
    <col min="14597" max="14597" width="13.42578125" style="123" customWidth="1"/>
    <col min="14598" max="14598" width="13.85546875" style="123" customWidth="1"/>
    <col min="14599" max="14603" width="16.5703125" style="123" customWidth="1"/>
    <col min="14604" max="14604" width="20.5703125" style="123" customWidth="1"/>
    <col min="14605" max="14605" width="21.140625" style="123" customWidth="1"/>
    <col min="14606" max="14606" width="9.5703125" style="123" customWidth="1"/>
    <col min="14607" max="14607" width="0.42578125" style="123" customWidth="1"/>
    <col min="14608" max="14614" width="6.42578125" style="123" customWidth="1"/>
    <col min="14615" max="14843" width="11.42578125" style="123"/>
    <col min="14844" max="14844" width="1" style="123" customWidth="1"/>
    <col min="14845" max="14845" width="4.28515625" style="123" customWidth="1"/>
    <col min="14846" max="14846" width="34.7109375" style="123" customWidth="1"/>
    <col min="14847" max="14847" width="0" style="123" hidden="1" customWidth="1"/>
    <col min="14848" max="14848" width="20" style="123" customWidth="1"/>
    <col min="14849" max="14849" width="20.85546875" style="123" customWidth="1"/>
    <col min="14850" max="14850" width="25" style="123" customWidth="1"/>
    <col min="14851" max="14851" width="18.7109375" style="123" customWidth="1"/>
    <col min="14852" max="14852" width="29.7109375" style="123" customWidth="1"/>
    <col min="14853" max="14853" width="13.42578125" style="123" customWidth="1"/>
    <col min="14854" max="14854" width="13.85546875" style="123" customWidth="1"/>
    <col min="14855" max="14859" width="16.5703125" style="123" customWidth="1"/>
    <col min="14860" max="14860" width="20.5703125" style="123" customWidth="1"/>
    <col min="14861" max="14861" width="21.140625" style="123" customWidth="1"/>
    <col min="14862" max="14862" width="9.5703125" style="123" customWidth="1"/>
    <col min="14863" max="14863" width="0.42578125" style="123" customWidth="1"/>
    <col min="14864" max="14870" width="6.42578125" style="123" customWidth="1"/>
    <col min="14871" max="15099" width="11.42578125" style="123"/>
    <col min="15100" max="15100" width="1" style="123" customWidth="1"/>
    <col min="15101" max="15101" width="4.28515625" style="123" customWidth="1"/>
    <col min="15102" max="15102" width="34.7109375" style="123" customWidth="1"/>
    <col min="15103" max="15103" width="0" style="123" hidden="1" customWidth="1"/>
    <col min="15104" max="15104" width="20" style="123" customWidth="1"/>
    <col min="15105" max="15105" width="20.85546875" style="123" customWidth="1"/>
    <col min="15106" max="15106" width="25" style="123" customWidth="1"/>
    <col min="15107" max="15107" width="18.7109375" style="123" customWidth="1"/>
    <col min="15108" max="15108" width="29.7109375" style="123" customWidth="1"/>
    <col min="15109" max="15109" width="13.42578125" style="123" customWidth="1"/>
    <col min="15110" max="15110" width="13.85546875" style="123" customWidth="1"/>
    <col min="15111" max="15115" width="16.5703125" style="123" customWidth="1"/>
    <col min="15116" max="15116" width="20.5703125" style="123" customWidth="1"/>
    <col min="15117" max="15117" width="21.140625" style="123" customWidth="1"/>
    <col min="15118" max="15118" width="9.5703125" style="123" customWidth="1"/>
    <col min="15119" max="15119" width="0.42578125" style="123" customWidth="1"/>
    <col min="15120" max="15126" width="6.42578125" style="123" customWidth="1"/>
    <col min="15127" max="15355" width="11.42578125" style="123"/>
    <col min="15356" max="15356" width="1" style="123" customWidth="1"/>
    <col min="15357" max="15357" width="4.28515625" style="123" customWidth="1"/>
    <col min="15358" max="15358" width="34.7109375" style="123" customWidth="1"/>
    <col min="15359" max="15359" width="0" style="123" hidden="1" customWidth="1"/>
    <col min="15360" max="15360" width="20" style="123" customWidth="1"/>
    <col min="15361" max="15361" width="20.85546875" style="123" customWidth="1"/>
    <col min="15362" max="15362" width="25" style="123" customWidth="1"/>
    <col min="15363" max="15363" width="18.7109375" style="123" customWidth="1"/>
    <col min="15364" max="15364" width="29.7109375" style="123" customWidth="1"/>
    <col min="15365" max="15365" width="13.42578125" style="123" customWidth="1"/>
    <col min="15366" max="15366" width="13.85546875" style="123" customWidth="1"/>
    <col min="15367" max="15371" width="16.5703125" style="123" customWidth="1"/>
    <col min="15372" max="15372" width="20.5703125" style="123" customWidth="1"/>
    <col min="15373" max="15373" width="21.140625" style="123" customWidth="1"/>
    <col min="15374" max="15374" width="9.5703125" style="123" customWidth="1"/>
    <col min="15375" max="15375" width="0.42578125" style="123" customWidth="1"/>
    <col min="15376" max="15382" width="6.42578125" style="123" customWidth="1"/>
    <col min="15383" max="15611" width="11.42578125" style="123"/>
    <col min="15612" max="15612" width="1" style="123" customWidth="1"/>
    <col min="15613" max="15613" width="4.28515625" style="123" customWidth="1"/>
    <col min="15614" max="15614" width="34.7109375" style="123" customWidth="1"/>
    <col min="15615" max="15615" width="0" style="123" hidden="1" customWidth="1"/>
    <col min="15616" max="15616" width="20" style="123" customWidth="1"/>
    <col min="15617" max="15617" width="20.85546875" style="123" customWidth="1"/>
    <col min="15618" max="15618" width="25" style="123" customWidth="1"/>
    <col min="15619" max="15619" width="18.7109375" style="123" customWidth="1"/>
    <col min="15620" max="15620" width="29.7109375" style="123" customWidth="1"/>
    <col min="15621" max="15621" width="13.42578125" style="123" customWidth="1"/>
    <col min="15622" max="15622" width="13.85546875" style="123" customWidth="1"/>
    <col min="15623" max="15627" width="16.5703125" style="123" customWidth="1"/>
    <col min="15628" max="15628" width="20.5703125" style="123" customWidth="1"/>
    <col min="15629" max="15629" width="21.140625" style="123" customWidth="1"/>
    <col min="15630" max="15630" width="9.5703125" style="123" customWidth="1"/>
    <col min="15631" max="15631" width="0.42578125" style="123" customWidth="1"/>
    <col min="15632" max="15638" width="6.42578125" style="123" customWidth="1"/>
    <col min="15639" max="15867" width="11.42578125" style="123"/>
    <col min="15868" max="15868" width="1" style="123" customWidth="1"/>
    <col min="15869" max="15869" width="4.28515625" style="123" customWidth="1"/>
    <col min="15870" max="15870" width="34.7109375" style="123" customWidth="1"/>
    <col min="15871" max="15871" width="0" style="123" hidden="1" customWidth="1"/>
    <col min="15872" max="15872" width="20" style="123" customWidth="1"/>
    <col min="15873" max="15873" width="20.85546875" style="123" customWidth="1"/>
    <col min="15874" max="15874" width="25" style="123" customWidth="1"/>
    <col min="15875" max="15875" width="18.7109375" style="123" customWidth="1"/>
    <col min="15876" max="15876" width="29.7109375" style="123" customWidth="1"/>
    <col min="15877" max="15877" width="13.42578125" style="123" customWidth="1"/>
    <col min="15878" max="15878" width="13.85546875" style="123" customWidth="1"/>
    <col min="15879" max="15883" width="16.5703125" style="123" customWidth="1"/>
    <col min="15884" max="15884" width="20.5703125" style="123" customWidth="1"/>
    <col min="15885" max="15885" width="21.140625" style="123" customWidth="1"/>
    <col min="15886" max="15886" width="9.5703125" style="123" customWidth="1"/>
    <col min="15887" max="15887" width="0.42578125" style="123" customWidth="1"/>
    <col min="15888" max="15894" width="6.42578125" style="123" customWidth="1"/>
    <col min="15895" max="16123" width="11.42578125" style="123"/>
    <col min="16124" max="16124" width="1" style="123" customWidth="1"/>
    <col min="16125" max="16125" width="4.28515625" style="123" customWidth="1"/>
    <col min="16126" max="16126" width="34.7109375" style="123" customWidth="1"/>
    <col min="16127" max="16127" width="0" style="123" hidden="1" customWidth="1"/>
    <col min="16128" max="16128" width="20" style="123" customWidth="1"/>
    <col min="16129" max="16129" width="20.85546875" style="123" customWidth="1"/>
    <col min="16130" max="16130" width="25" style="123" customWidth="1"/>
    <col min="16131" max="16131" width="18.7109375" style="123" customWidth="1"/>
    <col min="16132" max="16132" width="29.7109375" style="123" customWidth="1"/>
    <col min="16133" max="16133" width="13.42578125" style="123" customWidth="1"/>
    <col min="16134" max="16134" width="13.85546875" style="123" customWidth="1"/>
    <col min="16135" max="16139" width="16.5703125" style="123" customWidth="1"/>
    <col min="16140" max="16140" width="20.5703125" style="123" customWidth="1"/>
    <col min="16141" max="16141" width="21.140625" style="123" customWidth="1"/>
    <col min="16142" max="16142" width="9.5703125" style="123" customWidth="1"/>
    <col min="16143" max="16143" width="0.42578125" style="123" customWidth="1"/>
    <col min="16144" max="16150" width="6.42578125" style="123" customWidth="1"/>
    <col min="16151" max="16371" width="11.42578125" style="123"/>
    <col min="16372" max="16384" width="11.42578125" style="123" customWidth="1"/>
  </cols>
  <sheetData>
    <row r="2" spans="1:16" ht="15" x14ac:dyDescent="0.25">
      <c r="B2" s="493" t="s">
        <v>77</v>
      </c>
      <c r="C2" s="494"/>
      <c r="D2" s="494"/>
      <c r="E2" s="494"/>
      <c r="F2" s="494"/>
      <c r="G2" s="494"/>
      <c r="H2" s="494"/>
      <c r="I2" s="494"/>
      <c r="J2" s="494"/>
      <c r="K2" s="494"/>
      <c r="L2" s="494"/>
      <c r="M2" s="494"/>
      <c r="N2" s="494"/>
      <c r="O2" s="494"/>
      <c r="P2" s="494"/>
    </row>
    <row r="4" spans="1:16" ht="15" x14ac:dyDescent="0.25">
      <c r="B4" s="505" t="s">
        <v>78</v>
      </c>
      <c r="C4" s="505"/>
      <c r="D4" s="505"/>
      <c r="E4" s="505"/>
      <c r="F4" s="505"/>
      <c r="G4" s="505"/>
      <c r="H4" s="505"/>
      <c r="I4" s="505"/>
      <c r="J4" s="505"/>
      <c r="K4" s="505"/>
      <c r="L4" s="505"/>
      <c r="M4" s="505"/>
      <c r="N4" s="505"/>
      <c r="O4" s="505"/>
      <c r="P4" s="505"/>
    </row>
    <row r="5" spans="1:16" s="171" customFormat="1" ht="15" x14ac:dyDescent="0.25">
      <c r="A5" s="508" t="s">
        <v>79</v>
      </c>
      <c r="B5" s="508"/>
      <c r="C5" s="508"/>
      <c r="D5" s="508"/>
      <c r="E5" s="508"/>
      <c r="F5" s="508"/>
      <c r="G5" s="508"/>
      <c r="H5" s="508"/>
      <c r="I5" s="508"/>
      <c r="J5" s="508"/>
      <c r="K5" s="508"/>
      <c r="L5" s="508"/>
    </row>
    <row r="6" spans="1:16" ht="15" thickBot="1" x14ac:dyDescent="0.3"/>
    <row r="7" spans="1:16" ht="15.75" thickBot="1" x14ac:dyDescent="0.3">
      <c r="B7" s="130" t="s">
        <v>80</v>
      </c>
      <c r="C7" s="500" t="s">
        <v>8</v>
      </c>
      <c r="D7" s="500"/>
      <c r="E7" s="500"/>
      <c r="F7" s="500"/>
      <c r="G7" s="500"/>
      <c r="H7" s="500"/>
      <c r="I7" s="500"/>
      <c r="J7" s="500"/>
      <c r="K7" s="500"/>
      <c r="L7" s="500"/>
      <c r="M7" s="500"/>
      <c r="N7" s="501"/>
    </row>
    <row r="8" spans="1:16" ht="15.75" thickBot="1" x14ac:dyDescent="0.3">
      <c r="B8" s="130" t="s">
        <v>81</v>
      </c>
      <c r="C8" s="500" t="s">
        <v>816</v>
      </c>
      <c r="D8" s="500"/>
      <c r="E8" s="500"/>
      <c r="F8" s="500"/>
      <c r="G8" s="500"/>
      <c r="H8" s="500"/>
      <c r="I8" s="500"/>
      <c r="J8" s="500"/>
      <c r="K8" s="500"/>
      <c r="L8" s="500"/>
      <c r="M8" s="500"/>
      <c r="N8" s="501"/>
    </row>
    <row r="9" spans="1:16" ht="15.75" thickBot="1" x14ac:dyDescent="0.3">
      <c r="B9" s="130" t="s">
        <v>82</v>
      </c>
      <c r="C9" s="500" t="s">
        <v>817</v>
      </c>
      <c r="D9" s="500"/>
      <c r="E9" s="500"/>
      <c r="F9" s="500"/>
      <c r="G9" s="500"/>
      <c r="H9" s="500"/>
      <c r="I9" s="500"/>
      <c r="J9" s="500"/>
      <c r="K9" s="500"/>
      <c r="L9" s="500"/>
      <c r="M9" s="500"/>
      <c r="N9" s="501"/>
    </row>
    <row r="10" spans="1:16" ht="15.75" thickBot="1" x14ac:dyDescent="0.3">
      <c r="B10" s="130" t="s">
        <v>83</v>
      </c>
      <c r="C10" s="500"/>
      <c r="D10" s="500"/>
      <c r="E10" s="500"/>
      <c r="F10" s="500"/>
      <c r="G10" s="500"/>
      <c r="H10" s="500"/>
      <c r="I10" s="500"/>
      <c r="J10" s="500"/>
      <c r="K10" s="500"/>
      <c r="L10" s="500"/>
      <c r="M10" s="500"/>
      <c r="N10" s="501"/>
    </row>
    <row r="11" spans="1:16" ht="15.75" thickBot="1" x14ac:dyDescent="0.3">
      <c r="B11" s="130" t="s">
        <v>84</v>
      </c>
      <c r="C11" s="502">
        <v>9</v>
      </c>
      <c r="D11" s="502"/>
      <c r="E11" s="503"/>
      <c r="F11" s="172"/>
      <c r="G11" s="172"/>
      <c r="H11" s="172"/>
      <c r="I11" s="172"/>
      <c r="J11" s="172"/>
      <c r="K11" s="172"/>
      <c r="L11" s="172"/>
      <c r="M11" s="172"/>
      <c r="N11" s="173"/>
    </row>
    <row r="12" spans="1:16" ht="15.75" thickBot="1" x14ac:dyDescent="0.3">
      <c r="B12" s="131" t="s">
        <v>85</v>
      </c>
      <c r="C12" s="147">
        <v>42023</v>
      </c>
      <c r="D12" s="104"/>
      <c r="E12" s="104"/>
      <c r="F12" s="104"/>
      <c r="G12" s="104"/>
      <c r="H12" s="104"/>
      <c r="I12" s="104"/>
      <c r="J12" s="104"/>
      <c r="K12" s="104"/>
      <c r="L12" s="104"/>
      <c r="M12" s="104"/>
      <c r="N12" s="105"/>
    </row>
    <row r="13" spans="1:16" ht="15" x14ac:dyDescent="0.25">
      <c r="B13" s="132"/>
      <c r="C13" s="148"/>
      <c r="D13" s="133"/>
      <c r="E13" s="133"/>
      <c r="F13" s="133"/>
      <c r="G13" s="133"/>
      <c r="H13" s="133"/>
      <c r="I13" s="174"/>
      <c r="J13" s="174"/>
      <c r="K13" s="174"/>
      <c r="L13" s="174"/>
      <c r="M13" s="174"/>
      <c r="N13" s="133"/>
    </row>
    <row r="14" spans="1:16" ht="15" x14ac:dyDescent="0.25">
      <c r="I14" s="174"/>
      <c r="J14" s="174"/>
      <c r="K14" s="174"/>
      <c r="L14" s="174"/>
      <c r="M14" s="174"/>
      <c r="N14" s="175"/>
    </row>
    <row r="15" spans="1:16" ht="15" x14ac:dyDescent="0.25">
      <c r="B15" s="498" t="s">
        <v>86</v>
      </c>
      <c r="C15" s="498"/>
      <c r="D15" s="176" t="s">
        <v>87</v>
      </c>
      <c r="E15" s="176" t="s">
        <v>88</v>
      </c>
      <c r="F15" s="176" t="s">
        <v>89</v>
      </c>
      <c r="G15" s="177"/>
      <c r="I15" s="149"/>
      <c r="J15" s="149"/>
      <c r="K15" s="149"/>
      <c r="L15" s="149"/>
      <c r="M15" s="149"/>
      <c r="N15" s="175"/>
    </row>
    <row r="16" spans="1:16" ht="15" x14ac:dyDescent="0.25">
      <c r="B16" s="498"/>
      <c r="C16" s="498"/>
      <c r="D16" s="176">
        <v>9</v>
      </c>
      <c r="E16" s="178">
        <v>787932900</v>
      </c>
      <c r="F16" s="178">
        <v>270</v>
      </c>
      <c r="G16" s="179"/>
      <c r="I16" s="150"/>
      <c r="J16" s="150"/>
      <c r="K16" s="150"/>
      <c r="L16" s="150"/>
      <c r="M16" s="150"/>
      <c r="N16" s="175"/>
    </row>
    <row r="17" spans="1:14" ht="15" x14ac:dyDescent="0.25">
      <c r="B17" s="498"/>
      <c r="C17" s="498"/>
      <c r="D17" s="176"/>
      <c r="E17" s="178"/>
      <c r="F17" s="178"/>
      <c r="G17" s="179"/>
      <c r="I17" s="150"/>
      <c r="J17" s="150"/>
      <c r="K17" s="150"/>
      <c r="L17" s="150"/>
      <c r="M17" s="150"/>
      <c r="N17" s="175"/>
    </row>
    <row r="18" spans="1:14" ht="15" x14ac:dyDescent="0.25">
      <c r="B18" s="498"/>
      <c r="C18" s="498"/>
      <c r="D18" s="176"/>
      <c r="E18" s="178"/>
      <c r="F18" s="178"/>
      <c r="G18" s="179"/>
      <c r="I18" s="150"/>
      <c r="J18" s="150"/>
      <c r="K18" s="150"/>
      <c r="L18" s="150"/>
      <c r="M18" s="150"/>
      <c r="N18" s="175"/>
    </row>
    <row r="19" spans="1:14" ht="15" x14ac:dyDescent="0.25">
      <c r="B19" s="498"/>
      <c r="C19" s="498"/>
      <c r="D19" s="176"/>
      <c r="E19" s="180"/>
      <c r="F19" s="178"/>
      <c r="G19" s="179"/>
      <c r="H19" s="151"/>
      <c r="I19" s="150"/>
      <c r="J19" s="150"/>
      <c r="K19" s="150"/>
      <c r="L19" s="150"/>
      <c r="M19" s="150"/>
      <c r="N19" s="181"/>
    </row>
    <row r="20" spans="1:14" ht="15" x14ac:dyDescent="0.25">
      <c r="B20" s="498"/>
      <c r="C20" s="498"/>
      <c r="D20" s="176"/>
      <c r="E20" s="180"/>
      <c r="F20" s="178"/>
      <c r="G20" s="179"/>
      <c r="H20" s="151"/>
      <c r="I20" s="152"/>
      <c r="J20" s="152"/>
      <c r="K20" s="152"/>
      <c r="L20" s="152"/>
      <c r="M20" s="152"/>
      <c r="N20" s="181"/>
    </row>
    <row r="21" spans="1:14" ht="15" x14ac:dyDescent="0.25">
      <c r="B21" s="498"/>
      <c r="C21" s="498"/>
      <c r="D21" s="176"/>
      <c r="E21" s="180"/>
      <c r="F21" s="178"/>
      <c r="G21" s="179"/>
      <c r="H21" s="151"/>
      <c r="I21" s="174"/>
      <c r="J21" s="174"/>
      <c r="K21" s="174"/>
      <c r="L21" s="174"/>
      <c r="M21" s="174"/>
      <c r="N21" s="181"/>
    </row>
    <row r="22" spans="1:14" ht="15" x14ac:dyDescent="0.25">
      <c r="B22" s="498"/>
      <c r="C22" s="498"/>
      <c r="D22" s="176"/>
      <c r="E22" s="180"/>
      <c r="F22" s="178"/>
      <c r="G22" s="179"/>
      <c r="H22" s="151"/>
      <c r="I22" s="174"/>
      <c r="J22" s="174"/>
      <c r="K22" s="174"/>
      <c r="L22" s="174"/>
      <c r="M22" s="174"/>
      <c r="N22" s="181"/>
    </row>
    <row r="23" spans="1:14" ht="15.75" thickBot="1" x14ac:dyDescent="0.3">
      <c r="B23" s="489" t="s">
        <v>90</v>
      </c>
      <c r="C23" s="491"/>
      <c r="D23" s="176"/>
      <c r="E23" s="182">
        <f>SUM(E16:E22)</f>
        <v>787932900</v>
      </c>
      <c r="F23" s="178">
        <f>SUM(F16:F22)</f>
        <v>270</v>
      </c>
      <c r="G23" s="179"/>
      <c r="H23" s="151"/>
      <c r="I23" s="174"/>
      <c r="J23" s="174"/>
      <c r="K23" s="174"/>
      <c r="L23" s="174"/>
      <c r="M23" s="174"/>
      <c r="N23" s="181"/>
    </row>
    <row r="24" spans="1:14" ht="43.5" thickBot="1" x14ac:dyDescent="0.3">
      <c r="A24" s="131"/>
      <c r="B24" s="127" t="s">
        <v>91</v>
      </c>
      <c r="C24" s="127" t="s">
        <v>92</v>
      </c>
      <c r="E24" s="149"/>
      <c r="F24" s="149"/>
      <c r="G24" s="149"/>
      <c r="H24" s="149"/>
      <c r="I24" s="132"/>
      <c r="J24" s="132"/>
      <c r="K24" s="132"/>
      <c r="L24" s="132"/>
      <c r="M24" s="132"/>
    </row>
    <row r="25" spans="1:14" ht="15.75" thickBot="1" x14ac:dyDescent="0.3">
      <c r="A25" s="183">
        <v>1</v>
      </c>
      <c r="C25" s="184">
        <f>+F23*80%</f>
        <v>216</v>
      </c>
      <c r="D25" s="150"/>
      <c r="E25" s="185">
        <f>E23</f>
        <v>787932900</v>
      </c>
      <c r="F25" s="153"/>
      <c r="G25" s="153"/>
      <c r="H25" s="153"/>
      <c r="I25" s="186"/>
      <c r="J25" s="186"/>
      <c r="K25" s="186"/>
      <c r="L25" s="186"/>
      <c r="M25" s="186"/>
    </row>
    <row r="26" spans="1:14" ht="15" x14ac:dyDescent="0.25">
      <c r="A26" s="187"/>
      <c r="C26" s="108"/>
      <c r="D26" s="150"/>
      <c r="E26" s="154"/>
      <c r="F26" s="153"/>
      <c r="G26" s="153"/>
      <c r="H26" s="153"/>
      <c r="I26" s="186"/>
      <c r="J26" s="186"/>
      <c r="K26" s="186"/>
      <c r="L26" s="186"/>
      <c r="M26" s="186"/>
    </row>
    <row r="27" spans="1:14" ht="15" x14ac:dyDescent="0.25">
      <c r="A27" s="187"/>
      <c r="C27" s="108"/>
      <c r="D27" s="150"/>
      <c r="E27" s="154"/>
      <c r="F27" s="153"/>
      <c r="G27" s="153"/>
      <c r="H27" s="153"/>
      <c r="I27" s="186"/>
      <c r="J27" s="186"/>
      <c r="K27" s="186"/>
      <c r="L27" s="186"/>
      <c r="M27" s="186"/>
    </row>
    <row r="28" spans="1:14" ht="15" x14ac:dyDescent="0.2">
      <c r="A28" s="187"/>
      <c r="B28" s="188" t="s">
        <v>93</v>
      </c>
      <c r="C28" s="171"/>
      <c r="D28" s="171"/>
      <c r="E28" s="171"/>
      <c r="F28" s="171"/>
      <c r="G28" s="171"/>
      <c r="H28" s="171"/>
      <c r="I28" s="174"/>
      <c r="J28" s="174"/>
      <c r="K28" s="174"/>
      <c r="L28" s="174"/>
      <c r="M28" s="174"/>
      <c r="N28" s="175"/>
    </row>
    <row r="29" spans="1:14" ht="15" x14ac:dyDescent="0.2">
      <c r="A29" s="187"/>
      <c r="B29" s="171"/>
      <c r="C29" s="171"/>
      <c r="D29" s="171"/>
      <c r="E29" s="171"/>
      <c r="F29" s="171"/>
      <c r="G29" s="171"/>
      <c r="H29" s="171"/>
      <c r="I29" s="174"/>
      <c r="J29" s="174"/>
      <c r="K29" s="174"/>
      <c r="L29" s="174"/>
      <c r="M29" s="174"/>
      <c r="N29" s="175"/>
    </row>
    <row r="30" spans="1:14" ht="15" x14ac:dyDescent="0.2">
      <c r="A30" s="187"/>
      <c r="B30" s="176" t="s">
        <v>94</v>
      </c>
      <c r="C30" s="176" t="s">
        <v>75</v>
      </c>
      <c r="D30" s="176" t="s">
        <v>95</v>
      </c>
      <c r="E30" s="171"/>
      <c r="F30" s="171"/>
      <c r="G30" s="171"/>
      <c r="H30" s="171"/>
      <c r="I30" s="174"/>
      <c r="J30" s="174"/>
      <c r="K30" s="174"/>
      <c r="L30" s="174"/>
      <c r="M30" s="174"/>
      <c r="N30" s="175"/>
    </row>
    <row r="31" spans="1:14" ht="15" x14ac:dyDescent="0.2">
      <c r="A31" s="187"/>
      <c r="B31" s="99" t="s">
        <v>97</v>
      </c>
      <c r="C31" s="85" t="s">
        <v>98</v>
      </c>
      <c r="D31" s="99"/>
      <c r="E31" s="171"/>
      <c r="F31" s="171"/>
      <c r="G31" s="171"/>
      <c r="H31" s="171"/>
      <c r="I31" s="174"/>
      <c r="J31" s="174"/>
      <c r="K31" s="174"/>
      <c r="L31" s="174"/>
      <c r="M31" s="174"/>
      <c r="N31" s="175"/>
    </row>
    <row r="32" spans="1:14" ht="15" x14ac:dyDescent="0.2">
      <c r="A32" s="187"/>
      <c r="B32" s="99" t="s">
        <v>99</v>
      </c>
      <c r="C32" s="85" t="s">
        <v>98</v>
      </c>
      <c r="D32" s="99"/>
      <c r="E32" s="171"/>
      <c r="F32" s="171"/>
      <c r="G32" s="171"/>
      <c r="H32" s="171"/>
      <c r="I32" s="174"/>
      <c r="J32" s="174"/>
      <c r="K32" s="174"/>
      <c r="L32" s="174"/>
      <c r="M32" s="174"/>
      <c r="N32" s="175"/>
    </row>
    <row r="33" spans="1:14" ht="15" x14ac:dyDescent="0.2">
      <c r="A33" s="187"/>
      <c r="B33" s="99" t="s">
        <v>100</v>
      </c>
      <c r="C33" s="85" t="s">
        <v>98</v>
      </c>
      <c r="D33" s="99"/>
      <c r="E33" s="171"/>
      <c r="F33" s="171"/>
      <c r="G33" s="171"/>
      <c r="H33" s="171"/>
      <c r="I33" s="174"/>
      <c r="J33" s="174"/>
      <c r="K33" s="174"/>
      <c r="L33" s="174"/>
      <c r="M33" s="174"/>
      <c r="N33" s="175"/>
    </row>
    <row r="34" spans="1:14" ht="15" x14ac:dyDescent="0.2">
      <c r="A34" s="187"/>
      <c r="B34" s="99" t="s">
        <v>101</v>
      </c>
      <c r="C34" s="85"/>
      <c r="D34" s="85" t="s">
        <v>98</v>
      </c>
      <c r="E34" s="171"/>
      <c r="F34" s="171"/>
      <c r="G34" s="171"/>
      <c r="H34" s="171"/>
      <c r="I34" s="174"/>
      <c r="J34" s="174"/>
      <c r="K34" s="174"/>
      <c r="L34" s="174"/>
      <c r="M34" s="174"/>
      <c r="N34" s="175"/>
    </row>
    <row r="35" spans="1:14" ht="15" x14ac:dyDescent="0.2">
      <c r="A35" s="187"/>
      <c r="B35" s="171"/>
      <c r="C35" s="171"/>
      <c r="D35" s="171"/>
      <c r="E35" s="171"/>
      <c r="F35" s="171"/>
      <c r="G35" s="171"/>
      <c r="H35" s="171"/>
      <c r="I35" s="174"/>
      <c r="J35" s="174"/>
      <c r="K35" s="174"/>
      <c r="L35" s="174"/>
      <c r="M35" s="174"/>
      <c r="N35" s="175"/>
    </row>
    <row r="36" spans="1:14" ht="15" x14ac:dyDescent="0.2">
      <c r="A36" s="187"/>
      <c r="B36" s="171"/>
      <c r="C36" s="171"/>
      <c r="D36" s="171"/>
      <c r="E36" s="171"/>
      <c r="F36" s="171"/>
      <c r="G36" s="171"/>
      <c r="H36" s="171"/>
      <c r="I36" s="174"/>
      <c r="J36" s="174"/>
      <c r="K36" s="174"/>
      <c r="L36" s="174"/>
      <c r="M36" s="174"/>
      <c r="N36" s="175"/>
    </row>
    <row r="37" spans="1:14" ht="15" x14ac:dyDescent="0.2">
      <c r="A37" s="187"/>
      <c r="B37" s="188" t="s">
        <v>102</v>
      </c>
      <c r="C37" s="171"/>
      <c r="D37" s="171"/>
      <c r="E37" s="171"/>
      <c r="F37" s="171"/>
      <c r="G37" s="171"/>
      <c r="H37" s="171"/>
      <c r="I37" s="174"/>
      <c r="J37" s="174"/>
      <c r="K37" s="174"/>
      <c r="L37" s="174"/>
      <c r="M37" s="174"/>
      <c r="N37" s="175"/>
    </row>
    <row r="38" spans="1:14" ht="15" x14ac:dyDescent="0.2">
      <c r="A38" s="187"/>
      <c r="B38" s="171"/>
      <c r="C38" s="171"/>
      <c r="D38" s="171"/>
      <c r="E38" s="171"/>
      <c r="F38" s="171"/>
      <c r="G38" s="171"/>
      <c r="H38" s="171"/>
      <c r="I38" s="174"/>
      <c r="J38" s="174"/>
      <c r="K38" s="174"/>
      <c r="L38" s="174"/>
      <c r="M38" s="174"/>
      <c r="N38" s="175"/>
    </row>
    <row r="39" spans="1:14" ht="15" x14ac:dyDescent="0.2">
      <c r="A39" s="187"/>
      <c r="B39" s="171"/>
      <c r="C39" s="171"/>
      <c r="D39" s="171"/>
      <c r="E39" s="171"/>
      <c r="F39" s="171"/>
      <c r="G39" s="171"/>
      <c r="H39" s="171"/>
      <c r="I39" s="174"/>
      <c r="J39" s="174"/>
      <c r="K39" s="174"/>
      <c r="L39" s="174"/>
      <c r="M39" s="174"/>
      <c r="N39" s="175"/>
    </row>
    <row r="40" spans="1:14" ht="15" x14ac:dyDescent="0.2">
      <c r="A40" s="187"/>
      <c r="B40" s="176" t="s">
        <v>94</v>
      </c>
      <c r="C40" s="176" t="s">
        <v>103</v>
      </c>
      <c r="D40" s="158" t="s">
        <v>104</v>
      </c>
      <c r="E40" s="158" t="s">
        <v>105</v>
      </c>
      <c r="F40" s="171"/>
      <c r="G40" s="171"/>
      <c r="H40" s="171"/>
      <c r="I40" s="174"/>
      <c r="J40" s="174"/>
      <c r="K40" s="174"/>
      <c r="L40" s="174"/>
      <c r="M40" s="174"/>
      <c r="N40" s="175"/>
    </row>
    <row r="41" spans="1:14" ht="42.75" x14ac:dyDescent="0.2">
      <c r="A41" s="187"/>
      <c r="B41" s="190" t="s">
        <v>106</v>
      </c>
      <c r="C41" s="47">
        <v>40</v>
      </c>
      <c r="D41" s="85"/>
      <c r="E41" s="474">
        <f>+D41+D42</f>
        <v>10</v>
      </c>
      <c r="F41" s="171"/>
      <c r="G41" s="171"/>
      <c r="H41" s="171"/>
      <c r="I41" s="174"/>
      <c r="J41" s="174"/>
      <c r="K41" s="174"/>
      <c r="L41" s="174"/>
      <c r="M41" s="174"/>
      <c r="N41" s="175"/>
    </row>
    <row r="42" spans="1:14" ht="71.25" x14ac:dyDescent="0.2">
      <c r="A42" s="187"/>
      <c r="B42" s="190" t="s">
        <v>107</v>
      </c>
      <c r="C42" s="47">
        <v>60</v>
      </c>
      <c r="D42" s="85">
        <v>10</v>
      </c>
      <c r="E42" s="475"/>
      <c r="F42" s="171"/>
      <c r="G42" s="171"/>
      <c r="H42" s="171"/>
      <c r="I42" s="174"/>
      <c r="J42" s="174"/>
      <c r="K42" s="174"/>
      <c r="L42" s="174"/>
      <c r="M42" s="174"/>
      <c r="N42" s="175"/>
    </row>
    <row r="43" spans="1:14" ht="15" x14ac:dyDescent="0.25">
      <c r="A43" s="187"/>
      <c r="C43" s="108"/>
      <c r="D43" s="150"/>
      <c r="E43" s="154"/>
      <c r="F43" s="153"/>
      <c r="G43" s="153"/>
      <c r="H43" s="153"/>
      <c r="I43" s="186"/>
      <c r="J43" s="186"/>
      <c r="K43" s="186"/>
      <c r="L43" s="186"/>
      <c r="M43" s="186"/>
    </row>
    <row r="44" spans="1:14" ht="15" x14ac:dyDescent="0.25">
      <c r="A44" s="187"/>
      <c r="C44" s="108"/>
      <c r="D44" s="150"/>
      <c r="E44" s="154"/>
      <c r="F44" s="153"/>
      <c r="G44" s="153"/>
      <c r="H44" s="153"/>
      <c r="I44" s="186"/>
      <c r="J44" s="186"/>
      <c r="K44" s="186"/>
      <c r="L44" s="186"/>
      <c r="M44" s="186"/>
    </row>
    <row r="45" spans="1:14" ht="15" x14ac:dyDescent="0.25">
      <c r="A45" s="187"/>
      <c r="C45" s="108"/>
      <c r="D45" s="150"/>
      <c r="E45" s="154"/>
      <c r="F45" s="153"/>
      <c r="G45" s="153"/>
      <c r="H45" s="153"/>
      <c r="I45" s="186"/>
      <c r="J45" s="186"/>
      <c r="K45" s="186"/>
      <c r="L45" s="186"/>
      <c r="M45" s="186"/>
    </row>
    <row r="46" spans="1:14" ht="15" thickBot="1" x14ac:dyDescent="0.3">
      <c r="M46" s="504" t="s">
        <v>108</v>
      </c>
      <c r="N46" s="504"/>
    </row>
    <row r="47" spans="1:14" ht="15" x14ac:dyDescent="0.25">
      <c r="B47" s="188" t="s">
        <v>109</v>
      </c>
      <c r="M47" s="191"/>
      <c r="N47" s="191"/>
    </row>
    <row r="48" spans="1:14" ht="15" thickBot="1" x14ac:dyDescent="0.3">
      <c r="M48" s="191"/>
      <c r="N48" s="191"/>
    </row>
    <row r="49" spans="1:26" s="174" customFormat="1" ht="75" x14ac:dyDescent="0.25">
      <c r="B49" s="192" t="s">
        <v>110</v>
      </c>
      <c r="C49" s="192" t="s">
        <v>111</v>
      </c>
      <c r="D49" s="192" t="s">
        <v>112</v>
      </c>
      <c r="E49" s="192" t="s">
        <v>113</v>
      </c>
      <c r="F49" s="192" t="s">
        <v>114</v>
      </c>
      <c r="G49" s="192" t="s">
        <v>115</v>
      </c>
      <c r="H49" s="192" t="s">
        <v>116</v>
      </c>
      <c r="I49" s="192" t="s">
        <v>117</v>
      </c>
      <c r="J49" s="192" t="s">
        <v>118</v>
      </c>
      <c r="K49" s="192" t="s">
        <v>119</v>
      </c>
      <c r="L49" s="192" t="s">
        <v>120</v>
      </c>
      <c r="M49" s="193" t="s">
        <v>121</v>
      </c>
      <c r="N49" s="192" t="s">
        <v>122</v>
      </c>
      <c r="O49" s="192" t="s">
        <v>123</v>
      </c>
      <c r="P49" s="194" t="s">
        <v>124</v>
      </c>
      <c r="Q49" s="194" t="s">
        <v>125</v>
      </c>
    </row>
    <row r="50" spans="1:26" s="79" customFormat="1" ht="54" customHeight="1" x14ac:dyDescent="0.2">
      <c r="A50" s="47">
        <v>1</v>
      </c>
      <c r="B50" s="62" t="s">
        <v>8</v>
      </c>
      <c r="C50" s="62" t="s">
        <v>8</v>
      </c>
      <c r="D50" s="62" t="s">
        <v>594</v>
      </c>
      <c r="E50" s="62" t="s">
        <v>818</v>
      </c>
      <c r="F50" s="63" t="s">
        <v>75</v>
      </c>
      <c r="G50" s="64" t="s">
        <v>385</v>
      </c>
      <c r="H50" s="65">
        <v>41246</v>
      </c>
      <c r="I50" s="65">
        <v>41939</v>
      </c>
      <c r="J50" s="66" t="s">
        <v>95</v>
      </c>
      <c r="K50" s="267">
        <f>+(I50-H50)/30</f>
        <v>23.1</v>
      </c>
      <c r="L50" s="267" t="s">
        <v>651</v>
      </c>
      <c r="M50" s="268">
        <v>270</v>
      </c>
      <c r="N50" s="269" t="s">
        <v>651</v>
      </c>
      <c r="O50" s="270">
        <v>1122796368</v>
      </c>
      <c r="P50" s="270">
        <v>116</v>
      </c>
      <c r="Q50" s="526" t="s">
        <v>819</v>
      </c>
      <c r="R50" s="86"/>
      <c r="S50" s="86"/>
      <c r="T50" s="86"/>
      <c r="U50" s="86"/>
      <c r="V50" s="86"/>
      <c r="W50" s="86"/>
      <c r="X50" s="86"/>
      <c r="Y50" s="86"/>
      <c r="Z50" s="86"/>
    </row>
    <row r="51" spans="1:26" s="79" customFormat="1" ht="42.75" x14ac:dyDescent="0.2">
      <c r="A51" s="47">
        <f>+A50+1</f>
        <v>2</v>
      </c>
      <c r="B51" s="62" t="s">
        <v>8</v>
      </c>
      <c r="C51" s="62" t="s">
        <v>8</v>
      </c>
      <c r="D51" s="62" t="s">
        <v>594</v>
      </c>
      <c r="E51" s="62" t="s">
        <v>820</v>
      </c>
      <c r="F51" s="63" t="s">
        <v>75</v>
      </c>
      <c r="G51" s="64" t="s">
        <v>385</v>
      </c>
      <c r="H51" s="65">
        <v>41939</v>
      </c>
      <c r="I51" s="65">
        <v>41988</v>
      </c>
      <c r="J51" s="66" t="s">
        <v>95</v>
      </c>
      <c r="K51" s="267">
        <f>+(I51-H51)/30</f>
        <v>1.6333333333333333</v>
      </c>
      <c r="L51" s="267" t="s">
        <v>651</v>
      </c>
      <c r="M51" s="268">
        <v>270</v>
      </c>
      <c r="N51" s="269" t="s">
        <v>651</v>
      </c>
      <c r="O51" s="270">
        <v>173960450</v>
      </c>
      <c r="P51" s="270"/>
      <c r="Q51" s="527"/>
      <c r="R51" s="86"/>
      <c r="S51" s="86"/>
      <c r="T51" s="86"/>
      <c r="U51" s="86"/>
      <c r="V51" s="86"/>
      <c r="W51" s="86"/>
      <c r="X51" s="86"/>
      <c r="Y51" s="86"/>
      <c r="Z51" s="86"/>
    </row>
    <row r="52" spans="1:26" s="79" customFormat="1" x14ac:dyDescent="0.2">
      <c r="A52" s="47">
        <f t="shared" ref="A52:A57" si="0">+A51+1</f>
        <v>3</v>
      </c>
      <c r="B52" s="62"/>
      <c r="C52" s="62"/>
      <c r="D52" s="62"/>
      <c r="E52" s="62"/>
      <c r="F52" s="63"/>
      <c r="G52" s="64"/>
      <c r="H52" s="65"/>
      <c r="I52" s="65"/>
      <c r="J52" s="66"/>
      <c r="K52" s="267">
        <f>+(I52-H52)/30</f>
        <v>0</v>
      </c>
      <c r="L52" s="271"/>
      <c r="M52" s="268"/>
      <c r="N52" s="269"/>
      <c r="O52" s="270"/>
      <c r="P52" s="270"/>
      <c r="Q52" s="217"/>
      <c r="R52" s="86"/>
      <c r="S52" s="86"/>
      <c r="T52" s="86"/>
      <c r="U52" s="86"/>
      <c r="V52" s="86"/>
      <c r="W52" s="86"/>
      <c r="X52" s="86"/>
      <c r="Y52" s="86"/>
      <c r="Z52" s="86"/>
    </row>
    <row r="53" spans="1:26" s="79" customFormat="1" x14ac:dyDescent="0.25">
      <c r="A53" s="47">
        <f t="shared" si="0"/>
        <v>4</v>
      </c>
      <c r="B53" s="62"/>
      <c r="C53" s="62"/>
      <c r="D53" s="62"/>
      <c r="E53" s="62"/>
      <c r="F53" s="238"/>
      <c r="G53" s="63"/>
      <c r="H53" s="65"/>
      <c r="I53" s="65"/>
      <c r="J53" s="66"/>
      <c r="K53" s="67"/>
      <c r="L53" s="78"/>
      <c r="M53" s="68"/>
      <c r="N53" s="62"/>
      <c r="O53" s="70"/>
      <c r="P53" s="70"/>
      <c r="Q53" s="76"/>
      <c r="R53" s="86"/>
      <c r="S53" s="86"/>
      <c r="T53" s="86"/>
      <c r="U53" s="86"/>
      <c r="V53" s="86"/>
      <c r="W53" s="86"/>
      <c r="X53" s="86"/>
      <c r="Y53" s="86"/>
      <c r="Z53" s="86"/>
    </row>
    <row r="54" spans="1:26" s="79" customFormat="1" x14ac:dyDescent="0.25">
      <c r="A54" s="47">
        <f t="shared" si="0"/>
        <v>5</v>
      </c>
      <c r="B54" s="62"/>
      <c r="C54" s="63"/>
      <c r="D54" s="62"/>
      <c r="E54" s="138"/>
      <c r="F54" s="63"/>
      <c r="G54" s="63"/>
      <c r="H54" s="65"/>
      <c r="I54" s="65"/>
      <c r="J54" s="66"/>
      <c r="K54" s="67"/>
      <c r="L54" s="66"/>
      <c r="M54" s="68"/>
      <c r="N54" s="68"/>
      <c r="O54" s="70"/>
      <c r="P54" s="70"/>
      <c r="Q54" s="76"/>
      <c r="R54" s="86"/>
      <c r="S54" s="86"/>
      <c r="T54" s="86"/>
      <c r="U54" s="86"/>
      <c r="V54" s="86"/>
      <c r="W54" s="86"/>
      <c r="X54" s="86"/>
      <c r="Y54" s="86"/>
      <c r="Z54" s="86"/>
    </row>
    <row r="55" spans="1:26" s="79" customFormat="1" x14ac:dyDescent="0.25">
      <c r="A55" s="47">
        <f t="shared" si="0"/>
        <v>6</v>
      </c>
      <c r="B55" s="62"/>
      <c r="C55" s="63"/>
      <c r="D55" s="62"/>
      <c r="E55" s="138"/>
      <c r="F55" s="63"/>
      <c r="G55" s="63"/>
      <c r="H55" s="65"/>
      <c r="I55" s="136"/>
      <c r="J55" s="66"/>
      <c r="K55" s="66"/>
      <c r="L55" s="66"/>
      <c r="M55" s="68"/>
      <c r="N55" s="68"/>
      <c r="O55" s="70"/>
      <c r="P55" s="70"/>
      <c r="Q55" s="76"/>
      <c r="R55" s="86"/>
      <c r="S55" s="86"/>
      <c r="T55" s="86"/>
      <c r="U55" s="86"/>
      <c r="V55" s="86"/>
      <c r="W55" s="86"/>
      <c r="X55" s="86"/>
      <c r="Y55" s="86"/>
      <c r="Z55" s="86"/>
    </row>
    <row r="56" spans="1:26" s="79" customFormat="1" x14ac:dyDescent="0.25">
      <c r="A56" s="47">
        <f t="shared" si="0"/>
        <v>7</v>
      </c>
      <c r="B56" s="62"/>
      <c r="C56" s="63"/>
      <c r="D56" s="62"/>
      <c r="E56" s="138"/>
      <c r="F56" s="63"/>
      <c r="G56" s="63"/>
      <c r="H56" s="65"/>
      <c r="I56" s="136"/>
      <c r="J56" s="66"/>
      <c r="K56" s="66"/>
      <c r="L56" s="66"/>
      <c r="M56" s="68"/>
      <c r="N56" s="68"/>
      <c r="O56" s="70"/>
      <c r="P56" s="70"/>
      <c r="Q56" s="76"/>
      <c r="R56" s="86"/>
      <c r="S56" s="86"/>
      <c r="T56" s="86"/>
      <c r="U56" s="86"/>
      <c r="V56" s="86"/>
      <c r="W56" s="86"/>
      <c r="X56" s="86"/>
      <c r="Y56" s="86"/>
      <c r="Z56" s="86"/>
    </row>
    <row r="57" spans="1:26" s="79" customFormat="1" x14ac:dyDescent="0.25">
      <c r="A57" s="47">
        <f t="shared" si="0"/>
        <v>8</v>
      </c>
      <c r="B57" s="62"/>
      <c r="C57" s="63"/>
      <c r="D57" s="62"/>
      <c r="E57" s="138"/>
      <c r="F57" s="63"/>
      <c r="G57" s="63"/>
      <c r="H57" s="65"/>
      <c r="I57" s="65"/>
      <c r="J57" s="66"/>
      <c r="K57" s="66"/>
      <c r="L57" s="66"/>
      <c r="M57" s="68"/>
      <c r="N57" s="68"/>
      <c r="O57" s="70"/>
      <c r="P57" s="70"/>
      <c r="Q57" s="76"/>
      <c r="R57" s="86"/>
      <c r="S57" s="86"/>
      <c r="T57" s="86"/>
      <c r="U57" s="86"/>
      <c r="V57" s="86"/>
      <c r="W57" s="86"/>
      <c r="X57" s="86"/>
      <c r="Y57" s="86"/>
      <c r="Z57" s="86"/>
    </row>
    <row r="58" spans="1:26" s="79" customFormat="1" ht="15" x14ac:dyDescent="0.25">
      <c r="A58" s="47"/>
      <c r="B58" s="118" t="s">
        <v>105</v>
      </c>
      <c r="C58" s="63"/>
      <c r="D58" s="62"/>
      <c r="E58" s="138"/>
      <c r="F58" s="63"/>
      <c r="G58" s="63"/>
      <c r="H58" s="63"/>
      <c r="I58" s="66"/>
      <c r="J58" s="66"/>
      <c r="K58" s="139">
        <f>SUM(K50:K57)</f>
        <v>24.733333333333334</v>
      </c>
      <c r="L58" s="140"/>
      <c r="M58" s="139">
        <f>SUM(M50:M57)</f>
        <v>540</v>
      </c>
      <c r="N58" s="140">
        <f>SUM(N50:N57)</f>
        <v>0</v>
      </c>
      <c r="O58" s="70"/>
      <c r="P58" s="70"/>
      <c r="Q58" s="76"/>
    </row>
    <row r="59" spans="1:26" x14ac:dyDescent="0.25">
      <c r="E59" s="155"/>
      <c r="K59" s="156"/>
    </row>
    <row r="60" spans="1:26" ht="15" x14ac:dyDescent="0.25">
      <c r="B60" s="471" t="s">
        <v>133</v>
      </c>
      <c r="C60" s="471" t="s">
        <v>134</v>
      </c>
      <c r="D60" s="505" t="s">
        <v>135</v>
      </c>
      <c r="E60" s="505"/>
      <c r="K60" s="157"/>
      <c r="L60" s="157"/>
      <c r="M60" s="157"/>
    </row>
    <row r="61" spans="1:26" ht="15" x14ac:dyDescent="0.25">
      <c r="B61" s="473"/>
      <c r="C61" s="473"/>
      <c r="D61" s="158" t="s">
        <v>75</v>
      </c>
      <c r="E61" s="159" t="s">
        <v>95</v>
      </c>
      <c r="H61" s="141"/>
      <c r="I61" s="161">
        <v>40194</v>
      </c>
      <c r="K61" s="161"/>
      <c r="L61" s="157"/>
    </row>
    <row r="62" spans="1:26" ht="15" x14ac:dyDescent="0.25">
      <c r="B62" s="160" t="s">
        <v>139</v>
      </c>
      <c r="C62" s="162">
        <f>+K58</f>
        <v>24.733333333333334</v>
      </c>
      <c r="D62" s="85" t="s">
        <v>98</v>
      </c>
      <c r="E62" s="85"/>
      <c r="F62" s="142"/>
      <c r="G62" s="142"/>
      <c r="H62" s="142"/>
      <c r="I62" s="142"/>
      <c r="J62" s="142"/>
      <c r="L62" s="243">
        <f>K50+K51+K52+K53</f>
        <v>24.733333333333334</v>
      </c>
      <c r="M62" s="142"/>
    </row>
    <row r="63" spans="1:26" ht="15" x14ac:dyDescent="0.25">
      <c r="B63" s="160" t="s">
        <v>140</v>
      </c>
      <c r="C63" s="164">
        <v>270</v>
      </c>
      <c r="D63" s="85" t="s">
        <v>98</v>
      </c>
      <c r="E63" s="85"/>
    </row>
    <row r="64" spans="1:26" x14ac:dyDescent="0.25">
      <c r="B64" s="187"/>
      <c r="C64" s="506"/>
      <c r="D64" s="506"/>
      <c r="E64" s="506"/>
      <c r="F64" s="506"/>
      <c r="G64" s="506"/>
      <c r="H64" s="506"/>
      <c r="I64" s="506"/>
      <c r="J64" s="506"/>
      <c r="K64" s="506"/>
      <c r="L64" s="506"/>
      <c r="M64" s="506"/>
      <c r="N64" s="506"/>
    </row>
    <row r="65" spans="2:18" ht="15" thickBot="1" x14ac:dyDescent="0.3"/>
    <row r="66" spans="2:18" ht="15.75" thickBot="1" x14ac:dyDescent="0.3">
      <c r="B66" s="507" t="s">
        <v>141</v>
      </c>
      <c r="C66" s="507"/>
      <c r="D66" s="507"/>
      <c r="E66" s="507"/>
      <c r="F66" s="507"/>
      <c r="G66" s="507"/>
      <c r="H66" s="507"/>
      <c r="I66" s="507"/>
      <c r="J66" s="507"/>
      <c r="K66" s="507"/>
      <c r="L66" s="507"/>
      <c r="M66" s="507"/>
      <c r="N66" s="507"/>
    </row>
    <row r="69" spans="2:18" ht="90" x14ac:dyDescent="0.25">
      <c r="B69" s="176" t="s">
        <v>142</v>
      </c>
      <c r="C69" s="195" t="s">
        <v>143</v>
      </c>
      <c r="D69" s="195" t="s">
        <v>144</v>
      </c>
      <c r="E69" s="195" t="s">
        <v>145</v>
      </c>
      <c r="F69" s="195" t="s">
        <v>146</v>
      </c>
      <c r="G69" s="195" t="s">
        <v>147</v>
      </c>
      <c r="H69" s="195" t="s">
        <v>148</v>
      </c>
      <c r="I69" s="176" t="s">
        <v>149</v>
      </c>
      <c r="J69" s="195" t="s">
        <v>150</v>
      </c>
      <c r="K69" s="195" t="s">
        <v>151</v>
      </c>
      <c r="L69" s="195" t="s">
        <v>152</v>
      </c>
      <c r="M69" s="195" t="s">
        <v>153</v>
      </c>
      <c r="N69" s="196" t="s">
        <v>154</v>
      </c>
      <c r="O69" s="196" t="s">
        <v>155</v>
      </c>
      <c r="P69" s="489" t="s">
        <v>96</v>
      </c>
      <c r="Q69" s="491"/>
      <c r="R69" s="195" t="s">
        <v>156</v>
      </c>
    </row>
    <row r="70" spans="2:18" ht="28.5" x14ac:dyDescent="0.25">
      <c r="B70" s="99" t="s">
        <v>601</v>
      </c>
      <c r="C70" s="127" t="s">
        <v>602</v>
      </c>
      <c r="D70" s="127" t="s">
        <v>821</v>
      </c>
      <c r="E70" s="127">
        <v>195</v>
      </c>
      <c r="F70" s="47"/>
      <c r="G70" s="81" t="s">
        <v>822</v>
      </c>
      <c r="H70" s="47"/>
      <c r="I70" s="47"/>
      <c r="J70" s="47"/>
      <c r="K70" s="127" t="s">
        <v>75</v>
      </c>
      <c r="L70" s="127" t="s">
        <v>75</v>
      </c>
      <c r="M70" s="127" t="s">
        <v>75</v>
      </c>
      <c r="N70" s="127" t="s">
        <v>75</v>
      </c>
      <c r="O70" s="127" t="s">
        <v>75</v>
      </c>
      <c r="P70" s="468" t="s">
        <v>823</v>
      </c>
      <c r="Q70" s="469"/>
      <c r="R70" s="47" t="s">
        <v>75</v>
      </c>
    </row>
    <row r="71" spans="2:18" ht="28.5" x14ac:dyDescent="0.2">
      <c r="B71" s="99" t="s">
        <v>601</v>
      </c>
      <c r="C71" s="127" t="s">
        <v>602</v>
      </c>
      <c r="D71" s="166" t="s">
        <v>824</v>
      </c>
      <c r="E71" s="166">
        <v>75</v>
      </c>
      <c r="F71" s="169"/>
      <c r="G71" s="81" t="s">
        <v>822</v>
      </c>
      <c r="H71" s="169"/>
      <c r="I71" s="99"/>
      <c r="J71" s="100"/>
      <c r="K71" s="100" t="s">
        <v>75</v>
      </c>
      <c r="L71" s="99" t="s">
        <v>75</v>
      </c>
      <c r="M71" s="99" t="s">
        <v>75</v>
      </c>
      <c r="N71" s="99" t="s">
        <v>75</v>
      </c>
      <c r="O71" s="99" t="s">
        <v>75</v>
      </c>
      <c r="P71" s="489" t="s">
        <v>823</v>
      </c>
      <c r="Q71" s="491"/>
      <c r="R71" s="99" t="s">
        <v>75</v>
      </c>
    </row>
    <row r="72" spans="2:18" ht="15" x14ac:dyDescent="0.2">
      <c r="B72" s="100"/>
      <c r="C72" s="100"/>
      <c r="D72" s="166"/>
      <c r="E72" s="166"/>
      <c r="F72" s="169"/>
      <c r="G72" s="170"/>
      <c r="H72" s="169"/>
      <c r="I72" s="99"/>
      <c r="J72" s="100"/>
      <c r="K72" s="100"/>
      <c r="L72" s="99"/>
      <c r="M72" s="99"/>
      <c r="N72" s="99"/>
      <c r="O72" s="99"/>
      <c r="P72" s="489"/>
      <c r="Q72" s="491"/>
      <c r="R72" s="99"/>
    </row>
    <row r="73" spans="2:18" ht="15" x14ac:dyDescent="0.2">
      <c r="B73" s="100"/>
      <c r="C73" s="100"/>
      <c r="D73" s="166"/>
      <c r="E73" s="166"/>
      <c r="F73" s="169"/>
      <c r="G73" s="170"/>
      <c r="H73" s="169"/>
      <c r="I73" s="99"/>
      <c r="J73" s="100"/>
      <c r="K73" s="100"/>
      <c r="L73" s="99"/>
      <c r="M73" s="99"/>
      <c r="N73" s="99"/>
      <c r="O73" s="99"/>
      <c r="P73" s="489"/>
      <c r="Q73" s="491"/>
      <c r="R73" s="99"/>
    </row>
    <row r="74" spans="2:18" ht="15" x14ac:dyDescent="0.2">
      <c r="B74" s="100"/>
      <c r="C74" s="100"/>
      <c r="D74" s="166"/>
      <c r="E74" s="166"/>
      <c r="F74" s="169"/>
      <c r="G74" s="170"/>
      <c r="H74" s="169"/>
      <c r="I74" s="99"/>
      <c r="J74" s="100"/>
      <c r="K74" s="100"/>
      <c r="L74" s="99"/>
      <c r="M74" s="99"/>
      <c r="N74" s="99"/>
      <c r="O74" s="99"/>
      <c r="P74" s="489"/>
      <c r="Q74" s="491"/>
      <c r="R74" s="99"/>
    </row>
    <row r="75" spans="2:18" ht="15" x14ac:dyDescent="0.2">
      <c r="B75" s="100"/>
      <c r="C75" s="100"/>
      <c r="D75" s="166"/>
      <c r="E75" s="166"/>
      <c r="F75" s="169"/>
      <c r="G75" s="170"/>
      <c r="H75" s="169"/>
      <c r="I75" s="99"/>
      <c r="J75" s="100"/>
      <c r="K75" s="100"/>
      <c r="L75" s="99"/>
      <c r="M75" s="99"/>
      <c r="N75" s="99"/>
      <c r="O75" s="99"/>
      <c r="P75" s="489"/>
      <c r="Q75" s="491"/>
      <c r="R75" s="99"/>
    </row>
    <row r="76" spans="2:18" ht="15" x14ac:dyDescent="0.25">
      <c r="B76" s="99"/>
      <c r="C76" s="99"/>
      <c r="D76" s="99"/>
      <c r="E76" s="99"/>
      <c r="F76" s="99"/>
      <c r="G76" s="197"/>
      <c r="H76" s="99"/>
      <c r="I76" s="99"/>
      <c r="J76" s="99"/>
      <c r="K76" s="99"/>
      <c r="L76" s="99"/>
      <c r="M76" s="99"/>
      <c r="N76" s="99"/>
      <c r="O76" s="99"/>
      <c r="P76" s="489"/>
      <c r="Q76" s="491"/>
      <c r="R76" s="99"/>
    </row>
    <row r="77" spans="2:18" x14ac:dyDescent="0.25">
      <c r="B77" s="123" t="s">
        <v>159</v>
      </c>
      <c r="H77" s="99"/>
      <c r="I77" s="99"/>
    </row>
    <row r="78" spans="2:18" x14ac:dyDescent="0.25">
      <c r="B78" s="123" t="s">
        <v>160</v>
      </c>
    </row>
    <row r="79" spans="2:18" x14ac:dyDescent="0.25">
      <c r="B79" s="123" t="s">
        <v>161</v>
      </c>
    </row>
    <row r="81" spans="2:17" ht="15" thickBot="1" x14ac:dyDescent="0.3"/>
    <row r="82" spans="2:17" ht="15.75" thickBot="1" x14ac:dyDescent="0.3">
      <c r="B82" s="486" t="s">
        <v>162</v>
      </c>
      <c r="C82" s="487"/>
      <c r="D82" s="487"/>
      <c r="E82" s="487"/>
      <c r="F82" s="487"/>
      <c r="G82" s="487"/>
      <c r="H82" s="487"/>
      <c r="I82" s="487"/>
      <c r="J82" s="487"/>
      <c r="K82" s="487"/>
      <c r="L82" s="487"/>
      <c r="M82" s="487"/>
      <c r="N82" s="488"/>
    </row>
    <row r="86" spans="2:17" ht="15" x14ac:dyDescent="0.25">
      <c r="B86" s="476" t="s">
        <v>163</v>
      </c>
      <c r="C86" s="498" t="s">
        <v>164</v>
      </c>
      <c r="D86" s="498" t="s">
        <v>165</v>
      </c>
      <c r="E86" s="498" t="s">
        <v>166</v>
      </c>
      <c r="F86" s="498" t="s">
        <v>167</v>
      </c>
      <c r="G86" s="498" t="s">
        <v>168</v>
      </c>
      <c r="H86" s="498" t="s">
        <v>169</v>
      </c>
      <c r="I86" s="498" t="s">
        <v>170</v>
      </c>
      <c r="J86" s="498" t="s">
        <v>171</v>
      </c>
      <c r="K86" s="498"/>
      <c r="L86" s="498"/>
      <c r="M86" s="498" t="s">
        <v>172</v>
      </c>
      <c r="N86" s="498" t="s">
        <v>640</v>
      </c>
      <c r="O86" s="498" t="s">
        <v>641</v>
      </c>
      <c r="P86" s="498" t="s">
        <v>96</v>
      </c>
      <c r="Q86" s="498"/>
    </row>
    <row r="87" spans="2:17" ht="28.5" x14ac:dyDescent="0.2">
      <c r="B87" s="477"/>
      <c r="C87" s="498"/>
      <c r="D87" s="498"/>
      <c r="E87" s="498"/>
      <c r="F87" s="498"/>
      <c r="G87" s="498"/>
      <c r="H87" s="498"/>
      <c r="I87" s="498"/>
      <c r="J87" s="166" t="s">
        <v>173</v>
      </c>
      <c r="K87" s="144" t="s">
        <v>174</v>
      </c>
      <c r="L87" s="100" t="s">
        <v>175</v>
      </c>
      <c r="M87" s="498"/>
      <c r="N87" s="498"/>
      <c r="O87" s="498"/>
      <c r="P87" s="498"/>
      <c r="Q87" s="498"/>
    </row>
    <row r="88" spans="2:17" ht="71.25" x14ac:dyDescent="0.2">
      <c r="B88" s="59" t="s">
        <v>176</v>
      </c>
      <c r="C88" s="245" t="s">
        <v>642</v>
      </c>
      <c r="D88" s="59" t="s">
        <v>825</v>
      </c>
      <c r="E88" s="60">
        <v>52499350</v>
      </c>
      <c r="F88" s="76" t="s">
        <v>826</v>
      </c>
      <c r="G88" s="76" t="s">
        <v>335</v>
      </c>
      <c r="H88" s="200">
        <v>38450</v>
      </c>
      <c r="I88" s="61">
        <v>125229</v>
      </c>
      <c r="J88" s="76" t="s">
        <v>827</v>
      </c>
      <c r="K88" s="200" t="s">
        <v>828</v>
      </c>
      <c r="L88" s="200" t="s">
        <v>829</v>
      </c>
      <c r="M88" s="76" t="s">
        <v>75</v>
      </c>
      <c r="N88" s="76" t="s">
        <v>75</v>
      </c>
      <c r="O88" s="76" t="s">
        <v>75</v>
      </c>
      <c r="P88" s="499"/>
      <c r="Q88" s="499"/>
    </row>
    <row r="89" spans="2:17" ht="123" customHeight="1" x14ac:dyDescent="0.2">
      <c r="B89" s="59" t="s">
        <v>176</v>
      </c>
      <c r="C89" s="245" t="s">
        <v>642</v>
      </c>
      <c r="D89" s="59" t="s">
        <v>830</v>
      </c>
      <c r="E89" s="60">
        <v>52299085</v>
      </c>
      <c r="F89" s="76" t="s">
        <v>831</v>
      </c>
      <c r="G89" s="76" t="s">
        <v>832</v>
      </c>
      <c r="H89" s="200">
        <v>41256</v>
      </c>
      <c r="I89" s="61" t="s">
        <v>651</v>
      </c>
      <c r="J89" s="76" t="s">
        <v>833</v>
      </c>
      <c r="K89" s="200" t="s">
        <v>834</v>
      </c>
      <c r="L89" s="200" t="s">
        <v>835</v>
      </c>
      <c r="M89" s="76" t="s">
        <v>75</v>
      </c>
      <c r="N89" s="76" t="s">
        <v>75</v>
      </c>
      <c r="O89" s="76" t="s">
        <v>75</v>
      </c>
      <c r="P89" s="499"/>
      <c r="Q89" s="499"/>
    </row>
    <row r="90" spans="2:17" ht="28.5" x14ac:dyDescent="0.2">
      <c r="B90" s="144" t="s">
        <v>183</v>
      </c>
      <c r="C90" s="245" t="s">
        <v>642</v>
      </c>
      <c r="D90" s="59" t="s">
        <v>836</v>
      </c>
      <c r="E90" s="60">
        <v>52581675</v>
      </c>
      <c r="F90" s="76" t="s">
        <v>334</v>
      </c>
      <c r="G90" s="76" t="s">
        <v>263</v>
      </c>
      <c r="H90" s="200">
        <v>40788</v>
      </c>
      <c r="I90" s="61">
        <v>128796</v>
      </c>
      <c r="J90" s="76"/>
      <c r="K90" s="200"/>
      <c r="L90" s="200"/>
      <c r="M90" s="76" t="s">
        <v>75</v>
      </c>
      <c r="N90" s="76" t="s">
        <v>95</v>
      </c>
      <c r="O90" s="76" t="s">
        <v>95</v>
      </c>
      <c r="P90" s="499" t="s">
        <v>837</v>
      </c>
      <c r="Q90" s="499"/>
    </row>
    <row r="91" spans="2:17" x14ac:dyDescent="0.2">
      <c r="B91" s="144" t="s">
        <v>183</v>
      </c>
      <c r="C91" s="217" t="s">
        <v>642</v>
      </c>
      <c r="D91" s="189"/>
      <c r="E91" s="272"/>
      <c r="F91" s="272"/>
      <c r="G91" s="189"/>
      <c r="H91" s="273"/>
      <c r="I91" s="76"/>
      <c r="J91" s="76"/>
      <c r="K91" s="144"/>
      <c r="L91" s="144"/>
      <c r="M91" s="99"/>
      <c r="N91" s="99"/>
      <c r="O91" s="99"/>
      <c r="P91" s="525"/>
      <c r="Q91" s="525"/>
    </row>
    <row r="93" spans="2:17" ht="15" thickBot="1" x14ac:dyDescent="0.3"/>
    <row r="94" spans="2:17" ht="15.75" thickBot="1" x14ac:dyDescent="0.3">
      <c r="B94" s="486" t="s">
        <v>191</v>
      </c>
      <c r="C94" s="487"/>
      <c r="D94" s="487"/>
      <c r="E94" s="487"/>
      <c r="F94" s="487"/>
      <c r="G94" s="487"/>
      <c r="H94" s="487"/>
      <c r="I94" s="487"/>
      <c r="J94" s="487"/>
      <c r="K94" s="487"/>
      <c r="L94" s="487"/>
      <c r="M94" s="487"/>
      <c r="N94" s="488"/>
    </row>
    <row r="97" spans="1:26" ht="30" x14ac:dyDescent="0.25">
      <c r="B97" s="195" t="s">
        <v>94</v>
      </c>
      <c r="C97" s="195" t="s">
        <v>156</v>
      </c>
      <c r="D97" s="489" t="s">
        <v>96</v>
      </c>
      <c r="E97" s="491"/>
    </row>
    <row r="98" spans="1:26" ht="42.75" x14ac:dyDescent="0.25">
      <c r="B98" s="127" t="s">
        <v>838</v>
      </c>
      <c r="C98" s="99" t="s">
        <v>75</v>
      </c>
      <c r="D98" s="492"/>
      <c r="E98" s="492"/>
    </row>
    <row r="101" spans="1:26" ht="15" x14ac:dyDescent="0.25">
      <c r="B101" s="493" t="s">
        <v>193</v>
      </c>
      <c r="C101" s="494"/>
      <c r="D101" s="494"/>
      <c r="E101" s="494"/>
      <c r="F101" s="494"/>
      <c r="G101" s="494"/>
      <c r="H101" s="494"/>
      <c r="I101" s="494"/>
      <c r="J101" s="494"/>
      <c r="K101" s="494"/>
      <c r="L101" s="494"/>
      <c r="M101" s="494"/>
      <c r="N101" s="494"/>
      <c r="O101" s="494"/>
      <c r="P101" s="494"/>
    </row>
    <row r="103" spans="1:26" ht="15" thickBot="1" x14ac:dyDescent="0.3"/>
    <row r="104" spans="1:26" ht="15.75" thickBot="1" x14ac:dyDescent="0.3">
      <c r="B104" s="486" t="s">
        <v>194</v>
      </c>
      <c r="C104" s="487"/>
      <c r="D104" s="487"/>
      <c r="E104" s="487"/>
      <c r="F104" s="487"/>
      <c r="G104" s="487"/>
      <c r="H104" s="487"/>
      <c r="I104" s="487"/>
      <c r="J104" s="487"/>
      <c r="K104" s="487"/>
      <c r="L104" s="487"/>
      <c r="M104" s="487"/>
      <c r="N104" s="488"/>
    </row>
    <row r="106" spans="1:26" ht="15" thickBot="1" x14ac:dyDescent="0.3">
      <c r="M106" s="191"/>
      <c r="N106" s="191"/>
    </row>
    <row r="107" spans="1:26" s="174" customFormat="1" ht="75" x14ac:dyDescent="0.25">
      <c r="B107" s="192" t="s">
        <v>110</v>
      </c>
      <c r="C107" s="192" t="s">
        <v>111</v>
      </c>
      <c r="D107" s="192" t="s">
        <v>112</v>
      </c>
      <c r="E107" s="192" t="s">
        <v>113</v>
      </c>
      <c r="F107" s="192" t="s">
        <v>114</v>
      </c>
      <c r="G107" s="192" t="s">
        <v>115</v>
      </c>
      <c r="H107" s="192" t="s">
        <v>116</v>
      </c>
      <c r="I107" s="192" t="s">
        <v>117</v>
      </c>
      <c r="J107" s="192" t="s">
        <v>118</v>
      </c>
      <c r="K107" s="192" t="s">
        <v>119</v>
      </c>
      <c r="L107" s="192" t="s">
        <v>120</v>
      </c>
      <c r="M107" s="193" t="s">
        <v>121</v>
      </c>
      <c r="N107" s="192" t="s">
        <v>122</v>
      </c>
      <c r="O107" s="192" t="s">
        <v>123</v>
      </c>
      <c r="P107" s="194" t="s">
        <v>124</v>
      </c>
      <c r="Q107" s="194" t="s">
        <v>125</v>
      </c>
    </row>
    <row r="108" spans="1:26" s="79" customFormat="1" x14ac:dyDescent="0.25">
      <c r="A108" s="47">
        <v>1</v>
      </c>
      <c r="B108" s="62"/>
      <c r="C108" s="63"/>
      <c r="D108" s="62"/>
      <c r="E108" s="62"/>
      <c r="F108" s="63"/>
      <c r="G108" s="64"/>
      <c r="H108" s="73"/>
      <c r="I108" s="73"/>
      <c r="J108" s="66"/>
      <c r="K108" s="74"/>
      <c r="L108" s="68"/>
      <c r="M108" s="62"/>
      <c r="N108" s="68"/>
      <c r="O108" s="70"/>
      <c r="P108" s="70"/>
      <c r="Q108" s="76"/>
      <c r="R108" s="86"/>
      <c r="S108" s="86"/>
      <c r="T108" s="86"/>
      <c r="U108" s="86"/>
      <c r="V108" s="86"/>
      <c r="W108" s="86"/>
      <c r="X108" s="86"/>
      <c r="Y108" s="86"/>
      <c r="Z108" s="86"/>
    </row>
    <row r="109" spans="1:26" s="79" customFormat="1" x14ac:dyDescent="0.25">
      <c r="A109" s="47">
        <f>+A108+1</f>
        <v>2</v>
      </c>
      <c r="B109" s="62"/>
      <c r="C109" s="63"/>
      <c r="D109" s="62"/>
      <c r="E109" s="62"/>
      <c r="F109" s="63"/>
      <c r="G109" s="63"/>
      <c r="H109" s="73"/>
      <c r="I109" s="73"/>
      <c r="J109" s="66"/>
      <c r="K109" s="74"/>
      <c r="L109" s="66"/>
      <c r="M109" s="62"/>
      <c r="N109" s="68"/>
      <c r="O109" s="70"/>
      <c r="P109" s="70"/>
      <c r="Q109" s="76"/>
      <c r="R109" s="86"/>
      <c r="S109" s="86"/>
      <c r="T109" s="86"/>
      <c r="U109" s="86"/>
      <c r="V109" s="86"/>
      <c r="W109" s="86"/>
      <c r="X109" s="86"/>
      <c r="Y109" s="86"/>
      <c r="Z109" s="86"/>
    </row>
    <row r="110" spans="1:26" s="79" customFormat="1" x14ac:dyDescent="0.25">
      <c r="A110" s="47">
        <f t="shared" ref="A110:A115" si="1">+A109+1</f>
        <v>3</v>
      </c>
      <c r="B110" s="62"/>
      <c r="C110" s="62"/>
      <c r="D110" s="62"/>
      <c r="E110" s="69"/>
      <c r="F110" s="76"/>
      <c r="G110" s="76"/>
      <c r="H110" s="76"/>
      <c r="I110" s="76"/>
      <c r="J110" s="76"/>
      <c r="K110" s="76"/>
      <c r="L110" s="76"/>
      <c r="M110" s="76"/>
      <c r="N110" s="76"/>
      <c r="O110" s="76"/>
      <c r="P110" s="76"/>
      <c r="Q110" s="76"/>
      <c r="R110" s="86"/>
      <c r="S110" s="86"/>
      <c r="T110" s="86"/>
      <c r="U110" s="86"/>
      <c r="V110" s="86"/>
      <c r="W110" s="86"/>
      <c r="X110" s="86"/>
      <c r="Y110" s="86"/>
      <c r="Z110" s="86"/>
    </row>
    <row r="111" spans="1:26" s="79" customFormat="1" x14ac:dyDescent="0.25">
      <c r="A111" s="47">
        <f t="shared" si="1"/>
        <v>4</v>
      </c>
      <c r="B111" s="62"/>
      <c r="C111" s="63"/>
      <c r="D111" s="62"/>
      <c r="E111" s="138"/>
      <c r="F111" s="63"/>
      <c r="G111" s="68"/>
      <c r="H111" s="68"/>
      <c r="I111" s="68"/>
      <c r="J111" s="66"/>
      <c r="K111" s="68"/>
      <c r="L111" s="68"/>
      <c r="M111" s="68"/>
      <c r="N111" s="68"/>
      <c r="O111" s="68"/>
      <c r="P111" s="68"/>
      <c r="Q111" s="76"/>
      <c r="R111" s="86"/>
      <c r="S111" s="86"/>
      <c r="T111" s="86"/>
      <c r="U111" s="86"/>
      <c r="V111" s="86"/>
      <c r="W111" s="86"/>
      <c r="X111" s="86"/>
      <c r="Y111" s="86"/>
      <c r="Z111" s="86"/>
    </row>
    <row r="112" spans="1:26" s="79" customFormat="1" x14ac:dyDescent="0.25">
      <c r="A112" s="47">
        <f t="shared" si="1"/>
        <v>5</v>
      </c>
      <c r="B112" s="62"/>
      <c r="C112" s="63"/>
      <c r="D112" s="62"/>
      <c r="E112" s="138"/>
      <c r="F112" s="63"/>
      <c r="G112" s="63"/>
      <c r="H112" s="63"/>
      <c r="I112" s="66"/>
      <c r="J112" s="66"/>
      <c r="K112" s="66"/>
      <c r="L112" s="66"/>
      <c r="M112" s="68"/>
      <c r="N112" s="68"/>
      <c r="O112" s="70"/>
      <c r="P112" s="70"/>
      <c r="Q112" s="76"/>
      <c r="R112" s="86"/>
      <c r="S112" s="86"/>
      <c r="T112" s="86"/>
      <c r="U112" s="86"/>
      <c r="V112" s="86"/>
      <c r="W112" s="86"/>
      <c r="X112" s="86"/>
      <c r="Y112" s="86"/>
      <c r="Z112" s="86"/>
    </row>
    <row r="113" spans="1:26" s="79" customFormat="1" x14ac:dyDescent="0.25">
      <c r="A113" s="47">
        <f t="shared" si="1"/>
        <v>6</v>
      </c>
      <c r="B113" s="62"/>
      <c r="C113" s="63"/>
      <c r="D113" s="62"/>
      <c r="E113" s="138"/>
      <c r="F113" s="63"/>
      <c r="G113" s="63"/>
      <c r="H113" s="63"/>
      <c r="I113" s="66"/>
      <c r="J113" s="66"/>
      <c r="K113" s="66"/>
      <c r="L113" s="66"/>
      <c r="M113" s="68"/>
      <c r="N113" s="68"/>
      <c r="O113" s="70"/>
      <c r="P113" s="70"/>
      <c r="Q113" s="76"/>
      <c r="R113" s="86"/>
      <c r="S113" s="86"/>
      <c r="T113" s="86"/>
      <c r="U113" s="86"/>
      <c r="V113" s="86"/>
      <c r="W113" s="86"/>
      <c r="X113" s="86"/>
      <c r="Y113" s="86"/>
      <c r="Z113" s="86"/>
    </row>
    <row r="114" spans="1:26" s="79" customFormat="1" x14ac:dyDescent="0.25">
      <c r="A114" s="47">
        <f t="shared" si="1"/>
        <v>7</v>
      </c>
      <c r="B114" s="62"/>
      <c r="C114" s="63"/>
      <c r="D114" s="62"/>
      <c r="E114" s="138"/>
      <c r="F114" s="63"/>
      <c r="G114" s="63"/>
      <c r="H114" s="63"/>
      <c r="I114" s="66"/>
      <c r="J114" s="66"/>
      <c r="K114" s="66"/>
      <c r="L114" s="66"/>
      <c r="M114" s="68"/>
      <c r="N114" s="68"/>
      <c r="O114" s="70"/>
      <c r="P114" s="70"/>
      <c r="Q114" s="76"/>
      <c r="R114" s="86"/>
      <c r="S114" s="86"/>
      <c r="T114" s="86"/>
      <c r="U114" s="86"/>
      <c r="V114" s="86"/>
      <c r="W114" s="86"/>
      <c r="X114" s="86"/>
      <c r="Y114" s="86"/>
      <c r="Z114" s="86"/>
    </row>
    <row r="115" spans="1:26" s="79" customFormat="1" x14ac:dyDescent="0.25">
      <c r="A115" s="47">
        <f t="shared" si="1"/>
        <v>8</v>
      </c>
      <c r="B115" s="62"/>
      <c r="C115" s="63"/>
      <c r="D115" s="62"/>
      <c r="E115" s="138"/>
      <c r="F115" s="63"/>
      <c r="G115" s="63"/>
      <c r="H115" s="63"/>
      <c r="I115" s="66"/>
      <c r="J115" s="66"/>
      <c r="K115" s="66"/>
      <c r="L115" s="66"/>
      <c r="M115" s="68"/>
      <c r="N115" s="68"/>
      <c r="O115" s="70"/>
      <c r="P115" s="70"/>
      <c r="Q115" s="76"/>
      <c r="R115" s="86"/>
      <c r="S115" s="86"/>
      <c r="T115" s="86"/>
      <c r="U115" s="86"/>
      <c r="V115" s="86"/>
      <c r="W115" s="86"/>
      <c r="X115" s="86"/>
      <c r="Y115" s="86"/>
      <c r="Z115" s="86"/>
    </row>
    <row r="116" spans="1:26" s="79" customFormat="1" ht="15" x14ac:dyDescent="0.25">
      <c r="A116" s="47"/>
      <c r="B116" s="118" t="s">
        <v>105</v>
      </c>
      <c r="C116" s="63"/>
      <c r="D116" s="62"/>
      <c r="E116" s="138"/>
      <c r="F116" s="63"/>
      <c r="G116" s="63"/>
      <c r="H116" s="63"/>
      <c r="I116" s="66"/>
      <c r="J116" s="66"/>
      <c r="K116" s="139">
        <f>SUM(K108:K115)</f>
        <v>0</v>
      </c>
      <c r="L116" s="140">
        <f t="shared" ref="L116:N116" si="2">SUM(L108:L115)</f>
        <v>0</v>
      </c>
      <c r="M116" s="139">
        <f t="shared" si="2"/>
        <v>0</v>
      </c>
      <c r="N116" s="140">
        <f t="shared" si="2"/>
        <v>0</v>
      </c>
      <c r="O116" s="70"/>
      <c r="P116" s="70"/>
      <c r="Q116" s="76"/>
    </row>
    <row r="117" spans="1:26" x14ac:dyDescent="0.25">
      <c r="E117" s="155"/>
    </row>
    <row r="118" spans="1:26" ht="15" x14ac:dyDescent="0.25">
      <c r="B118" s="160" t="s">
        <v>204</v>
      </c>
      <c r="C118" s="162">
        <f>+K116</f>
        <v>0</v>
      </c>
      <c r="H118" s="142"/>
      <c r="I118" s="142"/>
      <c r="J118" s="142"/>
      <c r="K118" s="142"/>
      <c r="L118" s="142"/>
      <c r="M118" s="142"/>
    </row>
    <row r="120" spans="1:26" ht="15" thickBot="1" x14ac:dyDescent="0.3"/>
    <row r="121" spans="1:26" ht="30.75" thickBot="1" x14ac:dyDescent="0.3">
      <c r="B121" s="210" t="s">
        <v>205</v>
      </c>
      <c r="C121" s="211" t="s">
        <v>206</v>
      </c>
      <c r="D121" s="210" t="s">
        <v>104</v>
      </c>
      <c r="E121" s="211" t="s">
        <v>207</v>
      </c>
    </row>
    <row r="122" spans="1:26" x14ac:dyDescent="0.25">
      <c r="B122" s="47" t="s">
        <v>208</v>
      </c>
      <c r="C122" s="212">
        <v>20</v>
      </c>
      <c r="D122" s="212">
        <v>0</v>
      </c>
      <c r="E122" s="495">
        <f>+D122+D123+D124</f>
        <v>0</v>
      </c>
    </row>
    <row r="123" spans="1:26" x14ac:dyDescent="0.25">
      <c r="B123" s="47" t="s">
        <v>209</v>
      </c>
      <c r="C123" s="85">
        <v>30</v>
      </c>
      <c r="D123" s="85">
        <v>0</v>
      </c>
      <c r="E123" s="496"/>
    </row>
    <row r="124" spans="1:26" ht="15" thickBot="1" x14ac:dyDescent="0.3">
      <c r="B124" s="47" t="s">
        <v>210</v>
      </c>
      <c r="C124" s="213">
        <v>40</v>
      </c>
      <c r="D124" s="213">
        <v>0</v>
      </c>
      <c r="E124" s="497"/>
    </row>
    <row r="126" spans="1:26" ht="15" thickBot="1" x14ac:dyDescent="0.3"/>
    <row r="127" spans="1:26" ht="15.75" thickBot="1" x14ac:dyDescent="0.3">
      <c r="B127" s="486" t="s">
        <v>211</v>
      </c>
      <c r="C127" s="487"/>
      <c r="D127" s="487"/>
      <c r="E127" s="487"/>
      <c r="F127" s="487"/>
      <c r="G127" s="487"/>
      <c r="H127" s="487"/>
      <c r="I127" s="487"/>
      <c r="J127" s="487"/>
      <c r="K127" s="487"/>
      <c r="L127" s="487"/>
      <c r="M127" s="487"/>
      <c r="N127" s="488"/>
    </row>
    <row r="129" spans="2:17" ht="15" x14ac:dyDescent="0.25">
      <c r="B129" s="476" t="s">
        <v>163</v>
      </c>
      <c r="C129" s="476" t="s">
        <v>164</v>
      </c>
      <c r="D129" s="476" t="s">
        <v>165</v>
      </c>
      <c r="E129" s="476" t="s">
        <v>166</v>
      </c>
      <c r="F129" s="476" t="s">
        <v>167</v>
      </c>
      <c r="G129" s="476" t="s">
        <v>168</v>
      </c>
      <c r="H129" s="476" t="s">
        <v>169</v>
      </c>
      <c r="I129" s="476" t="s">
        <v>170</v>
      </c>
      <c r="J129" s="489" t="s">
        <v>171</v>
      </c>
      <c r="K129" s="490"/>
      <c r="L129" s="491"/>
      <c r="M129" s="476" t="s">
        <v>172</v>
      </c>
      <c r="N129" s="476" t="s">
        <v>640</v>
      </c>
      <c r="O129" s="476" t="s">
        <v>641</v>
      </c>
      <c r="P129" s="478" t="s">
        <v>96</v>
      </c>
      <c r="Q129" s="479"/>
    </row>
    <row r="130" spans="2:17" ht="30" x14ac:dyDescent="0.25">
      <c r="B130" s="477"/>
      <c r="C130" s="477"/>
      <c r="D130" s="477"/>
      <c r="E130" s="477"/>
      <c r="F130" s="477"/>
      <c r="G130" s="477"/>
      <c r="H130" s="477"/>
      <c r="I130" s="477"/>
      <c r="J130" s="176" t="s">
        <v>173</v>
      </c>
      <c r="K130" s="176" t="s">
        <v>174</v>
      </c>
      <c r="L130" s="176" t="s">
        <v>175</v>
      </c>
      <c r="M130" s="477"/>
      <c r="N130" s="477"/>
      <c r="O130" s="477"/>
      <c r="P130" s="480"/>
      <c r="Q130" s="481"/>
    </row>
    <row r="131" spans="2:17" ht="42.75" x14ac:dyDescent="0.2">
      <c r="B131" s="59" t="s">
        <v>839</v>
      </c>
      <c r="C131" s="84" t="s">
        <v>220</v>
      </c>
      <c r="D131" s="127" t="s">
        <v>840</v>
      </c>
      <c r="E131" s="47">
        <v>52496606</v>
      </c>
      <c r="F131" s="127" t="s">
        <v>764</v>
      </c>
      <c r="G131" s="127" t="s">
        <v>645</v>
      </c>
      <c r="H131" s="129">
        <v>39168</v>
      </c>
      <c r="I131" s="127" t="s">
        <v>841</v>
      </c>
      <c r="J131" s="127" t="s">
        <v>8</v>
      </c>
      <c r="K131" s="127" t="s">
        <v>842</v>
      </c>
      <c r="L131" s="127" t="s">
        <v>839</v>
      </c>
      <c r="M131" s="99" t="s">
        <v>75</v>
      </c>
      <c r="N131" s="99" t="s">
        <v>75</v>
      </c>
      <c r="O131" s="99" t="s">
        <v>75</v>
      </c>
      <c r="P131" s="482"/>
      <c r="Q131" s="483"/>
    </row>
    <row r="132" spans="2:17" s="215" customFormat="1" x14ac:dyDescent="0.2">
      <c r="B132" s="59"/>
      <c r="C132" s="217"/>
      <c r="D132" s="87"/>
      <c r="E132" s="169"/>
      <c r="F132" s="59"/>
      <c r="G132" s="59"/>
      <c r="H132" s="274"/>
      <c r="I132" s="127"/>
      <c r="J132" s="231"/>
      <c r="K132" s="231"/>
      <c r="L132" s="59"/>
      <c r="M132" s="198"/>
      <c r="N132" s="198"/>
      <c r="O132" s="198"/>
      <c r="P132" s="484"/>
      <c r="Q132" s="485"/>
    </row>
    <row r="133" spans="2:17" s="215" customFormat="1" x14ac:dyDescent="0.2">
      <c r="B133" s="59"/>
      <c r="C133" s="217"/>
      <c r="D133" s="87"/>
      <c r="E133" s="169"/>
      <c r="F133" s="87"/>
      <c r="G133" s="127"/>
      <c r="H133" s="87"/>
      <c r="I133" s="127"/>
      <c r="J133" s="59"/>
      <c r="K133" s="59"/>
      <c r="L133" s="59"/>
      <c r="M133" s="198"/>
      <c r="N133" s="198"/>
      <c r="O133" s="198"/>
      <c r="P133" s="468"/>
      <c r="Q133" s="469"/>
    </row>
    <row r="134" spans="2:17" x14ac:dyDescent="0.2">
      <c r="B134" s="144"/>
      <c r="C134" s="217"/>
      <c r="D134" s="100"/>
      <c r="E134" s="100"/>
      <c r="F134" s="100"/>
      <c r="G134" s="100"/>
      <c r="H134" s="100"/>
      <c r="I134" s="100"/>
      <c r="J134" s="100"/>
      <c r="K134" s="100"/>
      <c r="L134" s="100"/>
      <c r="M134" s="100"/>
      <c r="N134" s="100"/>
      <c r="O134" s="100"/>
      <c r="P134" s="218"/>
      <c r="Q134" s="219"/>
    </row>
    <row r="137" spans="2:17" ht="15" thickBot="1" x14ac:dyDescent="0.3"/>
    <row r="138" spans="2:17" ht="30" x14ac:dyDescent="0.25">
      <c r="B138" s="158" t="s">
        <v>94</v>
      </c>
      <c r="C138" s="158" t="s">
        <v>205</v>
      </c>
      <c r="D138" s="176" t="s">
        <v>206</v>
      </c>
      <c r="E138" s="158" t="s">
        <v>104</v>
      </c>
      <c r="F138" s="211" t="s">
        <v>227</v>
      </c>
      <c r="G138" s="177"/>
    </row>
    <row r="139" spans="2:17" ht="156.75" x14ac:dyDescent="0.2">
      <c r="B139" s="470" t="s">
        <v>228</v>
      </c>
      <c r="C139" s="217" t="s">
        <v>229</v>
      </c>
      <c r="D139" s="85">
        <v>25</v>
      </c>
      <c r="E139" s="85">
        <v>0</v>
      </c>
      <c r="F139" s="471">
        <f>+E139+E140+E141</f>
        <v>10</v>
      </c>
      <c r="G139" s="221"/>
    </row>
    <row r="140" spans="2:17" ht="114" x14ac:dyDescent="0.2">
      <c r="B140" s="470"/>
      <c r="C140" s="217" t="s">
        <v>230</v>
      </c>
      <c r="D140" s="47">
        <v>25</v>
      </c>
      <c r="E140" s="85">
        <v>0</v>
      </c>
      <c r="F140" s="472"/>
      <c r="G140" s="221"/>
    </row>
    <row r="141" spans="2:17" ht="99.75" x14ac:dyDescent="0.2">
      <c r="B141" s="470"/>
      <c r="C141" s="217" t="s">
        <v>231</v>
      </c>
      <c r="D141" s="85">
        <v>10</v>
      </c>
      <c r="E141" s="85">
        <v>10</v>
      </c>
      <c r="F141" s="473"/>
      <c r="G141" s="221"/>
    </row>
    <row r="142" spans="2:17" x14ac:dyDescent="0.2">
      <c r="C142" s="171"/>
    </row>
    <row r="145" spans="2:5" ht="15" x14ac:dyDescent="0.25">
      <c r="B145" s="188" t="s">
        <v>232</v>
      </c>
    </row>
    <row r="148" spans="2:5" ht="15" x14ac:dyDescent="0.25">
      <c r="B148" s="176" t="s">
        <v>94</v>
      </c>
      <c r="C148" s="176" t="s">
        <v>103</v>
      </c>
      <c r="D148" s="158" t="s">
        <v>104</v>
      </c>
      <c r="E148" s="158" t="s">
        <v>105</v>
      </c>
    </row>
    <row r="149" spans="2:5" ht="42.75" x14ac:dyDescent="0.25">
      <c r="B149" s="190" t="s">
        <v>106</v>
      </c>
      <c r="C149" s="47">
        <v>40</v>
      </c>
      <c r="D149" s="85">
        <f>+E122</f>
        <v>0</v>
      </c>
      <c r="E149" s="474">
        <f>+D149+D150</f>
        <v>10</v>
      </c>
    </row>
    <row r="150" spans="2:5" ht="71.25" x14ac:dyDescent="0.25">
      <c r="B150" s="190" t="s">
        <v>107</v>
      </c>
      <c r="C150" s="47">
        <v>60</v>
      </c>
      <c r="D150" s="85">
        <f>+F139</f>
        <v>10</v>
      </c>
      <c r="E150" s="475"/>
    </row>
  </sheetData>
  <mergeCells count="70">
    <mergeCell ref="M46:N46"/>
    <mergeCell ref="B2:P2"/>
    <mergeCell ref="B4:P4"/>
    <mergeCell ref="A5:L5"/>
    <mergeCell ref="C7:N7"/>
    <mergeCell ref="C8:N8"/>
    <mergeCell ref="C9:N9"/>
    <mergeCell ref="C10:N10"/>
    <mergeCell ref="C11:E11"/>
    <mergeCell ref="B15:C22"/>
    <mergeCell ref="B23:C23"/>
    <mergeCell ref="E41:E42"/>
    <mergeCell ref="P74:Q74"/>
    <mergeCell ref="Q50:Q51"/>
    <mergeCell ref="B60:B61"/>
    <mergeCell ref="C60:C61"/>
    <mergeCell ref="D60:E60"/>
    <mergeCell ref="C64:N64"/>
    <mergeCell ref="B66:N66"/>
    <mergeCell ref="P69:Q69"/>
    <mergeCell ref="P70:Q70"/>
    <mergeCell ref="P71:Q71"/>
    <mergeCell ref="P72:Q72"/>
    <mergeCell ref="P73:Q73"/>
    <mergeCell ref="O86:O87"/>
    <mergeCell ref="P86:Q87"/>
    <mergeCell ref="P75:Q75"/>
    <mergeCell ref="P76:Q76"/>
    <mergeCell ref="B82:N82"/>
    <mergeCell ref="B86:B87"/>
    <mergeCell ref="C86:C87"/>
    <mergeCell ref="D86:D87"/>
    <mergeCell ref="E86:E87"/>
    <mergeCell ref="F86:F87"/>
    <mergeCell ref="G86:G87"/>
    <mergeCell ref="H86:H87"/>
    <mergeCell ref="D97:E97"/>
    <mergeCell ref="I86:I87"/>
    <mergeCell ref="J86:L86"/>
    <mergeCell ref="M86:M87"/>
    <mergeCell ref="N86:N87"/>
    <mergeCell ref="P88:Q88"/>
    <mergeCell ref="P89:Q89"/>
    <mergeCell ref="P90:Q90"/>
    <mergeCell ref="P91:Q91"/>
    <mergeCell ref="B94:N94"/>
    <mergeCell ref="D98:E98"/>
    <mergeCell ref="B101:P101"/>
    <mergeCell ref="B104:N104"/>
    <mergeCell ref="E122:E124"/>
    <mergeCell ref="B127:N127"/>
    <mergeCell ref="B139:B141"/>
    <mergeCell ref="F139:F141"/>
    <mergeCell ref="G129:G130"/>
    <mergeCell ref="H129:H130"/>
    <mergeCell ref="I129:I130"/>
    <mergeCell ref="B129:B130"/>
    <mergeCell ref="C129:C130"/>
    <mergeCell ref="D129:D130"/>
    <mergeCell ref="E129:E130"/>
    <mergeCell ref="F129:F130"/>
    <mergeCell ref="E149:E150"/>
    <mergeCell ref="O129:O130"/>
    <mergeCell ref="P129:Q130"/>
    <mergeCell ref="P131:Q131"/>
    <mergeCell ref="P132:Q132"/>
    <mergeCell ref="P133:Q133"/>
    <mergeCell ref="J129:L129"/>
    <mergeCell ref="M129:M130"/>
    <mergeCell ref="N129:N130"/>
  </mergeCells>
  <dataValidations count="2">
    <dataValidation type="list" allowBlank="1" showInputMessage="1" showErrorMessage="1" sqref="WVE983066 WVE25:WVE45 WLI25:WLI45 WBM25:WBM45 VRQ25:VRQ45 VHU25:VHU45 UXY25:UXY45 UOC25:UOC45 UEG25:UEG45 TUK25:TUK45 TKO25:TKO45 TAS25:TAS45 SQW25:SQW45 SHA25:SHA45 RXE25:RXE45 RNI25:RNI45 RDM25:RDM45 QTQ25:QTQ45 QJU25:QJU45 PZY25:PZY45 PQC25:PQC45 PGG25:PGG45 OWK25:OWK45 OMO25:OMO45 OCS25:OCS45 NSW25:NSW45 NJA25:NJA45 MZE25:MZE45 MPI25:MPI45 MFM25:MFM45 LVQ25:LVQ45 LLU25:LLU45 LBY25:LBY45 KSC25:KSC45 KIG25:KIG45 JYK25:JYK45 JOO25:JOO45 JES25:JES45 IUW25:IUW45 ILA25:ILA45 IBE25:IBE45 HRI25:HRI45 HHM25:HHM45 GXQ25:GXQ45 GNU25:GNU45 GDY25:GDY45 FUC25:FUC45 FKG25:FKG45 FAK25:FAK45 EQO25:EQO45 EGS25:EGS45 DWW25:DWW45 DNA25:DNA45 DDE25:DDE45 CTI25:CTI45 CJM25:CJM45 BZQ25:BZQ45 BPU25:BPU45 BFY25:BFY45 AWC25:AWC45 AMG25:AMG45 ACK25:ACK45 SO25:SO45 IS25:IS45 A25:A45 WLI983066 WBM983066 VRQ983066 VHU983066 UXY983066 UOC983066 UEG983066 TUK983066 TKO983066 TAS983066 SQW983066 SHA983066 RXE983066 RNI983066 RDM983066 QTQ983066 QJU983066 PZY983066 PQC983066 PGG983066 OWK983066 OMO983066 OCS983066 NSW983066 NJA983066 MZE983066 MPI983066 MFM983066 LVQ983066 LLU983066 LBY983066 KSC983066 KIG983066 JYK983066 JOO983066 JES983066 IUW983066 ILA983066 IBE983066 HRI983066 HHM983066 GXQ983066 GNU983066 GDY983066 FUC983066 FKG983066 FAK983066 EQO983066 EGS983066 DWW983066 DNA983066 DDE983066 CTI983066 CJM983066 BZQ983066 BPU983066 BFY983066 AWC983066 AMG983066 ACK983066 SO983066 IS983066 A983066 WVE917530 WLI917530 WBM917530 VRQ917530 VHU917530 UXY917530 UOC917530 UEG917530 TUK917530 TKO917530 TAS917530 SQW917530 SHA917530 RXE917530 RNI917530 RDM917530 QTQ917530 QJU917530 PZY917530 PQC917530 PGG917530 OWK917530 OMO917530 OCS917530 NSW917530 NJA917530 MZE917530 MPI917530 MFM917530 LVQ917530 LLU917530 LBY917530 KSC917530 KIG917530 JYK917530 JOO917530 JES917530 IUW917530 ILA917530 IBE917530 HRI917530 HHM917530 GXQ917530 GNU917530 GDY917530 FUC917530 FKG917530 FAK917530 EQO917530 EGS917530 DWW917530 DNA917530 DDE917530 CTI917530 CJM917530 BZQ917530 BPU917530 BFY917530 AWC917530 AMG917530 ACK917530 SO917530 IS917530 A917530 WVE851994 WLI851994 WBM851994 VRQ851994 VHU851994 UXY851994 UOC851994 UEG851994 TUK851994 TKO851994 TAS851994 SQW851994 SHA851994 RXE851994 RNI851994 RDM851994 QTQ851994 QJU851994 PZY851994 PQC851994 PGG851994 OWK851994 OMO851994 OCS851994 NSW851994 NJA851994 MZE851994 MPI851994 MFM851994 LVQ851994 LLU851994 LBY851994 KSC851994 KIG851994 JYK851994 JOO851994 JES851994 IUW851994 ILA851994 IBE851994 HRI851994 HHM851994 GXQ851994 GNU851994 GDY851994 FUC851994 FKG851994 FAK851994 EQO851994 EGS851994 DWW851994 DNA851994 DDE851994 CTI851994 CJM851994 BZQ851994 BPU851994 BFY851994 AWC851994 AMG851994 ACK851994 SO851994 IS851994 A851994 WVE786458 WLI786458 WBM786458 VRQ786458 VHU786458 UXY786458 UOC786458 UEG786458 TUK786458 TKO786458 TAS786458 SQW786458 SHA786458 RXE786458 RNI786458 RDM786458 QTQ786458 QJU786458 PZY786458 PQC786458 PGG786458 OWK786458 OMO786458 OCS786458 NSW786458 NJA786458 MZE786458 MPI786458 MFM786458 LVQ786458 LLU786458 LBY786458 KSC786458 KIG786458 JYK786458 JOO786458 JES786458 IUW786458 ILA786458 IBE786458 HRI786458 HHM786458 GXQ786458 GNU786458 GDY786458 FUC786458 FKG786458 FAK786458 EQO786458 EGS786458 DWW786458 DNA786458 DDE786458 CTI786458 CJM786458 BZQ786458 BPU786458 BFY786458 AWC786458 AMG786458 ACK786458 SO786458 IS786458 A786458 WVE720922 WLI720922 WBM720922 VRQ720922 VHU720922 UXY720922 UOC720922 UEG720922 TUK720922 TKO720922 TAS720922 SQW720922 SHA720922 RXE720922 RNI720922 RDM720922 QTQ720922 QJU720922 PZY720922 PQC720922 PGG720922 OWK720922 OMO720922 OCS720922 NSW720922 NJA720922 MZE720922 MPI720922 MFM720922 LVQ720922 LLU720922 LBY720922 KSC720922 KIG720922 JYK720922 JOO720922 JES720922 IUW720922 ILA720922 IBE720922 HRI720922 HHM720922 GXQ720922 GNU720922 GDY720922 FUC720922 FKG720922 FAK720922 EQO720922 EGS720922 DWW720922 DNA720922 DDE720922 CTI720922 CJM720922 BZQ720922 BPU720922 BFY720922 AWC720922 AMG720922 ACK720922 SO720922 IS720922 A720922 WVE655386 WLI655386 WBM655386 VRQ655386 VHU655386 UXY655386 UOC655386 UEG655386 TUK655386 TKO655386 TAS655386 SQW655386 SHA655386 RXE655386 RNI655386 RDM655386 QTQ655386 QJU655386 PZY655386 PQC655386 PGG655386 OWK655386 OMO655386 OCS655386 NSW655386 NJA655386 MZE655386 MPI655386 MFM655386 LVQ655386 LLU655386 LBY655386 KSC655386 KIG655386 JYK655386 JOO655386 JES655386 IUW655386 ILA655386 IBE655386 HRI655386 HHM655386 GXQ655386 GNU655386 GDY655386 FUC655386 FKG655386 FAK655386 EQO655386 EGS655386 DWW655386 DNA655386 DDE655386 CTI655386 CJM655386 BZQ655386 BPU655386 BFY655386 AWC655386 AMG655386 ACK655386 SO655386 IS655386 A655386 WVE589850 WLI589850 WBM589850 VRQ589850 VHU589850 UXY589850 UOC589850 UEG589850 TUK589850 TKO589850 TAS589850 SQW589850 SHA589850 RXE589850 RNI589850 RDM589850 QTQ589850 QJU589850 PZY589850 PQC589850 PGG589850 OWK589850 OMO589850 OCS589850 NSW589850 NJA589850 MZE589850 MPI589850 MFM589850 LVQ589850 LLU589850 LBY589850 KSC589850 KIG589850 JYK589850 JOO589850 JES589850 IUW589850 ILA589850 IBE589850 HRI589850 HHM589850 GXQ589850 GNU589850 GDY589850 FUC589850 FKG589850 FAK589850 EQO589850 EGS589850 DWW589850 DNA589850 DDE589850 CTI589850 CJM589850 BZQ589850 BPU589850 BFY589850 AWC589850 AMG589850 ACK589850 SO589850 IS589850 A589850 WVE524314 WLI524314 WBM524314 VRQ524314 VHU524314 UXY524314 UOC524314 UEG524314 TUK524314 TKO524314 TAS524314 SQW524314 SHA524314 RXE524314 RNI524314 RDM524314 QTQ524314 QJU524314 PZY524314 PQC524314 PGG524314 OWK524314 OMO524314 OCS524314 NSW524314 NJA524314 MZE524314 MPI524314 MFM524314 LVQ524314 LLU524314 LBY524314 KSC524314 KIG524314 JYK524314 JOO524314 JES524314 IUW524314 ILA524314 IBE524314 HRI524314 HHM524314 GXQ524314 GNU524314 GDY524314 FUC524314 FKG524314 FAK524314 EQO524314 EGS524314 DWW524314 DNA524314 DDE524314 CTI524314 CJM524314 BZQ524314 BPU524314 BFY524314 AWC524314 AMG524314 ACK524314 SO524314 IS524314 A524314 WVE458778 WLI458778 WBM458778 VRQ458778 VHU458778 UXY458778 UOC458778 UEG458778 TUK458778 TKO458778 TAS458778 SQW458778 SHA458778 RXE458778 RNI458778 RDM458778 QTQ458778 QJU458778 PZY458778 PQC458778 PGG458778 OWK458778 OMO458778 OCS458778 NSW458778 NJA458778 MZE458778 MPI458778 MFM458778 LVQ458778 LLU458778 LBY458778 KSC458778 KIG458778 JYK458778 JOO458778 JES458778 IUW458778 ILA458778 IBE458778 HRI458778 HHM458778 GXQ458778 GNU458778 GDY458778 FUC458778 FKG458778 FAK458778 EQO458778 EGS458778 DWW458778 DNA458778 DDE458778 CTI458778 CJM458778 BZQ458778 BPU458778 BFY458778 AWC458778 AMG458778 ACK458778 SO458778 IS458778 A458778 WVE393242 WLI393242 WBM393242 VRQ393242 VHU393242 UXY393242 UOC393242 UEG393242 TUK393242 TKO393242 TAS393242 SQW393242 SHA393242 RXE393242 RNI393242 RDM393242 QTQ393242 QJU393242 PZY393242 PQC393242 PGG393242 OWK393242 OMO393242 OCS393242 NSW393242 NJA393242 MZE393242 MPI393242 MFM393242 LVQ393242 LLU393242 LBY393242 KSC393242 KIG393242 JYK393242 JOO393242 JES393242 IUW393242 ILA393242 IBE393242 HRI393242 HHM393242 GXQ393242 GNU393242 GDY393242 FUC393242 FKG393242 FAK393242 EQO393242 EGS393242 DWW393242 DNA393242 DDE393242 CTI393242 CJM393242 BZQ393242 BPU393242 BFY393242 AWC393242 AMG393242 ACK393242 SO393242 IS393242 A393242 WVE327706 WLI327706 WBM327706 VRQ327706 VHU327706 UXY327706 UOC327706 UEG327706 TUK327706 TKO327706 TAS327706 SQW327706 SHA327706 RXE327706 RNI327706 RDM327706 QTQ327706 QJU327706 PZY327706 PQC327706 PGG327706 OWK327706 OMO327706 OCS327706 NSW327706 NJA327706 MZE327706 MPI327706 MFM327706 LVQ327706 LLU327706 LBY327706 KSC327706 KIG327706 JYK327706 JOO327706 JES327706 IUW327706 ILA327706 IBE327706 HRI327706 HHM327706 GXQ327706 GNU327706 GDY327706 FUC327706 FKG327706 FAK327706 EQO327706 EGS327706 DWW327706 DNA327706 DDE327706 CTI327706 CJM327706 BZQ327706 BPU327706 BFY327706 AWC327706 AMG327706 ACK327706 SO327706 IS327706 A327706 WVE262170 WLI262170 WBM262170 VRQ262170 VHU262170 UXY262170 UOC262170 UEG262170 TUK262170 TKO262170 TAS262170 SQW262170 SHA262170 RXE262170 RNI262170 RDM262170 QTQ262170 QJU262170 PZY262170 PQC262170 PGG262170 OWK262170 OMO262170 OCS262170 NSW262170 NJA262170 MZE262170 MPI262170 MFM262170 LVQ262170 LLU262170 LBY262170 KSC262170 KIG262170 JYK262170 JOO262170 JES262170 IUW262170 ILA262170 IBE262170 HRI262170 HHM262170 GXQ262170 GNU262170 GDY262170 FUC262170 FKG262170 FAK262170 EQO262170 EGS262170 DWW262170 DNA262170 DDE262170 CTI262170 CJM262170 BZQ262170 BPU262170 BFY262170 AWC262170 AMG262170 ACK262170 SO262170 IS262170 A262170 WVE196634 WLI196634 WBM196634 VRQ196634 VHU196634 UXY196634 UOC196634 UEG196634 TUK196634 TKO196634 TAS196634 SQW196634 SHA196634 RXE196634 RNI196634 RDM196634 QTQ196634 QJU196634 PZY196634 PQC196634 PGG196634 OWK196634 OMO196634 OCS196634 NSW196634 NJA196634 MZE196634 MPI196634 MFM196634 LVQ196634 LLU196634 LBY196634 KSC196634 KIG196634 JYK196634 JOO196634 JES196634 IUW196634 ILA196634 IBE196634 HRI196634 HHM196634 GXQ196634 GNU196634 GDY196634 FUC196634 FKG196634 FAK196634 EQO196634 EGS196634 DWW196634 DNA196634 DDE196634 CTI196634 CJM196634 BZQ196634 BPU196634 BFY196634 AWC196634 AMG196634 ACK196634 SO196634 IS196634 A196634 WVE131098 WLI131098 WBM131098 VRQ131098 VHU131098 UXY131098 UOC131098 UEG131098 TUK131098 TKO131098 TAS131098 SQW131098 SHA131098 RXE131098 RNI131098 RDM131098 QTQ131098 QJU131098 PZY131098 PQC131098 PGG131098 OWK131098 OMO131098 OCS131098 NSW131098 NJA131098 MZE131098 MPI131098 MFM131098 LVQ131098 LLU131098 LBY131098 KSC131098 KIG131098 JYK131098 JOO131098 JES131098 IUW131098 ILA131098 IBE131098 HRI131098 HHM131098 GXQ131098 GNU131098 GDY131098 FUC131098 FKG131098 FAK131098 EQO131098 EGS131098 DWW131098 DNA131098 DDE131098 CTI131098 CJM131098 BZQ131098 BPU131098 BFY131098 AWC131098 AMG131098 ACK131098 SO131098 IS131098 A131098 WVE65562 WLI65562 WBM65562 VRQ65562 VHU65562 UXY65562 UOC65562 UEG65562 TUK65562 TKO65562 TAS65562 SQW65562 SHA65562 RXE65562 RNI65562 RDM65562 QTQ65562 QJU65562 PZY65562 PQC65562 PGG65562 OWK65562 OMO65562 OCS65562 NSW65562 NJA65562 MZE65562 MPI65562 MFM65562 LVQ65562 LLU65562 LBY65562 KSC65562 KIG65562 JYK65562 JOO65562 JES65562 IUW65562 ILA65562 IBE65562 HRI65562 HHM65562 GXQ65562 GNU65562 GDY65562 FUC65562 FKG65562 FAK65562 EQO65562 EGS65562 DWW65562 DNA65562 DDE65562 CTI65562 CJM65562 BZQ65562 BPU65562 BFY65562 AWC65562 AMG65562 ACK65562 SO65562 IS65562 A65562">
      <formula1>"1,2,3,4,5"</formula1>
    </dataValidation>
    <dataValidation type="decimal" allowBlank="1" showInputMessage="1" showErrorMessage="1" sqref="WVH983066 WVH25:WVH45 WLL25:WLL45 WBP25:WBP45 VRT25:VRT45 VHX25:VHX45 UYB25:UYB45 UOF25:UOF45 UEJ25:UEJ45 TUN25:TUN45 TKR25:TKR45 TAV25:TAV45 SQZ25:SQZ45 SHD25:SHD45 RXH25:RXH45 RNL25:RNL45 RDP25:RDP45 QTT25:QTT45 QJX25:QJX45 QAB25:QAB45 PQF25:PQF45 PGJ25:PGJ45 OWN25:OWN45 OMR25:OMR45 OCV25:OCV45 NSZ25:NSZ45 NJD25:NJD45 MZH25:MZH45 MPL25:MPL45 MFP25:MFP45 LVT25:LVT45 LLX25:LLX45 LCB25:LCB45 KSF25:KSF45 KIJ25:KIJ45 JYN25:JYN45 JOR25:JOR45 JEV25:JEV45 IUZ25:IUZ45 ILD25:ILD45 IBH25:IBH45 HRL25:HRL45 HHP25:HHP45 GXT25:GXT45 GNX25:GNX45 GEB25:GEB45 FUF25:FUF45 FKJ25:FKJ45 FAN25:FAN45 EQR25:EQR45 EGV25:EGV45 DWZ25:DWZ45 DND25:DND45 DDH25:DDH45 CTL25:CTL45 CJP25:CJP45 BZT25:BZT45 BPX25:BPX45 BGB25:BGB45 AWF25:AWF45 AMJ25:AMJ45 ACN25:ACN45 SR25:SR45 IV25:IV45 WBP983066 VRT983066 VHX983066 UYB983066 UOF983066 UEJ983066 TUN983066 TKR983066 TAV983066 SQZ983066 SHD983066 RXH983066 RNL983066 RDP983066 QTT983066 QJX983066 QAB983066 PQF983066 PGJ983066 OWN983066 OMR983066 OCV983066 NSZ983066 NJD983066 MZH983066 MPL983066 MFP983066 LVT983066 LLX983066 LCB983066 KSF983066 KIJ983066 JYN983066 JOR983066 JEV983066 IUZ983066 ILD983066 IBH983066 HRL983066 HHP983066 GXT983066 GNX983066 GEB983066 FUF983066 FKJ983066 FAN983066 EQR983066 EGV983066 DWZ983066 DND983066 DDH983066 CTL983066 CJP983066 BZT983066 BPX983066 BGB983066 AWF983066 AMJ983066 ACN983066 SR983066 IV983066 C983066 WVH917530 WLL917530 WBP917530 VRT917530 VHX917530 UYB917530 UOF917530 UEJ917530 TUN917530 TKR917530 TAV917530 SQZ917530 SHD917530 RXH917530 RNL917530 RDP917530 QTT917530 QJX917530 QAB917530 PQF917530 PGJ917530 OWN917530 OMR917530 OCV917530 NSZ917530 NJD917530 MZH917530 MPL917530 MFP917530 LVT917530 LLX917530 LCB917530 KSF917530 KIJ917530 JYN917530 JOR917530 JEV917530 IUZ917530 ILD917530 IBH917530 HRL917530 HHP917530 GXT917530 GNX917530 GEB917530 FUF917530 FKJ917530 FAN917530 EQR917530 EGV917530 DWZ917530 DND917530 DDH917530 CTL917530 CJP917530 BZT917530 BPX917530 BGB917530 AWF917530 AMJ917530 ACN917530 SR917530 IV917530 C917530 WVH851994 WLL851994 WBP851994 VRT851994 VHX851994 UYB851994 UOF851994 UEJ851994 TUN851994 TKR851994 TAV851994 SQZ851994 SHD851994 RXH851994 RNL851994 RDP851994 QTT851994 QJX851994 QAB851994 PQF851994 PGJ851994 OWN851994 OMR851994 OCV851994 NSZ851994 NJD851994 MZH851994 MPL851994 MFP851994 LVT851994 LLX851994 LCB851994 KSF851994 KIJ851994 JYN851994 JOR851994 JEV851994 IUZ851994 ILD851994 IBH851994 HRL851994 HHP851994 GXT851994 GNX851994 GEB851994 FUF851994 FKJ851994 FAN851994 EQR851994 EGV851994 DWZ851994 DND851994 DDH851994 CTL851994 CJP851994 BZT851994 BPX851994 BGB851994 AWF851994 AMJ851994 ACN851994 SR851994 IV851994 C851994 WVH786458 WLL786458 WBP786458 VRT786458 VHX786458 UYB786458 UOF786458 UEJ786458 TUN786458 TKR786458 TAV786458 SQZ786458 SHD786458 RXH786458 RNL786458 RDP786458 QTT786458 QJX786458 QAB786458 PQF786458 PGJ786458 OWN786458 OMR786458 OCV786458 NSZ786458 NJD786458 MZH786458 MPL786458 MFP786458 LVT786458 LLX786458 LCB786458 KSF786458 KIJ786458 JYN786458 JOR786458 JEV786458 IUZ786458 ILD786458 IBH786458 HRL786458 HHP786458 GXT786458 GNX786458 GEB786458 FUF786458 FKJ786458 FAN786458 EQR786458 EGV786458 DWZ786458 DND786458 DDH786458 CTL786458 CJP786458 BZT786458 BPX786458 BGB786458 AWF786458 AMJ786458 ACN786458 SR786458 IV786458 C786458 WVH720922 WLL720922 WBP720922 VRT720922 VHX720922 UYB720922 UOF720922 UEJ720922 TUN720922 TKR720922 TAV720922 SQZ720922 SHD720922 RXH720922 RNL720922 RDP720922 QTT720922 QJX720922 QAB720922 PQF720922 PGJ720922 OWN720922 OMR720922 OCV720922 NSZ720922 NJD720922 MZH720922 MPL720922 MFP720922 LVT720922 LLX720922 LCB720922 KSF720922 KIJ720922 JYN720922 JOR720922 JEV720922 IUZ720922 ILD720922 IBH720922 HRL720922 HHP720922 GXT720922 GNX720922 GEB720922 FUF720922 FKJ720922 FAN720922 EQR720922 EGV720922 DWZ720922 DND720922 DDH720922 CTL720922 CJP720922 BZT720922 BPX720922 BGB720922 AWF720922 AMJ720922 ACN720922 SR720922 IV720922 C720922 WVH655386 WLL655386 WBP655386 VRT655386 VHX655386 UYB655386 UOF655386 UEJ655386 TUN655386 TKR655386 TAV655386 SQZ655386 SHD655386 RXH655386 RNL655386 RDP655386 QTT655386 QJX655386 QAB655386 PQF655386 PGJ655386 OWN655386 OMR655386 OCV655386 NSZ655386 NJD655386 MZH655386 MPL655386 MFP655386 LVT655386 LLX655386 LCB655386 KSF655386 KIJ655386 JYN655386 JOR655386 JEV655386 IUZ655386 ILD655386 IBH655386 HRL655386 HHP655386 GXT655386 GNX655386 GEB655386 FUF655386 FKJ655386 FAN655386 EQR655386 EGV655386 DWZ655386 DND655386 DDH655386 CTL655386 CJP655386 BZT655386 BPX655386 BGB655386 AWF655386 AMJ655386 ACN655386 SR655386 IV655386 C655386 WVH589850 WLL589850 WBP589850 VRT589850 VHX589850 UYB589850 UOF589850 UEJ589850 TUN589850 TKR589850 TAV589850 SQZ589850 SHD589850 RXH589850 RNL589850 RDP589850 QTT589850 QJX589850 QAB589850 PQF589850 PGJ589850 OWN589850 OMR589850 OCV589850 NSZ589850 NJD589850 MZH589850 MPL589850 MFP589850 LVT589850 LLX589850 LCB589850 KSF589850 KIJ589850 JYN589850 JOR589850 JEV589850 IUZ589850 ILD589850 IBH589850 HRL589850 HHP589850 GXT589850 GNX589850 GEB589850 FUF589850 FKJ589850 FAN589850 EQR589850 EGV589850 DWZ589850 DND589850 DDH589850 CTL589850 CJP589850 BZT589850 BPX589850 BGB589850 AWF589850 AMJ589850 ACN589850 SR589850 IV589850 C589850 WVH524314 WLL524314 WBP524314 VRT524314 VHX524314 UYB524314 UOF524314 UEJ524314 TUN524314 TKR524314 TAV524314 SQZ524314 SHD524314 RXH524314 RNL524314 RDP524314 QTT524314 QJX524314 QAB524314 PQF524314 PGJ524314 OWN524314 OMR524314 OCV524314 NSZ524314 NJD524314 MZH524314 MPL524314 MFP524314 LVT524314 LLX524314 LCB524314 KSF524314 KIJ524314 JYN524314 JOR524314 JEV524314 IUZ524314 ILD524314 IBH524314 HRL524314 HHP524314 GXT524314 GNX524314 GEB524314 FUF524314 FKJ524314 FAN524314 EQR524314 EGV524314 DWZ524314 DND524314 DDH524314 CTL524314 CJP524314 BZT524314 BPX524314 BGB524314 AWF524314 AMJ524314 ACN524314 SR524314 IV524314 C524314 WVH458778 WLL458778 WBP458778 VRT458778 VHX458778 UYB458778 UOF458778 UEJ458778 TUN458778 TKR458778 TAV458778 SQZ458778 SHD458778 RXH458778 RNL458778 RDP458778 QTT458778 QJX458778 QAB458778 PQF458778 PGJ458778 OWN458778 OMR458778 OCV458778 NSZ458778 NJD458778 MZH458778 MPL458778 MFP458778 LVT458778 LLX458778 LCB458778 KSF458778 KIJ458778 JYN458778 JOR458778 JEV458778 IUZ458778 ILD458778 IBH458778 HRL458778 HHP458778 GXT458778 GNX458778 GEB458778 FUF458778 FKJ458778 FAN458778 EQR458778 EGV458778 DWZ458778 DND458778 DDH458778 CTL458778 CJP458778 BZT458778 BPX458778 BGB458778 AWF458778 AMJ458778 ACN458778 SR458778 IV458778 C458778 WVH393242 WLL393242 WBP393242 VRT393242 VHX393242 UYB393242 UOF393242 UEJ393242 TUN393242 TKR393242 TAV393242 SQZ393242 SHD393242 RXH393242 RNL393242 RDP393242 QTT393242 QJX393242 QAB393242 PQF393242 PGJ393242 OWN393242 OMR393242 OCV393242 NSZ393242 NJD393242 MZH393242 MPL393242 MFP393242 LVT393242 LLX393242 LCB393242 KSF393242 KIJ393242 JYN393242 JOR393242 JEV393242 IUZ393242 ILD393242 IBH393242 HRL393242 HHP393242 GXT393242 GNX393242 GEB393242 FUF393242 FKJ393242 FAN393242 EQR393242 EGV393242 DWZ393242 DND393242 DDH393242 CTL393242 CJP393242 BZT393242 BPX393242 BGB393242 AWF393242 AMJ393242 ACN393242 SR393242 IV393242 C393242 WVH327706 WLL327706 WBP327706 VRT327706 VHX327706 UYB327706 UOF327706 UEJ327706 TUN327706 TKR327706 TAV327706 SQZ327706 SHD327706 RXH327706 RNL327706 RDP327706 QTT327706 QJX327706 QAB327706 PQF327706 PGJ327706 OWN327706 OMR327706 OCV327706 NSZ327706 NJD327706 MZH327706 MPL327706 MFP327706 LVT327706 LLX327706 LCB327706 KSF327706 KIJ327706 JYN327706 JOR327706 JEV327706 IUZ327706 ILD327706 IBH327706 HRL327706 HHP327706 GXT327706 GNX327706 GEB327706 FUF327706 FKJ327706 FAN327706 EQR327706 EGV327706 DWZ327706 DND327706 DDH327706 CTL327706 CJP327706 BZT327706 BPX327706 BGB327706 AWF327706 AMJ327706 ACN327706 SR327706 IV327706 C327706 WVH262170 WLL262170 WBP262170 VRT262170 VHX262170 UYB262170 UOF262170 UEJ262170 TUN262170 TKR262170 TAV262170 SQZ262170 SHD262170 RXH262170 RNL262170 RDP262170 QTT262170 QJX262170 QAB262170 PQF262170 PGJ262170 OWN262170 OMR262170 OCV262170 NSZ262170 NJD262170 MZH262170 MPL262170 MFP262170 LVT262170 LLX262170 LCB262170 KSF262170 KIJ262170 JYN262170 JOR262170 JEV262170 IUZ262170 ILD262170 IBH262170 HRL262170 HHP262170 GXT262170 GNX262170 GEB262170 FUF262170 FKJ262170 FAN262170 EQR262170 EGV262170 DWZ262170 DND262170 DDH262170 CTL262170 CJP262170 BZT262170 BPX262170 BGB262170 AWF262170 AMJ262170 ACN262170 SR262170 IV262170 C262170 WVH196634 WLL196634 WBP196634 VRT196634 VHX196634 UYB196634 UOF196634 UEJ196634 TUN196634 TKR196634 TAV196634 SQZ196634 SHD196634 RXH196634 RNL196634 RDP196634 QTT196634 QJX196634 QAB196634 PQF196634 PGJ196634 OWN196634 OMR196634 OCV196634 NSZ196634 NJD196634 MZH196634 MPL196634 MFP196634 LVT196634 LLX196634 LCB196634 KSF196634 KIJ196634 JYN196634 JOR196634 JEV196634 IUZ196634 ILD196634 IBH196634 HRL196634 HHP196634 GXT196634 GNX196634 GEB196634 FUF196634 FKJ196634 FAN196634 EQR196634 EGV196634 DWZ196634 DND196634 DDH196634 CTL196634 CJP196634 BZT196634 BPX196634 BGB196634 AWF196634 AMJ196634 ACN196634 SR196634 IV196634 C196634 WVH131098 WLL131098 WBP131098 VRT131098 VHX131098 UYB131098 UOF131098 UEJ131098 TUN131098 TKR131098 TAV131098 SQZ131098 SHD131098 RXH131098 RNL131098 RDP131098 QTT131098 QJX131098 QAB131098 PQF131098 PGJ131098 OWN131098 OMR131098 OCV131098 NSZ131098 NJD131098 MZH131098 MPL131098 MFP131098 LVT131098 LLX131098 LCB131098 KSF131098 KIJ131098 JYN131098 JOR131098 JEV131098 IUZ131098 ILD131098 IBH131098 HRL131098 HHP131098 GXT131098 GNX131098 GEB131098 FUF131098 FKJ131098 FAN131098 EQR131098 EGV131098 DWZ131098 DND131098 DDH131098 CTL131098 CJP131098 BZT131098 BPX131098 BGB131098 AWF131098 AMJ131098 ACN131098 SR131098 IV131098 C131098 WVH65562 WLL65562 WBP65562 VRT65562 VHX65562 UYB65562 UOF65562 UEJ65562 TUN65562 TKR65562 TAV65562 SQZ65562 SHD65562 RXH65562 RNL65562 RDP65562 QTT65562 QJX65562 QAB65562 PQF65562 PGJ65562 OWN65562 OMR65562 OCV65562 NSZ65562 NJD65562 MZH65562 MPL65562 MFP65562 LVT65562 LLX65562 LCB65562 KSF65562 KIJ65562 JYN65562 JOR65562 JEV65562 IUZ65562 ILD65562 IBH65562 HRL65562 HHP65562 GXT65562 GNX65562 GEB65562 FUF65562 FKJ65562 FAN65562 EQR65562 EGV65562 DWZ65562 DND65562 DDH65562 CTL65562 CJP65562 BZT65562 BPX65562 BGB65562 AWF65562 AMJ65562 ACN65562 SR65562 IV65562 C65562 WLL983066">
      <formula1>0</formula1>
      <formula2>1</formula2>
    </dataValidation>
  </dataValidations>
  <pageMargins left="0.7" right="0.7" top="0.75" bottom="0.75" header="0.3" footer="0.3"/>
  <pageSetup paperSize="5" scale="30" orientation="landscape" r:id="rId1"/>
  <rowBreaks count="1" manualBreakCount="1">
    <brk id="80" max="16383" man="1"/>
  </rowBreaks>
  <colBreaks count="1" manualBreakCount="1">
    <brk id="18"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3"/>
  <sheetViews>
    <sheetView zoomScale="80" zoomScaleNormal="80" workbookViewId="0">
      <selection activeCell="O94" sqref="O94"/>
    </sheetView>
  </sheetViews>
  <sheetFormatPr baseColWidth="10" defaultRowHeight="14.25" x14ac:dyDescent="0.25"/>
  <cols>
    <col min="1" max="1" width="3.140625" style="123" bestFit="1" customWidth="1"/>
    <col min="2" max="2" width="58.85546875" style="123" customWidth="1"/>
    <col min="3" max="3" width="31.140625" style="123" customWidth="1"/>
    <col min="4" max="4" width="26.7109375" style="123" customWidth="1"/>
    <col min="5" max="5" width="25" style="123" customWidth="1"/>
    <col min="6" max="7" width="29.7109375" style="123" customWidth="1"/>
    <col min="8" max="8" width="23" style="123" customWidth="1"/>
    <col min="9" max="9" width="27.28515625" style="123" customWidth="1"/>
    <col min="10" max="10" width="29.5703125" style="123" customWidth="1"/>
    <col min="11" max="11" width="33" style="123" customWidth="1"/>
    <col min="12" max="12" width="29.85546875" style="123" customWidth="1"/>
    <col min="13" max="13" width="26.28515625" style="123" customWidth="1"/>
    <col min="14" max="14" width="22.140625" style="123" customWidth="1"/>
    <col min="15" max="15" width="26.140625" style="123" customWidth="1"/>
    <col min="16" max="16" width="19.5703125" style="123" bestFit="1" customWidth="1"/>
    <col min="17" max="17" width="21.85546875" style="123" customWidth="1"/>
    <col min="18" max="18" width="18.28515625" style="123" customWidth="1"/>
    <col min="19" max="19" width="6.42578125" style="123" customWidth="1"/>
    <col min="20" max="20" width="13.7109375" style="123" customWidth="1"/>
    <col min="21" max="22" width="6.42578125" style="123" customWidth="1"/>
    <col min="23" max="251" width="11.42578125" style="123"/>
    <col min="252" max="252" width="1" style="123" customWidth="1"/>
    <col min="253" max="253" width="4.28515625" style="123" customWidth="1"/>
    <col min="254" max="254" width="34.7109375" style="123" customWidth="1"/>
    <col min="255" max="255" width="0" style="123" hidden="1" customWidth="1"/>
    <col min="256" max="256" width="20" style="123" customWidth="1"/>
    <col min="257" max="257" width="20.85546875" style="123" customWidth="1"/>
    <col min="258" max="258" width="25" style="123" customWidth="1"/>
    <col min="259" max="259" width="18.7109375" style="123" customWidth="1"/>
    <col min="260" max="260" width="29.7109375" style="123" customWidth="1"/>
    <col min="261" max="261" width="13.42578125" style="123" customWidth="1"/>
    <col min="262" max="262" width="13.85546875" style="123" customWidth="1"/>
    <col min="263" max="267" width="16.5703125" style="123" customWidth="1"/>
    <col min="268" max="268" width="20.5703125" style="123" customWidth="1"/>
    <col min="269" max="269" width="21.140625" style="123" customWidth="1"/>
    <col min="270" max="270" width="9.5703125" style="123" customWidth="1"/>
    <col min="271" max="271" width="0.42578125" style="123" customWidth="1"/>
    <col min="272" max="278" width="6.42578125" style="123" customWidth="1"/>
    <col min="279" max="507" width="11.42578125" style="123"/>
    <col min="508" max="508" width="1" style="123" customWidth="1"/>
    <col min="509" max="509" width="4.28515625" style="123" customWidth="1"/>
    <col min="510" max="510" width="34.7109375" style="123" customWidth="1"/>
    <col min="511" max="511" width="0" style="123" hidden="1" customWidth="1"/>
    <col min="512" max="512" width="20" style="123" customWidth="1"/>
    <col min="513" max="513" width="20.85546875" style="123" customWidth="1"/>
    <col min="514" max="514" width="25" style="123" customWidth="1"/>
    <col min="515" max="515" width="18.7109375" style="123" customWidth="1"/>
    <col min="516" max="516" width="29.7109375" style="123" customWidth="1"/>
    <col min="517" max="517" width="13.42578125" style="123" customWidth="1"/>
    <col min="518" max="518" width="13.85546875" style="123" customWidth="1"/>
    <col min="519" max="523" width="16.5703125" style="123" customWidth="1"/>
    <col min="524" max="524" width="20.5703125" style="123" customWidth="1"/>
    <col min="525" max="525" width="21.140625" style="123" customWidth="1"/>
    <col min="526" max="526" width="9.5703125" style="123" customWidth="1"/>
    <col min="527" max="527" width="0.42578125" style="123" customWidth="1"/>
    <col min="528" max="534" width="6.42578125" style="123" customWidth="1"/>
    <col min="535" max="763" width="11.42578125" style="123"/>
    <col min="764" max="764" width="1" style="123" customWidth="1"/>
    <col min="765" max="765" width="4.28515625" style="123" customWidth="1"/>
    <col min="766" max="766" width="34.7109375" style="123" customWidth="1"/>
    <col min="767" max="767" width="0" style="123" hidden="1" customWidth="1"/>
    <col min="768" max="768" width="20" style="123" customWidth="1"/>
    <col min="769" max="769" width="20.85546875" style="123" customWidth="1"/>
    <col min="770" max="770" width="25" style="123" customWidth="1"/>
    <col min="771" max="771" width="18.7109375" style="123" customWidth="1"/>
    <col min="772" max="772" width="29.7109375" style="123" customWidth="1"/>
    <col min="773" max="773" width="13.42578125" style="123" customWidth="1"/>
    <col min="774" max="774" width="13.85546875" style="123" customWidth="1"/>
    <col min="775" max="779" width="16.5703125" style="123" customWidth="1"/>
    <col min="780" max="780" width="20.5703125" style="123" customWidth="1"/>
    <col min="781" max="781" width="21.140625" style="123" customWidth="1"/>
    <col min="782" max="782" width="9.5703125" style="123" customWidth="1"/>
    <col min="783" max="783" width="0.42578125" style="123" customWidth="1"/>
    <col min="784" max="790" width="6.42578125" style="123" customWidth="1"/>
    <col min="791" max="1019" width="11.42578125" style="123"/>
    <col min="1020" max="1020" width="1" style="123" customWidth="1"/>
    <col min="1021" max="1021" width="4.28515625" style="123" customWidth="1"/>
    <col min="1022" max="1022" width="34.7109375" style="123" customWidth="1"/>
    <col min="1023" max="1023" width="0" style="123" hidden="1" customWidth="1"/>
    <col min="1024" max="1024" width="20" style="123" customWidth="1"/>
    <col min="1025" max="1025" width="20.85546875" style="123" customWidth="1"/>
    <col min="1026" max="1026" width="25" style="123" customWidth="1"/>
    <col min="1027" max="1027" width="18.7109375" style="123" customWidth="1"/>
    <col min="1028" max="1028" width="29.7109375" style="123" customWidth="1"/>
    <col min="1029" max="1029" width="13.42578125" style="123" customWidth="1"/>
    <col min="1030" max="1030" width="13.85546875" style="123" customWidth="1"/>
    <col min="1031" max="1035" width="16.5703125" style="123" customWidth="1"/>
    <col min="1036" max="1036" width="20.5703125" style="123" customWidth="1"/>
    <col min="1037" max="1037" width="21.140625" style="123" customWidth="1"/>
    <col min="1038" max="1038" width="9.5703125" style="123" customWidth="1"/>
    <col min="1039" max="1039" width="0.42578125" style="123" customWidth="1"/>
    <col min="1040" max="1046" width="6.42578125" style="123" customWidth="1"/>
    <col min="1047" max="1275" width="11.42578125" style="123"/>
    <col min="1276" max="1276" width="1" style="123" customWidth="1"/>
    <col min="1277" max="1277" width="4.28515625" style="123" customWidth="1"/>
    <col min="1278" max="1278" width="34.7109375" style="123" customWidth="1"/>
    <col min="1279" max="1279" width="0" style="123" hidden="1" customWidth="1"/>
    <col min="1280" max="1280" width="20" style="123" customWidth="1"/>
    <col min="1281" max="1281" width="20.85546875" style="123" customWidth="1"/>
    <col min="1282" max="1282" width="25" style="123" customWidth="1"/>
    <col min="1283" max="1283" width="18.7109375" style="123" customWidth="1"/>
    <col min="1284" max="1284" width="29.7109375" style="123" customWidth="1"/>
    <col min="1285" max="1285" width="13.42578125" style="123" customWidth="1"/>
    <col min="1286" max="1286" width="13.85546875" style="123" customWidth="1"/>
    <col min="1287" max="1291" width="16.5703125" style="123" customWidth="1"/>
    <col min="1292" max="1292" width="20.5703125" style="123" customWidth="1"/>
    <col min="1293" max="1293" width="21.140625" style="123" customWidth="1"/>
    <col min="1294" max="1294" width="9.5703125" style="123" customWidth="1"/>
    <col min="1295" max="1295" width="0.42578125" style="123" customWidth="1"/>
    <col min="1296" max="1302" width="6.42578125" style="123" customWidth="1"/>
    <col min="1303" max="1531" width="11.42578125" style="123"/>
    <col min="1532" max="1532" width="1" style="123" customWidth="1"/>
    <col min="1533" max="1533" width="4.28515625" style="123" customWidth="1"/>
    <col min="1534" max="1534" width="34.7109375" style="123" customWidth="1"/>
    <col min="1535" max="1535" width="0" style="123" hidden="1" customWidth="1"/>
    <col min="1536" max="1536" width="20" style="123" customWidth="1"/>
    <col min="1537" max="1537" width="20.85546875" style="123" customWidth="1"/>
    <col min="1538" max="1538" width="25" style="123" customWidth="1"/>
    <col min="1539" max="1539" width="18.7109375" style="123" customWidth="1"/>
    <col min="1540" max="1540" width="29.7109375" style="123" customWidth="1"/>
    <col min="1541" max="1541" width="13.42578125" style="123" customWidth="1"/>
    <col min="1542" max="1542" width="13.85546875" style="123" customWidth="1"/>
    <col min="1543" max="1547" width="16.5703125" style="123" customWidth="1"/>
    <col min="1548" max="1548" width="20.5703125" style="123" customWidth="1"/>
    <col min="1549" max="1549" width="21.140625" style="123" customWidth="1"/>
    <col min="1550" max="1550" width="9.5703125" style="123" customWidth="1"/>
    <col min="1551" max="1551" width="0.42578125" style="123" customWidth="1"/>
    <col min="1552" max="1558" width="6.42578125" style="123" customWidth="1"/>
    <col min="1559" max="1787" width="11.42578125" style="123"/>
    <col min="1788" max="1788" width="1" style="123" customWidth="1"/>
    <col min="1789" max="1789" width="4.28515625" style="123" customWidth="1"/>
    <col min="1790" max="1790" width="34.7109375" style="123" customWidth="1"/>
    <col min="1791" max="1791" width="0" style="123" hidden="1" customWidth="1"/>
    <col min="1792" max="1792" width="20" style="123" customWidth="1"/>
    <col min="1793" max="1793" width="20.85546875" style="123" customWidth="1"/>
    <col min="1794" max="1794" width="25" style="123" customWidth="1"/>
    <col min="1795" max="1795" width="18.7109375" style="123" customWidth="1"/>
    <col min="1796" max="1796" width="29.7109375" style="123" customWidth="1"/>
    <col min="1797" max="1797" width="13.42578125" style="123" customWidth="1"/>
    <col min="1798" max="1798" width="13.85546875" style="123" customWidth="1"/>
    <col min="1799" max="1803" width="16.5703125" style="123" customWidth="1"/>
    <col min="1804" max="1804" width="20.5703125" style="123" customWidth="1"/>
    <col min="1805" max="1805" width="21.140625" style="123" customWidth="1"/>
    <col min="1806" max="1806" width="9.5703125" style="123" customWidth="1"/>
    <col min="1807" max="1807" width="0.42578125" style="123" customWidth="1"/>
    <col min="1808" max="1814" width="6.42578125" style="123" customWidth="1"/>
    <col min="1815" max="2043" width="11.42578125" style="123"/>
    <col min="2044" max="2044" width="1" style="123" customWidth="1"/>
    <col min="2045" max="2045" width="4.28515625" style="123" customWidth="1"/>
    <col min="2046" max="2046" width="34.7109375" style="123" customWidth="1"/>
    <col min="2047" max="2047" width="0" style="123" hidden="1" customWidth="1"/>
    <col min="2048" max="2048" width="20" style="123" customWidth="1"/>
    <col min="2049" max="2049" width="20.85546875" style="123" customWidth="1"/>
    <col min="2050" max="2050" width="25" style="123" customWidth="1"/>
    <col min="2051" max="2051" width="18.7109375" style="123" customWidth="1"/>
    <col min="2052" max="2052" width="29.7109375" style="123" customWidth="1"/>
    <col min="2053" max="2053" width="13.42578125" style="123" customWidth="1"/>
    <col min="2054" max="2054" width="13.85546875" style="123" customWidth="1"/>
    <col min="2055" max="2059" width="16.5703125" style="123" customWidth="1"/>
    <col min="2060" max="2060" width="20.5703125" style="123" customWidth="1"/>
    <col min="2061" max="2061" width="21.140625" style="123" customWidth="1"/>
    <col min="2062" max="2062" width="9.5703125" style="123" customWidth="1"/>
    <col min="2063" max="2063" width="0.42578125" style="123" customWidth="1"/>
    <col min="2064" max="2070" width="6.42578125" style="123" customWidth="1"/>
    <col min="2071" max="2299" width="11.42578125" style="123"/>
    <col min="2300" max="2300" width="1" style="123" customWidth="1"/>
    <col min="2301" max="2301" width="4.28515625" style="123" customWidth="1"/>
    <col min="2302" max="2302" width="34.7109375" style="123" customWidth="1"/>
    <col min="2303" max="2303" width="0" style="123" hidden="1" customWidth="1"/>
    <col min="2304" max="2304" width="20" style="123" customWidth="1"/>
    <col min="2305" max="2305" width="20.85546875" style="123" customWidth="1"/>
    <col min="2306" max="2306" width="25" style="123" customWidth="1"/>
    <col min="2307" max="2307" width="18.7109375" style="123" customWidth="1"/>
    <col min="2308" max="2308" width="29.7109375" style="123" customWidth="1"/>
    <col min="2309" max="2309" width="13.42578125" style="123" customWidth="1"/>
    <col min="2310" max="2310" width="13.85546875" style="123" customWidth="1"/>
    <col min="2311" max="2315" width="16.5703125" style="123" customWidth="1"/>
    <col min="2316" max="2316" width="20.5703125" style="123" customWidth="1"/>
    <col min="2317" max="2317" width="21.140625" style="123" customWidth="1"/>
    <col min="2318" max="2318" width="9.5703125" style="123" customWidth="1"/>
    <col min="2319" max="2319" width="0.42578125" style="123" customWidth="1"/>
    <col min="2320" max="2326" width="6.42578125" style="123" customWidth="1"/>
    <col min="2327" max="2555" width="11.42578125" style="123"/>
    <col min="2556" max="2556" width="1" style="123" customWidth="1"/>
    <col min="2557" max="2557" width="4.28515625" style="123" customWidth="1"/>
    <col min="2558" max="2558" width="34.7109375" style="123" customWidth="1"/>
    <col min="2559" max="2559" width="0" style="123" hidden="1" customWidth="1"/>
    <col min="2560" max="2560" width="20" style="123" customWidth="1"/>
    <col min="2561" max="2561" width="20.85546875" style="123" customWidth="1"/>
    <col min="2562" max="2562" width="25" style="123" customWidth="1"/>
    <col min="2563" max="2563" width="18.7109375" style="123" customWidth="1"/>
    <col min="2564" max="2564" width="29.7109375" style="123" customWidth="1"/>
    <col min="2565" max="2565" width="13.42578125" style="123" customWidth="1"/>
    <col min="2566" max="2566" width="13.85546875" style="123" customWidth="1"/>
    <col min="2567" max="2571" width="16.5703125" style="123" customWidth="1"/>
    <col min="2572" max="2572" width="20.5703125" style="123" customWidth="1"/>
    <col min="2573" max="2573" width="21.140625" style="123" customWidth="1"/>
    <col min="2574" max="2574" width="9.5703125" style="123" customWidth="1"/>
    <col min="2575" max="2575" width="0.42578125" style="123" customWidth="1"/>
    <col min="2576" max="2582" width="6.42578125" style="123" customWidth="1"/>
    <col min="2583" max="2811" width="11.42578125" style="123"/>
    <col min="2812" max="2812" width="1" style="123" customWidth="1"/>
    <col min="2813" max="2813" width="4.28515625" style="123" customWidth="1"/>
    <col min="2814" max="2814" width="34.7109375" style="123" customWidth="1"/>
    <col min="2815" max="2815" width="0" style="123" hidden="1" customWidth="1"/>
    <col min="2816" max="2816" width="20" style="123" customWidth="1"/>
    <col min="2817" max="2817" width="20.85546875" style="123" customWidth="1"/>
    <col min="2818" max="2818" width="25" style="123" customWidth="1"/>
    <col min="2819" max="2819" width="18.7109375" style="123" customWidth="1"/>
    <col min="2820" max="2820" width="29.7109375" style="123" customWidth="1"/>
    <col min="2821" max="2821" width="13.42578125" style="123" customWidth="1"/>
    <col min="2822" max="2822" width="13.85546875" style="123" customWidth="1"/>
    <col min="2823" max="2827" width="16.5703125" style="123" customWidth="1"/>
    <col min="2828" max="2828" width="20.5703125" style="123" customWidth="1"/>
    <col min="2829" max="2829" width="21.140625" style="123" customWidth="1"/>
    <col min="2830" max="2830" width="9.5703125" style="123" customWidth="1"/>
    <col min="2831" max="2831" width="0.42578125" style="123" customWidth="1"/>
    <col min="2832" max="2838" width="6.42578125" style="123" customWidth="1"/>
    <col min="2839" max="3067" width="11.42578125" style="123"/>
    <col min="3068" max="3068" width="1" style="123" customWidth="1"/>
    <col min="3069" max="3069" width="4.28515625" style="123" customWidth="1"/>
    <col min="3070" max="3070" width="34.7109375" style="123" customWidth="1"/>
    <col min="3071" max="3071" width="0" style="123" hidden="1" customWidth="1"/>
    <col min="3072" max="3072" width="20" style="123" customWidth="1"/>
    <col min="3073" max="3073" width="20.85546875" style="123" customWidth="1"/>
    <col min="3074" max="3074" width="25" style="123" customWidth="1"/>
    <col min="3075" max="3075" width="18.7109375" style="123" customWidth="1"/>
    <col min="3076" max="3076" width="29.7109375" style="123" customWidth="1"/>
    <col min="3077" max="3077" width="13.42578125" style="123" customWidth="1"/>
    <col min="3078" max="3078" width="13.85546875" style="123" customWidth="1"/>
    <col min="3079" max="3083" width="16.5703125" style="123" customWidth="1"/>
    <col min="3084" max="3084" width="20.5703125" style="123" customWidth="1"/>
    <col min="3085" max="3085" width="21.140625" style="123" customWidth="1"/>
    <col min="3086" max="3086" width="9.5703125" style="123" customWidth="1"/>
    <col min="3087" max="3087" width="0.42578125" style="123" customWidth="1"/>
    <col min="3088" max="3094" width="6.42578125" style="123" customWidth="1"/>
    <col min="3095" max="3323" width="11.42578125" style="123"/>
    <col min="3324" max="3324" width="1" style="123" customWidth="1"/>
    <col min="3325" max="3325" width="4.28515625" style="123" customWidth="1"/>
    <col min="3326" max="3326" width="34.7109375" style="123" customWidth="1"/>
    <col min="3327" max="3327" width="0" style="123" hidden="1" customWidth="1"/>
    <col min="3328" max="3328" width="20" style="123" customWidth="1"/>
    <col min="3329" max="3329" width="20.85546875" style="123" customWidth="1"/>
    <col min="3330" max="3330" width="25" style="123" customWidth="1"/>
    <col min="3331" max="3331" width="18.7109375" style="123" customWidth="1"/>
    <col min="3332" max="3332" width="29.7109375" style="123" customWidth="1"/>
    <col min="3333" max="3333" width="13.42578125" style="123" customWidth="1"/>
    <col min="3334" max="3334" width="13.85546875" style="123" customWidth="1"/>
    <col min="3335" max="3339" width="16.5703125" style="123" customWidth="1"/>
    <col min="3340" max="3340" width="20.5703125" style="123" customWidth="1"/>
    <col min="3341" max="3341" width="21.140625" style="123" customWidth="1"/>
    <col min="3342" max="3342" width="9.5703125" style="123" customWidth="1"/>
    <col min="3343" max="3343" width="0.42578125" style="123" customWidth="1"/>
    <col min="3344" max="3350" width="6.42578125" style="123" customWidth="1"/>
    <col min="3351" max="3579" width="11.42578125" style="123"/>
    <col min="3580" max="3580" width="1" style="123" customWidth="1"/>
    <col min="3581" max="3581" width="4.28515625" style="123" customWidth="1"/>
    <col min="3582" max="3582" width="34.7109375" style="123" customWidth="1"/>
    <col min="3583" max="3583" width="0" style="123" hidden="1" customWidth="1"/>
    <col min="3584" max="3584" width="20" style="123" customWidth="1"/>
    <col min="3585" max="3585" width="20.85546875" style="123" customWidth="1"/>
    <col min="3586" max="3586" width="25" style="123" customWidth="1"/>
    <col min="3587" max="3587" width="18.7109375" style="123" customWidth="1"/>
    <col min="3588" max="3588" width="29.7109375" style="123" customWidth="1"/>
    <col min="3589" max="3589" width="13.42578125" style="123" customWidth="1"/>
    <col min="3590" max="3590" width="13.85546875" style="123" customWidth="1"/>
    <col min="3591" max="3595" width="16.5703125" style="123" customWidth="1"/>
    <col min="3596" max="3596" width="20.5703125" style="123" customWidth="1"/>
    <col min="3597" max="3597" width="21.140625" style="123" customWidth="1"/>
    <col min="3598" max="3598" width="9.5703125" style="123" customWidth="1"/>
    <col min="3599" max="3599" width="0.42578125" style="123" customWidth="1"/>
    <col min="3600" max="3606" width="6.42578125" style="123" customWidth="1"/>
    <col min="3607" max="3835" width="11.42578125" style="123"/>
    <col min="3836" max="3836" width="1" style="123" customWidth="1"/>
    <col min="3837" max="3837" width="4.28515625" style="123" customWidth="1"/>
    <col min="3838" max="3838" width="34.7109375" style="123" customWidth="1"/>
    <col min="3839" max="3839" width="0" style="123" hidden="1" customWidth="1"/>
    <col min="3840" max="3840" width="20" style="123" customWidth="1"/>
    <col min="3841" max="3841" width="20.85546875" style="123" customWidth="1"/>
    <col min="3842" max="3842" width="25" style="123" customWidth="1"/>
    <col min="3843" max="3843" width="18.7109375" style="123" customWidth="1"/>
    <col min="3844" max="3844" width="29.7109375" style="123" customWidth="1"/>
    <col min="3845" max="3845" width="13.42578125" style="123" customWidth="1"/>
    <col min="3846" max="3846" width="13.85546875" style="123" customWidth="1"/>
    <col min="3847" max="3851" width="16.5703125" style="123" customWidth="1"/>
    <col min="3852" max="3852" width="20.5703125" style="123" customWidth="1"/>
    <col min="3853" max="3853" width="21.140625" style="123" customWidth="1"/>
    <col min="3854" max="3854" width="9.5703125" style="123" customWidth="1"/>
    <col min="3855" max="3855" width="0.42578125" style="123" customWidth="1"/>
    <col min="3856" max="3862" width="6.42578125" style="123" customWidth="1"/>
    <col min="3863" max="4091" width="11.42578125" style="123"/>
    <col min="4092" max="4092" width="1" style="123" customWidth="1"/>
    <col min="4093" max="4093" width="4.28515625" style="123" customWidth="1"/>
    <col min="4094" max="4094" width="34.7109375" style="123" customWidth="1"/>
    <col min="4095" max="4095" width="0" style="123" hidden="1" customWidth="1"/>
    <col min="4096" max="4096" width="20" style="123" customWidth="1"/>
    <col min="4097" max="4097" width="20.85546875" style="123" customWidth="1"/>
    <col min="4098" max="4098" width="25" style="123" customWidth="1"/>
    <col min="4099" max="4099" width="18.7109375" style="123" customWidth="1"/>
    <col min="4100" max="4100" width="29.7109375" style="123" customWidth="1"/>
    <col min="4101" max="4101" width="13.42578125" style="123" customWidth="1"/>
    <col min="4102" max="4102" width="13.85546875" style="123" customWidth="1"/>
    <col min="4103" max="4107" width="16.5703125" style="123" customWidth="1"/>
    <col min="4108" max="4108" width="20.5703125" style="123" customWidth="1"/>
    <col min="4109" max="4109" width="21.140625" style="123" customWidth="1"/>
    <col min="4110" max="4110" width="9.5703125" style="123" customWidth="1"/>
    <col min="4111" max="4111" width="0.42578125" style="123" customWidth="1"/>
    <col min="4112" max="4118" width="6.42578125" style="123" customWidth="1"/>
    <col min="4119" max="4347" width="11.42578125" style="123"/>
    <col min="4348" max="4348" width="1" style="123" customWidth="1"/>
    <col min="4349" max="4349" width="4.28515625" style="123" customWidth="1"/>
    <col min="4350" max="4350" width="34.7109375" style="123" customWidth="1"/>
    <col min="4351" max="4351" width="0" style="123" hidden="1" customWidth="1"/>
    <col min="4352" max="4352" width="20" style="123" customWidth="1"/>
    <col min="4353" max="4353" width="20.85546875" style="123" customWidth="1"/>
    <col min="4354" max="4354" width="25" style="123" customWidth="1"/>
    <col min="4355" max="4355" width="18.7109375" style="123" customWidth="1"/>
    <col min="4356" max="4356" width="29.7109375" style="123" customWidth="1"/>
    <col min="4357" max="4357" width="13.42578125" style="123" customWidth="1"/>
    <col min="4358" max="4358" width="13.85546875" style="123" customWidth="1"/>
    <col min="4359" max="4363" width="16.5703125" style="123" customWidth="1"/>
    <col min="4364" max="4364" width="20.5703125" style="123" customWidth="1"/>
    <col min="4365" max="4365" width="21.140625" style="123" customWidth="1"/>
    <col min="4366" max="4366" width="9.5703125" style="123" customWidth="1"/>
    <col min="4367" max="4367" width="0.42578125" style="123" customWidth="1"/>
    <col min="4368" max="4374" width="6.42578125" style="123" customWidth="1"/>
    <col min="4375" max="4603" width="11.42578125" style="123"/>
    <col min="4604" max="4604" width="1" style="123" customWidth="1"/>
    <col min="4605" max="4605" width="4.28515625" style="123" customWidth="1"/>
    <col min="4606" max="4606" width="34.7109375" style="123" customWidth="1"/>
    <col min="4607" max="4607" width="0" style="123" hidden="1" customWidth="1"/>
    <col min="4608" max="4608" width="20" style="123" customWidth="1"/>
    <col min="4609" max="4609" width="20.85546875" style="123" customWidth="1"/>
    <col min="4610" max="4610" width="25" style="123" customWidth="1"/>
    <col min="4611" max="4611" width="18.7109375" style="123" customWidth="1"/>
    <col min="4612" max="4612" width="29.7109375" style="123" customWidth="1"/>
    <col min="4613" max="4613" width="13.42578125" style="123" customWidth="1"/>
    <col min="4614" max="4614" width="13.85546875" style="123" customWidth="1"/>
    <col min="4615" max="4619" width="16.5703125" style="123" customWidth="1"/>
    <col min="4620" max="4620" width="20.5703125" style="123" customWidth="1"/>
    <col min="4621" max="4621" width="21.140625" style="123" customWidth="1"/>
    <col min="4622" max="4622" width="9.5703125" style="123" customWidth="1"/>
    <col min="4623" max="4623" width="0.42578125" style="123" customWidth="1"/>
    <col min="4624" max="4630" width="6.42578125" style="123" customWidth="1"/>
    <col min="4631" max="4859" width="11.42578125" style="123"/>
    <col min="4860" max="4860" width="1" style="123" customWidth="1"/>
    <col min="4861" max="4861" width="4.28515625" style="123" customWidth="1"/>
    <col min="4862" max="4862" width="34.7109375" style="123" customWidth="1"/>
    <col min="4863" max="4863" width="0" style="123" hidden="1" customWidth="1"/>
    <col min="4864" max="4864" width="20" style="123" customWidth="1"/>
    <col min="4865" max="4865" width="20.85546875" style="123" customWidth="1"/>
    <col min="4866" max="4866" width="25" style="123" customWidth="1"/>
    <col min="4867" max="4867" width="18.7109375" style="123" customWidth="1"/>
    <col min="4868" max="4868" width="29.7109375" style="123" customWidth="1"/>
    <col min="4869" max="4869" width="13.42578125" style="123" customWidth="1"/>
    <col min="4870" max="4870" width="13.85546875" style="123" customWidth="1"/>
    <col min="4871" max="4875" width="16.5703125" style="123" customWidth="1"/>
    <col min="4876" max="4876" width="20.5703125" style="123" customWidth="1"/>
    <col min="4877" max="4877" width="21.140625" style="123" customWidth="1"/>
    <col min="4878" max="4878" width="9.5703125" style="123" customWidth="1"/>
    <col min="4879" max="4879" width="0.42578125" style="123" customWidth="1"/>
    <col min="4880" max="4886" width="6.42578125" style="123" customWidth="1"/>
    <col min="4887" max="5115" width="11.42578125" style="123"/>
    <col min="5116" max="5116" width="1" style="123" customWidth="1"/>
    <col min="5117" max="5117" width="4.28515625" style="123" customWidth="1"/>
    <col min="5118" max="5118" width="34.7109375" style="123" customWidth="1"/>
    <col min="5119" max="5119" width="0" style="123" hidden="1" customWidth="1"/>
    <col min="5120" max="5120" width="20" style="123" customWidth="1"/>
    <col min="5121" max="5121" width="20.85546875" style="123" customWidth="1"/>
    <col min="5122" max="5122" width="25" style="123" customWidth="1"/>
    <col min="5123" max="5123" width="18.7109375" style="123" customWidth="1"/>
    <col min="5124" max="5124" width="29.7109375" style="123" customWidth="1"/>
    <col min="5125" max="5125" width="13.42578125" style="123" customWidth="1"/>
    <col min="5126" max="5126" width="13.85546875" style="123" customWidth="1"/>
    <col min="5127" max="5131" width="16.5703125" style="123" customWidth="1"/>
    <col min="5132" max="5132" width="20.5703125" style="123" customWidth="1"/>
    <col min="5133" max="5133" width="21.140625" style="123" customWidth="1"/>
    <col min="5134" max="5134" width="9.5703125" style="123" customWidth="1"/>
    <col min="5135" max="5135" width="0.42578125" style="123" customWidth="1"/>
    <col min="5136" max="5142" width="6.42578125" style="123" customWidth="1"/>
    <col min="5143" max="5371" width="11.42578125" style="123"/>
    <col min="5372" max="5372" width="1" style="123" customWidth="1"/>
    <col min="5373" max="5373" width="4.28515625" style="123" customWidth="1"/>
    <col min="5374" max="5374" width="34.7109375" style="123" customWidth="1"/>
    <col min="5375" max="5375" width="0" style="123" hidden="1" customWidth="1"/>
    <col min="5376" max="5376" width="20" style="123" customWidth="1"/>
    <col min="5377" max="5377" width="20.85546875" style="123" customWidth="1"/>
    <col min="5378" max="5378" width="25" style="123" customWidth="1"/>
    <col min="5379" max="5379" width="18.7109375" style="123" customWidth="1"/>
    <col min="5380" max="5380" width="29.7109375" style="123" customWidth="1"/>
    <col min="5381" max="5381" width="13.42578125" style="123" customWidth="1"/>
    <col min="5382" max="5382" width="13.85546875" style="123" customWidth="1"/>
    <col min="5383" max="5387" width="16.5703125" style="123" customWidth="1"/>
    <col min="5388" max="5388" width="20.5703125" style="123" customWidth="1"/>
    <col min="5389" max="5389" width="21.140625" style="123" customWidth="1"/>
    <col min="5390" max="5390" width="9.5703125" style="123" customWidth="1"/>
    <col min="5391" max="5391" width="0.42578125" style="123" customWidth="1"/>
    <col min="5392" max="5398" width="6.42578125" style="123" customWidth="1"/>
    <col min="5399" max="5627" width="11.42578125" style="123"/>
    <col min="5628" max="5628" width="1" style="123" customWidth="1"/>
    <col min="5629" max="5629" width="4.28515625" style="123" customWidth="1"/>
    <col min="5630" max="5630" width="34.7109375" style="123" customWidth="1"/>
    <col min="5631" max="5631" width="0" style="123" hidden="1" customWidth="1"/>
    <col min="5632" max="5632" width="20" style="123" customWidth="1"/>
    <col min="5633" max="5633" width="20.85546875" style="123" customWidth="1"/>
    <col min="5634" max="5634" width="25" style="123" customWidth="1"/>
    <col min="5635" max="5635" width="18.7109375" style="123" customWidth="1"/>
    <col min="5636" max="5636" width="29.7109375" style="123" customWidth="1"/>
    <col min="5637" max="5637" width="13.42578125" style="123" customWidth="1"/>
    <col min="5638" max="5638" width="13.85546875" style="123" customWidth="1"/>
    <col min="5639" max="5643" width="16.5703125" style="123" customWidth="1"/>
    <col min="5644" max="5644" width="20.5703125" style="123" customWidth="1"/>
    <col min="5645" max="5645" width="21.140625" style="123" customWidth="1"/>
    <col min="5646" max="5646" width="9.5703125" style="123" customWidth="1"/>
    <col min="5647" max="5647" width="0.42578125" style="123" customWidth="1"/>
    <col min="5648" max="5654" width="6.42578125" style="123" customWidth="1"/>
    <col min="5655" max="5883" width="11.42578125" style="123"/>
    <col min="5884" max="5884" width="1" style="123" customWidth="1"/>
    <col min="5885" max="5885" width="4.28515625" style="123" customWidth="1"/>
    <col min="5886" max="5886" width="34.7109375" style="123" customWidth="1"/>
    <col min="5887" max="5887" width="0" style="123" hidden="1" customWidth="1"/>
    <col min="5888" max="5888" width="20" style="123" customWidth="1"/>
    <col min="5889" max="5889" width="20.85546875" style="123" customWidth="1"/>
    <col min="5890" max="5890" width="25" style="123" customWidth="1"/>
    <col min="5891" max="5891" width="18.7109375" style="123" customWidth="1"/>
    <col min="5892" max="5892" width="29.7109375" style="123" customWidth="1"/>
    <col min="5893" max="5893" width="13.42578125" style="123" customWidth="1"/>
    <col min="5894" max="5894" width="13.85546875" style="123" customWidth="1"/>
    <col min="5895" max="5899" width="16.5703125" style="123" customWidth="1"/>
    <col min="5900" max="5900" width="20.5703125" style="123" customWidth="1"/>
    <col min="5901" max="5901" width="21.140625" style="123" customWidth="1"/>
    <col min="5902" max="5902" width="9.5703125" style="123" customWidth="1"/>
    <col min="5903" max="5903" width="0.42578125" style="123" customWidth="1"/>
    <col min="5904" max="5910" width="6.42578125" style="123" customWidth="1"/>
    <col min="5911" max="6139" width="11.42578125" style="123"/>
    <col min="6140" max="6140" width="1" style="123" customWidth="1"/>
    <col min="6141" max="6141" width="4.28515625" style="123" customWidth="1"/>
    <col min="6142" max="6142" width="34.7109375" style="123" customWidth="1"/>
    <col min="6143" max="6143" width="0" style="123" hidden="1" customWidth="1"/>
    <col min="6144" max="6144" width="20" style="123" customWidth="1"/>
    <col min="6145" max="6145" width="20.85546875" style="123" customWidth="1"/>
    <col min="6146" max="6146" width="25" style="123" customWidth="1"/>
    <col min="6147" max="6147" width="18.7109375" style="123" customWidth="1"/>
    <col min="6148" max="6148" width="29.7109375" style="123" customWidth="1"/>
    <col min="6149" max="6149" width="13.42578125" style="123" customWidth="1"/>
    <col min="6150" max="6150" width="13.85546875" style="123" customWidth="1"/>
    <col min="6151" max="6155" width="16.5703125" style="123" customWidth="1"/>
    <col min="6156" max="6156" width="20.5703125" style="123" customWidth="1"/>
    <col min="6157" max="6157" width="21.140625" style="123" customWidth="1"/>
    <col min="6158" max="6158" width="9.5703125" style="123" customWidth="1"/>
    <col min="6159" max="6159" width="0.42578125" style="123" customWidth="1"/>
    <col min="6160" max="6166" width="6.42578125" style="123" customWidth="1"/>
    <col min="6167" max="6395" width="11.42578125" style="123"/>
    <col min="6396" max="6396" width="1" style="123" customWidth="1"/>
    <col min="6397" max="6397" width="4.28515625" style="123" customWidth="1"/>
    <col min="6398" max="6398" width="34.7109375" style="123" customWidth="1"/>
    <col min="6399" max="6399" width="0" style="123" hidden="1" customWidth="1"/>
    <col min="6400" max="6400" width="20" style="123" customWidth="1"/>
    <col min="6401" max="6401" width="20.85546875" style="123" customWidth="1"/>
    <col min="6402" max="6402" width="25" style="123" customWidth="1"/>
    <col min="6403" max="6403" width="18.7109375" style="123" customWidth="1"/>
    <col min="6404" max="6404" width="29.7109375" style="123" customWidth="1"/>
    <col min="6405" max="6405" width="13.42578125" style="123" customWidth="1"/>
    <col min="6406" max="6406" width="13.85546875" style="123" customWidth="1"/>
    <col min="6407" max="6411" width="16.5703125" style="123" customWidth="1"/>
    <col min="6412" max="6412" width="20.5703125" style="123" customWidth="1"/>
    <col min="6413" max="6413" width="21.140625" style="123" customWidth="1"/>
    <col min="6414" max="6414" width="9.5703125" style="123" customWidth="1"/>
    <col min="6415" max="6415" width="0.42578125" style="123" customWidth="1"/>
    <col min="6416" max="6422" width="6.42578125" style="123" customWidth="1"/>
    <col min="6423" max="6651" width="11.42578125" style="123"/>
    <col min="6652" max="6652" width="1" style="123" customWidth="1"/>
    <col min="6653" max="6653" width="4.28515625" style="123" customWidth="1"/>
    <col min="6654" max="6654" width="34.7109375" style="123" customWidth="1"/>
    <col min="6655" max="6655" width="0" style="123" hidden="1" customWidth="1"/>
    <col min="6656" max="6656" width="20" style="123" customWidth="1"/>
    <col min="6657" max="6657" width="20.85546875" style="123" customWidth="1"/>
    <col min="6658" max="6658" width="25" style="123" customWidth="1"/>
    <col min="6659" max="6659" width="18.7109375" style="123" customWidth="1"/>
    <col min="6660" max="6660" width="29.7109375" style="123" customWidth="1"/>
    <col min="6661" max="6661" width="13.42578125" style="123" customWidth="1"/>
    <col min="6662" max="6662" width="13.85546875" style="123" customWidth="1"/>
    <col min="6663" max="6667" width="16.5703125" style="123" customWidth="1"/>
    <col min="6668" max="6668" width="20.5703125" style="123" customWidth="1"/>
    <col min="6669" max="6669" width="21.140625" style="123" customWidth="1"/>
    <col min="6670" max="6670" width="9.5703125" style="123" customWidth="1"/>
    <col min="6671" max="6671" width="0.42578125" style="123" customWidth="1"/>
    <col min="6672" max="6678" width="6.42578125" style="123" customWidth="1"/>
    <col min="6679" max="6907" width="11.42578125" style="123"/>
    <col min="6908" max="6908" width="1" style="123" customWidth="1"/>
    <col min="6909" max="6909" width="4.28515625" style="123" customWidth="1"/>
    <col min="6910" max="6910" width="34.7109375" style="123" customWidth="1"/>
    <col min="6911" max="6911" width="0" style="123" hidden="1" customWidth="1"/>
    <col min="6912" max="6912" width="20" style="123" customWidth="1"/>
    <col min="6913" max="6913" width="20.85546875" style="123" customWidth="1"/>
    <col min="6914" max="6914" width="25" style="123" customWidth="1"/>
    <col min="6915" max="6915" width="18.7109375" style="123" customWidth="1"/>
    <col min="6916" max="6916" width="29.7109375" style="123" customWidth="1"/>
    <col min="6917" max="6917" width="13.42578125" style="123" customWidth="1"/>
    <col min="6918" max="6918" width="13.85546875" style="123" customWidth="1"/>
    <col min="6919" max="6923" width="16.5703125" style="123" customWidth="1"/>
    <col min="6924" max="6924" width="20.5703125" style="123" customWidth="1"/>
    <col min="6925" max="6925" width="21.140625" style="123" customWidth="1"/>
    <col min="6926" max="6926" width="9.5703125" style="123" customWidth="1"/>
    <col min="6927" max="6927" width="0.42578125" style="123" customWidth="1"/>
    <col min="6928" max="6934" width="6.42578125" style="123" customWidth="1"/>
    <col min="6935" max="7163" width="11.42578125" style="123"/>
    <col min="7164" max="7164" width="1" style="123" customWidth="1"/>
    <col min="7165" max="7165" width="4.28515625" style="123" customWidth="1"/>
    <col min="7166" max="7166" width="34.7109375" style="123" customWidth="1"/>
    <col min="7167" max="7167" width="0" style="123" hidden="1" customWidth="1"/>
    <col min="7168" max="7168" width="20" style="123" customWidth="1"/>
    <col min="7169" max="7169" width="20.85546875" style="123" customWidth="1"/>
    <col min="7170" max="7170" width="25" style="123" customWidth="1"/>
    <col min="7171" max="7171" width="18.7109375" style="123" customWidth="1"/>
    <col min="7172" max="7172" width="29.7109375" style="123" customWidth="1"/>
    <col min="7173" max="7173" width="13.42578125" style="123" customWidth="1"/>
    <col min="7174" max="7174" width="13.85546875" style="123" customWidth="1"/>
    <col min="7175" max="7179" width="16.5703125" style="123" customWidth="1"/>
    <col min="7180" max="7180" width="20.5703125" style="123" customWidth="1"/>
    <col min="7181" max="7181" width="21.140625" style="123" customWidth="1"/>
    <col min="7182" max="7182" width="9.5703125" style="123" customWidth="1"/>
    <col min="7183" max="7183" width="0.42578125" style="123" customWidth="1"/>
    <col min="7184" max="7190" width="6.42578125" style="123" customWidth="1"/>
    <col min="7191" max="7419" width="11.42578125" style="123"/>
    <col min="7420" max="7420" width="1" style="123" customWidth="1"/>
    <col min="7421" max="7421" width="4.28515625" style="123" customWidth="1"/>
    <col min="7422" max="7422" width="34.7109375" style="123" customWidth="1"/>
    <col min="7423" max="7423" width="0" style="123" hidden="1" customWidth="1"/>
    <col min="7424" max="7424" width="20" style="123" customWidth="1"/>
    <col min="7425" max="7425" width="20.85546875" style="123" customWidth="1"/>
    <col min="7426" max="7426" width="25" style="123" customWidth="1"/>
    <col min="7427" max="7427" width="18.7109375" style="123" customWidth="1"/>
    <col min="7428" max="7428" width="29.7109375" style="123" customWidth="1"/>
    <col min="7429" max="7429" width="13.42578125" style="123" customWidth="1"/>
    <col min="7430" max="7430" width="13.85546875" style="123" customWidth="1"/>
    <col min="7431" max="7435" width="16.5703125" style="123" customWidth="1"/>
    <col min="7436" max="7436" width="20.5703125" style="123" customWidth="1"/>
    <col min="7437" max="7437" width="21.140625" style="123" customWidth="1"/>
    <col min="7438" max="7438" width="9.5703125" style="123" customWidth="1"/>
    <col min="7439" max="7439" width="0.42578125" style="123" customWidth="1"/>
    <col min="7440" max="7446" width="6.42578125" style="123" customWidth="1"/>
    <col min="7447" max="7675" width="11.42578125" style="123"/>
    <col min="7676" max="7676" width="1" style="123" customWidth="1"/>
    <col min="7677" max="7677" width="4.28515625" style="123" customWidth="1"/>
    <col min="7678" max="7678" width="34.7109375" style="123" customWidth="1"/>
    <col min="7679" max="7679" width="0" style="123" hidden="1" customWidth="1"/>
    <col min="7680" max="7680" width="20" style="123" customWidth="1"/>
    <col min="7681" max="7681" width="20.85546875" style="123" customWidth="1"/>
    <col min="7682" max="7682" width="25" style="123" customWidth="1"/>
    <col min="7683" max="7683" width="18.7109375" style="123" customWidth="1"/>
    <col min="7684" max="7684" width="29.7109375" style="123" customWidth="1"/>
    <col min="7685" max="7685" width="13.42578125" style="123" customWidth="1"/>
    <col min="7686" max="7686" width="13.85546875" style="123" customWidth="1"/>
    <col min="7687" max="7691" width="16.5703125" style="123" customWidth="1"/>
    <col min="7692" max="7692" width="20.5703125" style="123" customWidth="1"/>
    <col min="7693" max="7693" width="21.140625" style="123" customWidth="1"/>
    <col min="7694" max="7694" width="9.5703125" style="123" customWidth="1"/>
    <col min="7695" max="7695" width="0.42578125" style="123" customWidth="1"/>
    <col min="7696" max="7702" width="6.42578125" style="123" customWidth="1"/>
    <col min="7703" max="7931" width="11.42578125" style="123"/>
    <col min="7932" max="7932" width="1" style="123" customWidth="1"/>
    <col min="7933" max="7933" width="4.28515625" style="123" customWidth="1"/>
    <col min="7934" max="7934" width="34.7109375" style="123" customWidth="1"/>
    <col min="7935" max="7935" width="0" style="123" hidden="1" customWidth="1"/>
    <col min="7936" max="7936" width="20" style="123" customWidth="1"/>
    <col min="7937" max="7937" width="20.85546875" style="123" customWidth="1"/>
    <col min="7938" max="7938" width="25" style="123" customWidth="1"/>
    <col min="7939" max="7939" width="18.7109375" style="123" customWidth="1"/>
    <col min="7940" max="7940" width="29.7109375" style="123" customWidth="1"/>
    <col min="7941" max="7941" width="13.42578125" style="123" customWidth="1"/>
    <col min="7942" max="7942" width="13.85546875" style="123" customWidth="1"/>
    <col min="7943" max="7947" width="16.5703125" style="123" customWidth="1"/>
    <col min="7948" max="7948" width="20.5703125" style="123" customWidth="1"/>
    <col min="7949" max="7949" width="21.140625" style="123" customWidth="1"/>
    <col min="7950" max="7950" width="9.5703125" style="123" customWidth="1"/>
    <col min="7951" max="7951" width="0.42578125" style="123" customWidth="1"/>
    <col min="7952" max="7958" width="6.42578125" style="123" customWidth="1"/>
    <col min="7959" max="8187" width="11.42578125" style="123"/>
    <col min="8188" max="8188" width="1" style="123" customWidth="1"/>
    <col min="8189" max="8189" width="4.28515625" style="123" customWidth="1"/>
    <col min="8190" max="8190" width="34.7109375" style="123" customWidth="1"/>
    <col min="8191" max="8191" width="0" style="123" hidden="1" customWidth="1"/>
    <col min="8192" max="8192" width="20" style="123" customWidth="1"/>
    <col min="8193" max="8193" width="20.85546875" style="123" customWidth="1"/>
    <col min="8194" max="8194" width="25" style="123" customWidth="1"/>
    <col min="8195" max="8195" width="18.7109375" style="123" customWidth="1"/>
    <col min="8196" max="8196" width="29.7109375" style="123" customWidth="1"/>
    <col min="8197" max="8197" width="13.42578125" style="123" customWidth="1"/>
    <col min="8198" max="8198" width="13.85546875" style="123" customWidth="1"/>
    <col min="8199" max="8203" width="16.5703125" style="123" customWidth="1"/>
    <col min="8204" max="8204" width="20.5703125" style="123" customWidth="1"/>
    <col min="8205" max="8205" width="21.140625" style="123" customWidth="1"/>
    <col min="8206" max="8206" width="9.5703125" style="123" customWidth="1"/>
    <col min="8207" max="8207" width="0.42578125" style="123" customWidth="1"/>
    <col min="8208" max="8214" width="6.42578125" style="123" customWidth="1"/>
    <col min="8215" max="8443" width="11.42578125" style="123"/>
    <col min="8444" max="8444" width="1" style="123" customWidth="1"/>
    <col min="8445" max="8445" width="4.28515625" style="123" customWidth="1"/>
    <col min="8446" max="8446" width="34.7109375" style="123" customWidth="1"/>
    <col min="8447" max="8447" width="0" style="123" hidden="1" customWidth="1"/>
    <col min="8448" max="8448" width="20" style="123" customWidth="1"/>
    <col min="8449" max="8449" width="20.85546875" style="123" customWidth="1"/>
    <col min="8450" max="8450" width="25" style="123" customWidth="1"/>
    <col min="8451" max="8451" width="18.7109375" style="123" customWidth="1"/>
    <col min="8452" max="8452" width="29.7109375" style="123" customWidth="1"/>
    <col min="8453" max="8453" width="13.42578125" style="123" customWidth="1"/>
    <col min="8454" max="8454" width="13.85546875" style="123" customWidth="1"/>
    <col min="8455" max="8459" width="16.5703125" style="123" customWidth="1"/>
    <col min="8460" max="8460" width="20.5703125" style="123" customWidth="1"/>
    <col min="8461" max="8461" width="21.140625" style="123" customWidth="1"/>
    <col min="8462" max="8462" width="9.5703125" style="123" customWidth="1"/>
    <col min="8463" max="8463" width="0.42578125" style="123" customWidth="1"/>
    <col min="8464" max="8470" width="6.42578125" style="123" customWidth="1"/>
    <col min="8471" max="8699" width="11.42578125" style="123"/>
    <col min="8700" max="8700" width="1" style="123" customWidth="1"/>
    <col min="8701" max="8701" width="4.28515625" style="123" customWidth="1"/>
    <col min="8702" max="8702" width="34.7109375" style="123" customWidth="1"/>
    <col min="8703" max="8703" width="0" style="123" hidden="1" customWidth="1"/>
    <col min="8704" max="8704" width="20" style="123" customWidth="1"/>
    <col min="8705" max="8705" width="20.85546875" style="123" customWidth="1"/>
    <col min="8706" max="8706" width="25" style="123" customWidth="1"/>
    <col min="8707" max="8707" width="18.7109375" style="123" customWidth="1"/>
    <col min="8708" max="8708" width="29.7109375" style="123" customWidth="1"/>
    <col min="8709" max="8709" width="13.42578125" style="123" customWidth="1"/>
    <col min="8710" max="8710" width="13.85546875" style="123" customWidth="1"/>
    <col min="8711" max="8715" width="16.5703125" style="123" customWidth="1"/>
    <col min="8716" max="8716" width="20.5703125" style="123" customWidth="1"/>
    <col min="8717" max="8717" width="21.140625" style="123" customWidth="1"/>
    <col min="8718" max="8718" width="9.5703125" style="123" customWidth="1"/>
    <col min="8719" max="8719" width="0.42578125" style="123" customWidth="1"/>
    <col min="8720" max="8726" width="6.42578125" style="123" customWidth="1"/>
    <col min="8727" max="8955" width="11.42578125" style="123"/>
    <col min="8956" max="8956" width="1" style="123" customWidth="1"/>
    <col min="8957" max="8957" width="4.28515625" style="123" customWidth="1"/>
    <col min="8958" max="8958" width="34.7109375" style="123" customWidth="1"/>
    <col min="8959" max="8959" width="0" style="123" hidden="1" customWidth="1"/>
    <col min="8960" max="8960" width="20" style="123" customWidth="1"/>
    <col min="8961" max="8961" width="20.85546875" style="123" customWidth="1"/>
    <col min="8962" max="8962" width="25" style="123" customWidth="1"/>
    <col min="8963" max="8963" width="18.7109375" style="123" customWidth="1"/>
    <col min="8964" max="8964" width="29.7109375" style="123" customWidth="1"/>
    <col min="8965" max="8965" width="13.42578125" style="123" customWidth="1"/>
    <col min="8966" max="8966" width="13.85546875" style="123" customWidth="1"/>
    <col min="8967" max="8971" width="16.5703125" style="123" customWidth="1"/>
    <col min="8972" max="8972" width="20.5703125" style="123" customWidth="1"/>
    <col min="8973" max="8973" width="21.140625" style="123" customWidth="1"/>
    <col min="8974" max="8974" width="9.5703125" style="123" customWidth="1"/>
    <col min="8975" max="8975" width="0.42578125" style="123" customWidth="1"/>
    <col min="8976" max="8982" width="6.42578125" style="123" customWidth="1"/>
    <col min="8983" max="9211" width="11.42578125" style="123"/>
    <col min="9212" max="9212" width="1" style="123" customWidth="1"/>
    <col min="9213" max="9213" width="4.28515625" style="123" customWidth="1"/>
    <col min="9214" max="9214" width="34.7109375" style="123" customWidth="1"/>
    <col min="9215" max="9215" width="0" style="123" hidden="1" customWidth="1"/>
    <col min="9216" max="9216" width="20" style="123" customWidth="1"/>
    <col min="9217" max="9217" width="20.85546875" style="123" customWidth="1"/>
    <col min="9218" max="9218" width="25" style="123" customWidth="1"/>
    <col min="9219" max="9219" width="18.7109375" style="123" customWidth="1"/>
    <col min="9220" max="9220" width="29.7109375" style="123" customWidth="1"/>
    <col min="9221" max="9221" width="13.42578125" style="123" customWidth="1"/>
    <col min="9222" max="9222" width="13.85546875" style="123" customWidth="1"/>
    <col min="9223" max="9227" width="16.5703125" style="123" customWidth="1"/>
    <col min="9228" max="9228" width="20.5703125" style="123" customWidth="1"/>
    <col min="9229" max="9229" width="21.140625" style="123" customWidth="1"/>
    <col min="9230" max="9230" width="9.5703125" style="123" customWidth="1"/>
    <col min="9231" max="9231" width="0.42578125" style="123" customWidth="1"/>
    <col min="9232" max="9238" width="6.42578125" style="123" customWidth="1"/>
    <col min="9239" max="9467" width="11.42578125" style="123"/>
    <col min="9468" max="9468" width="1" style="123" customWidth="1"/>
    <col min="9469" max="9469" width="4.28515625" style="123" customWidth="1"/>
    <col min="9470" max="9470" width="34.7109375" style="123" customWidth="1"/>
    <col min="9471" max="9471" width="0" style="123" hidden="1" customWidth="1"/>
    <col min="9472" max="9472" width="20" style="123" customWidth="1"/>
    <col min="9473" max="9473" width="20.85546875" style="123" customWidth="1"/>
    <col min="9474" max="9474" width="25" style="123" customWidth="1"/>
    <col min="9475" max="9475" width="18.7109375" style="123" customWidth="1"/>
    <col min="9476" max="9476" width="29.7109375" style="123" customWidth="1"/>
    <col min="9477" max="9477" width="13.42578125" style="123" customWidth="1"/>
    <col min="9478" max="9478" width="13.85546875" style="123" customWidth="1"/>
    <col min="9479" max="9483" width="16.5703125" style="123" customWidth="1"/>
    <col min="9484" max="9484" width="20.5703125" style="123" customWidth="1"/>
    <col min="9485" max="9485" width="21.140625" style="123" customWidth="1"/>
    <col min="9486" max="9486" width="9.5703125" style="123" customWidth="1"/>
    <col min="9487" max="9487" width="0.42578125" style="123" customWidth="1"/>
    <col min="9488" max="9494" width="6.42578125" style="123" customWidth="1"/>
    <col min="9495" max="9723" width="11.42578125" style="123"/>
    <col min="9724" max="9724" width="1" style="123" customWidth="1"/>
    <col min="9725" max="9725" width="4.28515625" style="123" customWidth="1"/>
    <col min="9726" max="9726" width="34.7109375" style="123" customWidth="1"/>
    <col min="9727" max="9727" width="0" style="123" hidden="1" customWidth="1"/>
    <col min="9728" max="9728" width="20" style="123" customWidth="1"/>
    <col min="9729" max="9729" width="20.85546875" style="123" customWidth="1"/>
    <col min="9730" max="9730" width="25" style="123" customWidth="1"/>
    <col min="9731" max="9731" width="18.7109375" style="123" customWidth="1"/>
    <col min="9732" max="9732" width="29.7109375" style="123" customWidth="1"/>
    <col min="9733" max="9733" width="13.42578125" style="123" customWidth="1"/>
    <col min="9734" max="9734" width="13.85546875" style="123" customWidth="1"/>
    <col min="9735" max="9739" width="16.5703125" style="123" customWidth="1"/>
    <col min="9740" max="9740" width="20.5703125" style="123" customWidth="1"/>
    <col min="9741" max="9741" width="21.140625" style="123" customWidth="1"/>
    <col min="9742" max="9742" width="9.5703125" style="123" customWidth="1"/>
    <col min="9743" max="9743" width="0.42578125" style="123" customWidth="1"/>
    <col min="9744" max="9750" width="6.42578125" style="123" customWidth="1"/>
    <col min="9751" max="9979" width="11.42578125" style="123"/>
    <col min="9980" max="9980" width="1" style="123" customWidth="1"/>
    <col min="9981" max="9981" width="4.28515625" style="123" customWidth="1"/>
    <col min="9982" max="9982" width="34.7109375" style="123" customWidth="1"/>
    <col min="9983" max="9983" width="0" style="123" hidden="1" customWidth="1"/>
    <col min="9984" max="9984" width="20" style="123" customWidth="1"/>
    <col min="9985" max="9985" width="20.85546875" style="123" customWidth="1"/>
    <col min="9986" max="9986" width="25" style="123" customWidth="1"/>
    <col min="9987" max="9987" width="18.7109375" style="123" customWidth="1"/>
    <col min="9988" max="9988" width="29.7109375" style="123" customWidth="1"/>
    <col min="9989" max="9989" width="13.42578125" style="123" customWidth="1"/>
    <col min="9990" max="9990" width="13.85546875" style="123" customWidth="1"/>
    <col min="9991" max="9995" width="16.5703125" style="123" customWidth="1"/>
    <col min="9996" max="9996" width="20.5703125" style="123" customWidth="1"/>
    <col min="9997" max="9997" width="21.140625" style="123" customWidth="1"/>
    <col min="9998" max="9998" width="9.5703125" style="123" customWidth="1"/>
    <col min="9999" max="9999" width="0.42578125" style="123" customWidth="1"/>
    <col min="10000" max="10006" width="6.42578125" style="123" customWidth="1"/>
    <col min="10007" max="10235" width="11.42578125" style="123"/>
    <col min="10236" max="10236" width="1" style="123" customWidth="1"/>
    <col min="10237" max="10237" width="4.28515625" style="123" customWidth="1"/>
    <col min="10238" max="10238" width="34.7109375" style="123" customWidth="1"/>
    <col min="10239" max="10239" width="0" style="123" hidden="1" customWidth="1"/>
    <col min="10240" max="10240" width="20" style="123" customWidth="1"/>
    <col min="10241" max="10241" width="20.85546875" style="123" customWidth="1"/>
    <col min="10242" max="10242" width="25" style="123" customWidth="1"/>
    <col min="10243" max="10243" width="18.7109375" style="123" customWidth="1"/>
    <col min="10244" max="10244" width="29.7109375" style="123" customWidth="1"/>
    <col min="10245" max="10245" width="13.42578125" style="123" customWidth="1"/>
    <col min="10246" max="10246" width="13.85546875" style="123" customWidth="1"/>
    <col min="10247" max="10251" width="16.5703125" style="123" customWidth="1"/>
    <col min="10252" max="10252" width="20.5703125" style="123" customWidth="1"/>
    <col min="10253" max="10253" width="21.140625" style="123" customWidth="1"/>
    <col min="10254" max="10254" width="9.5703125" style="123" customWidth="1"/>
    <col min="10255" max="10255" width="0.42578125" style="123" customWidth="1"/>
    <col min="10256" max="10262" width="6.42578125" style="123" customWidth="1"/>
    <col min="10263" max="10491" width="11.42578125" style="123"/>
    <col min="10492" max="10492" width="1" style="123" customWidth="1"/>
    <col min="10493" max="10493" width="4.28515625" style="123" customWidth="1"/>
    <col min="10494" max="10494" width="34.7109375" style="123" customWidth="1"/>
    <col min="10495" max="10495" width="0" style="123" hidden="1" customWidth="1"/>
    <col min="10496" max="10496" width="20" style="123" customWidth="1"/>
    <col min="10497" max="10497" width="20.85546875" style="123" customWidth="1"/>
    <col min="10498" max="10498" width="25" style="123" customWidth="1"/>
    <col min="10499" max="10499" width="18.7109375" style="123" customWidth="1"/>
    <col min="10500" max="10500" width="29.7109375" style="123" customWidth="1"/>
    <col min="10501" max="10501" width="13.42578125" style="123" customWidth="1"/>
    <col min="10502" max="10502" width="13.85546875" style="123" customWidth="1"/>
    <col min="10503" max="10507" width="16.5703125" style="123" customWidth="1"/>
    <col min="10508" max="10508" width="20.5703125" style="123" customWidth="1"/>
    <col min="10509" max="10509" width="21.140625" style="123" customWidth="1"/>
    <col min="10510" max="10510" width="9.5703125" style="123" customWidth="1"/>
    <col min="10511" max="10511" width="0.42578125" style="123" customWidth="1"/>
    <col min="10512" max="10518" width="6.42578125" style="123" customWidth="1"/>
    <col min="10519" max="10747" width="11.42578125" style="123"/>
    <col min="10748" max="10748" width="1" style="123" customWidth="1"/>
    <col min="10749" max="10749" width="4.28515625" style="123" customWidth="1"/>
    <col min="10750" max="10750" width="34.7109375" style="123" customWidth="1"/>
    <col min="10751" max="10751" width="0" style="123" hidden="1" customWidth="1"/>
    <col min="10752" max="10752" width="20" style="123" customWidth="1"/>
    <col min="10753" max="10753" width="20.85546875" style="123" customWidth="1"/>
    <col min="10754" max="10754" width="25" style="123" customWidth="1"/>
    <col min="10755" max="10755" width="18.7109375" style="123" customWidth="1"/>
    <col min="10756" max="10756" width="29.7109375" style="123" customWidth="1"/>
    <col min="10757" max="10757" width="13.42578125" style="123" customWidth="1"/>
    <col min="10758" max="10758" width="13.85546875" style="123" customWidth="1"/>
    <col min="10759" max="10763" width="16.5703125" style="123" customWidth="1"/>
    <col min="10764" max="10764" width="20.5703125" style="123" customWidth="1"/>
    <col min="10765" max="10765" width="21.140625" style="123" customWidth="1"/>
    <col min="10766" max="10766" width="9.5703125" style="123" customWidth="1"/>
    <col min="10767" max="10767" width="0.42578125" style="123" customWidth="1"/>
    <col min="10768" max="10774" width="6.42578125" style="123" customWidth="1"/>
    <col min="10775" max="11003" width="11.42578125" style="123"/>
    <col min="11004" max="11004" width="1" style="123" customWidth="1"/>
    <col min="11005" max="11005" width="4.28515625" style="123" customWidth="1"/>
    <col min="11006" max="11006" width="34.7109375" style="123" customWidth="1"/>
    <col min="11007" max="11007" width="0" style="123" hidden="1" customWidth="1"/>
    <col min="11008" max="11008" width="20" style="123" customWidth="1"/>
    <col min="11009" max="11009" width="20.85546875" style="123" customWidth="1"/>
    <col min="11010" max="11010" width="25" style="123" customWidth="1"/>
    <col min="11011" max="11011" width="18.7109375" style="123" customWidth="1"/>
    <col min="11012" max="11012" width="29.7109375" style="123" customWidth="1"/>
    <col min="11013" max="11013" width="13.42578125" style="123" customWidth="1"/>
    <col min="11014" max="11014" width="13.85546875" style="123" customWidth="1"/>
    <col min="11015" max="11019" width="16.5703125" style="123" customWidth="1"/>
    <col min="11020" max="11020" width="20.5703125" style="123" customWidth="1"/>
    <col min="11021" max="11021" width="21.140625" style="123" customWidth="1"/>
    <col min="11022" max="11022" width="9.5703125" style="123" customWidth="1"/>
    <col min="11023" max="11023" width="0.42578125" style="123" customWidth="1"/>
    <col min="11024" max="11030" width="6.42578125" style="123" customWidth="1"/>
    <col min="11031" max="11259" width="11.42578125" style="123"/>
    <col min="11260" max="11260" width="1" style="123" customWidth="1"/>
    <col min="11261" max="11261" width="4.28515625" style="123" customWidth="1"/>
    <col min="11262" max="11262" width="34.7109375" style="123" customWidth="1"/>
    <col min="11263" max="11263" width="0" style="123" hidden="1" customWidth="1"/>
    <col min="11264" max="11264" width="20" style="123" customWidth="1"/>
    <col min="11265" max="11265" width="20.85546875" style="123" customWidth="1"/>
    <col min="11266" max="11266" width="25" style="123" customWidth="1"/>
    <col min="11267" max="11267" width="18.7109375" style="123" customWidth="1"/>
    <col min="11268" max="11268" width="29.7109375" style="123" customWidth="1"/>
    <col min="11269" max="11269" width="13.42578125" style="123" customWidth="1"/>
    <col min="11270" max="11270" width="13.85546875" style="123" customWidth="1"/>
    <col min="11271" max="11275" width="16.5703125" style="123" customWidth="1"/>
    <col min="11276" max="11276" width="20.5703125" style="123" customWidth="1"/>
    <col min="11277" max="11277" width="21.140625" style="123" customWidth="1"/>
    <col min="11278" max="11278" width="9.5703125" style="123" customWidth="1"/>
    <col min="11279" max="11279" width="0.42578125" style="123" customWidth="1"/>
    <col min="11280" max="11286" width="6.42578125" style="123" customWidth="1"/>
    <col min="11287" max="11515" width="11.42578125" style="123"/>
    <col min="11516" max="11516" width="1" style="123" customWidth="1"/>
    <col min="11517" max="11517" width="4.28515625" style="123" customWidth="1"/>
    <col min="11518" max="11518" width="34.7109375" style="123" customWidth="1"/>
    <col min="11519" max="11519" width="0" style="123" hidden="1" customWidth="1"/>
    <col min="11520" max="11520" width="20" style="123" customWidth="1"/>
    <col min="11521" max="11521" width="20.85546875" style="123" customWidth="1"/>
    <col min="11522" max="11522" width="25" style="123" customWidth="1"/>
    <col min="11523" max="11523" width="18.7109375" style="123" customWidth="1"/>
    <col min="11524" max="11524" width="29.7109375" style="123" customWidth="1"/>
    <col min="11525" max="11525" width="13.42578125" style="123" customWidth="1"/>
    <col min="11526" max="11526" width="13.85546875" style="123" customWidth="1"/>
    <col min="11527" max="11531" width="16.5703125" style="123" customWidth="1"/>
    <col min="11532" max="11532" width="20.5703125" style="123" customWidth="1"/>
    <col min="11533" max="11533" width="21.140625" style="123" customWidth="1"/>
    <col min="11534" max="11534" width="9.5703125" style="123" customWidth="1"/>
    <col min="11535" max="11535" width="0.42578125" style="123" customWidth="1"/>
    <col min="11536" max="11542" width="6.42578125" style="123" customWidth="1"/>
    <col min="11543" max="11771" width="11.42578125" style="123"/>
    <col min="11772" max="11772" width="1" style="123" customWidth="1"/>
    <col min="11773" max="11773" width="4.28515625" style="123" customWidth="1"/>
    <col min="11774" max="11774" width="34.7109375" style="123" customWidth="1"/>
    <col min="11775" max="11775" width="0" style="123" hidden="1" customWidth="1"/>
    <col min="11776" max="11776" width="20" style="123" customWidth="1"/>
    <col min="11777" max="11777" width="20.85546875" style="123" customWidth="1"/>
    <col min="11778" max="11778" width="25" style="123" customWidth="1"/>
    <col min="11779" max="11779" width="18.7109375" style="123" customWidth="1"/>
    <col min="11780" max="11780" width="29.7109375" style="123" customWidth="1"/>
    <col min="11781" max="11781" width="13.42578125" style="123" customWidth="1"/>
    <col min="11782" max="11782" width="13.85546875" style="123" customWidth="1"/>
    <col min="11783" max="11787" width="16.5703125" style="123" customWidth="1"/>
    <col min="11788" max="11788" width="20.5703125" style="123" customWidth="1"/>
    <col min="11789" max="11789" width="21.140625" style="123" customWidth="1"/>
    <col min="11790" max="11790" width="9.5703125" style="123" customWidth="1"/>
    <col min="11791" max="11791" width="0.42578125" style="123" customWidth="1"/>
    <col min="11792" max="11798" width="6.42578125" style="123" customWidth="1"/>
    <col min="11799" max="12027" width="11.42578125" style="123"/>
    <col min="12028" max="12028" width="1" style="123" customWidth="1"/>
    <col min="12029" max="12029" width="4.28515625" style="123" customWidth="1"/>
    <col min="12030" max="12030" width="34.7109375" style="123" customWidth="1"/>
    <col min="12031" max="12031" width="0" style="123" hidden="1" customWidth="1"/>
    <col min="12032" max="12032" width="20" style="123" customWidth="1"/>
    <col min="12033" max="12033" width="20.85546875" style="123" customWidth="1"/>
    <col min="12034" max="12034" width="25" style="123" customWidth="1"/>
    <col min="12035" max="12035" width="18.7109375" style="123" customWidth="1"/>
    <col min="12036" max="12036" width="29.7109375" style="123" customWidth="1"/>
    <col min="12037" max="12037" width="13.42578125" style="123" customWidth="1"/>
    <col min="12038" max="12038" width="13.85546875" style="123" customWidth="1"/>
    <col min="12039" max="12043" width="16.5703125" style="123" customWidth="1"/>
    <col min="12044" max="12044" width="20.5703125" style="123" customWidth="1"/>
    <col min="12045" max="12045" width="21.140625" style="123" customWidth="1"/>
    <col min="12046" max="12046" width="9.5703125" style="123" customWidth="1"/>
    <col min="12047" max="12047" width="0.42578125" style="123" customWidth="1"/>
    <col min="12048" max="12054" width="6.42578125" style="123" customWidth="1"/>
    <col min="12055" max="12283" width="11.42578125" style="123"/>
    <col min="12284" max="12284" width="1" style="123" customWidth="1"/>
    <col min="12285" max="12285" width="4.28515625" style="123" customWidth="1"/>
    <col min="12286" max="12286" width="34.7109375" style="123" customWidth="1"/>
    <col min="12287" max="12287" width="0" style="123" hidden="1" customWidth="1"/>
    <col min="12288" max="12288" width="20" style="123" customWidth="1"/>
    <col min="12289" max="12289" width="20.85546875" style="123" customWidth="1"/>
    <col min="12290" max="12290" width="25" style="123" customWidth="1"/>
    <col min="12291" max="12291" width="18.7109375" style="123" customWidth="1"/>
    <col min="12292" max="12292" width="29.7109375" style="123" customWidth="1"/>
    <col min="12293" max="12293" width="13.42578125" style="123" customWidth="1"/>
    <col min="12294" max="12294" width="13.85546875" style="123" customWidth="1"/>
    <col min="12295" max="12299" width="16.5703125" style="123" customWidth="1"/>
    <col min="12300" max="12300" width="20.5703125" style="123" customWidth="1"/>
    <col min="12301" max="12301" width="21.140625" style="123" customWidth="1"/>
    <col min="12302" max="12302" width="9.5703125" style="123" customWidth="1"/>
    <col min="12303" max="12303" width="0.42578125" style="123" customWidth="1"/>
    <col min="12304" max="12310" width="6.42578125" style="123" customWidth="1"/>
    <col min="12311" max="12539" width="11.42578125" style="123"/>
    <col min="12540" max="12540" width="1" style="123" customWidth="1"/>
    <col min="12541" max="12541" width="4.28515625" style="123" customWidth="1"/>
    <col min="12542" max="12542" width="34.7109375" style="123" customWidth="1"/>
    <col min="12543" max="12543" width="0" style="123" hidden="1" customWidth="1"/>
    <col min="12544" max="12544" width="20" style="123" customWidth="1"/>
    <col min="12545" max="12545" width="20.85546875" style="123" customWidth="1"/>
    <col min="12546" max="12546" width="25" style="123" customWidth="1"/>
    <col min="12547" max="12547" width="18.7109375" style="123" customWidth="1"/>
    <col min="12548" max="12548" width="29.7109375" style="123" customWidth="1"/>
    <col min="12549" max="12549" width="13.42578125" style="123" customWidth="1"/>
    <col min="12550" max="12550" width="13.85546875" style="123" customWidth="1"/>
    <col min="12551" max="12555" width="16.5703125" style="123" customWidth="1"/>
    <col min="12556" max="12556" width="20.5703125" style="123" customWidth="1"/>
    <col min="12557" max="12557" width="21.140625" style="123" customWidth="1"/>
    <col min="12558" max="12558" width="9.5703125" style="123" customWidth="1"/>
    <col min="12559" max="12559" width="0.42578125" style="123" customWidth="1"/>
    <col min="12560" max="12566" width="6.42578125" style="123" customWidth="1"/>
    <col min="12567" max="12795" width="11.42578125" style="123"/>
    <col min="12796" max="12796" width="1" style="123" customWidth="1"/>
    <col min="12797" max="12797" width="4.28515625" style="123" customWidth="1"/>
    <col min="12798" max="12798" width="34.7109375" style="123" customWidth="1"/>
    <col min="12799" max="12799" width="0" style="123" hidden="1" customWidth="1"/>
    <col min="12800" max="12800" width="20" style="123" customWidth="1"/>
    <col min="12801" max="12801" width="20.85546875" style="123" customWidth="1"/>
    <col min="12802" max="12802" width="25" style="123" customWidth="1"/>
    <col min="12803" max="12803" width="18.7109375" style="123" customWidth="1"/>
    <col min="12804" max="12804" width="29.7109375" style="123" customWidth="1"/>
    <col min="12805" max="12805" width="13.42578125" style="123" customWidth="1"/>
    <col min="12806" max="12806" width="13.85546875" style="123" customWidth="1"/>
    <col min="12807" max="12811" width="16.5703125" style="123" customWidth="1"/>
    <col min="12812" max="12812" width="20.5703125" style="123" customWidth="1"/>
    <col min="12813" max="12813" width="21.140625" style="123" customWidth="1"/>
    <col min="12814" max="12814" width="9.5703125" style="123" customWidth="1"/>
    <col min="12815" max="12815" width="0.42578125" style="123" customWidth="1"/>
    <col min="12816" max="12822" width="6.42578125" style="123" customWidth="1"/>
    <col min="12823" max="13051" width="11.42578125" style="123"/>
    <col min="13052" max="13052" width="1" style="123" customWidth="1"/>
    <col min="13053" max="13053" width="4.28515625" style="123" customWidth="1"/>
    <col min="13054" max="13054" width="34.7109375" style="123" customWidth="1"/>
    <col min="13055" max="13055" width="0" style="123" hidden="1" customWidth="1"/>
    <col min="13056" max="13056" width="20" style="123" customWidth="1"/>
    <col min="13057" max="13057" width="20.85546875" style="123" customWidth="1"/>
    <col min="13058" max="13058" width="25" style="123" customWidth="1"/>
    <col min="13059" max="13059" width="18.7109375" style="123" customWidth="1"/>
    <col min="13060" max="13060" width="29.7109375" style="123" customWidth="1"/>
    <col min="13061" max="13061" width="13.42578125" style="123" customWidth="1"/>
    <col min="13062" max="13062" width="13.85546875" style="123" customWidth="1"/>
    <col min="13063" max="13067" width="16.5703125" style="123" customWidth="1"/>
    <col min="13068" max="13068" width="20.5703125" style="123" customWidth="1"/>
    <col min="13069" max="13069" width="21.140625" style="123" customWidth="1"/>
    <col min="13070" max="13070" width="9.5703125" style="123" customWidth="1"/>
    <col min="13071" max="13071" width="0.42578125" style="123" customWidth="1"/>
    <col min="13072" max="13078" width="6.42578125" style="123" customWidth="1"/>
    <col min="13079" max="13307" width="11.42578125" style="123"/>
    <col min="13308" max="13308" width="1" style="123" customWidth="1"/>
    <col min="13309" max="13309" width="4.28515625" style="123" customWidth="1"/>
    <col min="13310" max="13310" width="34.7109375" style="123" customWidth="1"/>
    <col min="13311" max="13311" width="0" style="123" hidden="1" customWidth="1"/>
    <col min="13312" max="13312" width="20" style="123" customWidth="1"/>
    <col min="13313" max="13313" width="20.85546875" style="123" customWidth="1"/>
    <col min="13314" max="13314" width="25" style="123" customWidth="1"/>
    <col min="13315" max="13315" width="18.7109375" style="123" customWidth="1"/>
    <col min="13316" max="13316" width="29.7109375" style="123" customWidth="1"/>
    <col min="13317" max="13317" width="13.42578125" style="123" customWidth="1"/>
    <col min="13318" max="13318" width="13.85546875" style="123" customWidth="1"/>
    <col min="13319" max="13323" width="16.5703125" style="123" customWidth="1"/>
    <col min="13324" max="13324" width="20.5703125" style="123" customWidth="1"/>
    <col min="13325" max="13325" width="21.140625" style="123" customWidth="1"/>
    <col min="13326" max="13326" width="9.5703125" style="123" customWidth="1"/>
    <col min="13327" max="13327" width="0.42578125" style="123" customWidth="1"/>
    <col min="13328" max="13334" width="6.42578125" style="123" customWidth="1"/>
    <col min="13335" max="13563" width="11.42578125" style="123"/>
    <col min="13564" max="13564" width="1" style="123" customWidth="1"/>
    <col min="13565" max="13565" width="4.28515625" style="123" customWidth="1"/>
    <col min="13566" max="13566" width="34.7109375" style="123" customWidth="1"/>
    <col min="13567" max="13567" width="0" style="123" hidden="1" customWidth="1"/>
    <col min="13568" max="13568" width="20" style="123" customWidth="1"/>
    <col min="13569" max="13569" width="20.85546875" style="123" customWidth="1"/>
    <col min="13570" max="13570" width="25" style="123" customWidth="1"/>
    <col min="13571" max="13571" width="18.7109375" style="123" customWidth="1"/>
    <col min="13572" max="13572" width="29.7109375" style="123" customWidth="1"/>
    <col min="13573" max="13573" width="13.42578125" style="123" customWidth="1"/>
    <col min="13574" max="13574" width="13.85546875" style="123" customWidth="1"/>
    <col min="13575" max="13579" width="16.5703125" style="123" customWidth="1"/>
    <col min="13580" max="13580" width="20.5703125" style="123" customWidth="1"/>
    <col min="13581" max="13581" width="21.140625" style="123" customWidth="1"/>
    <col min="13582" max="13582" width="9.5703125" style="123" customWidth="1"/>
    <col min="13583" max="13583" width="0.42578125" style="123" customWidth="1"/>
    <col min="13584" max="13590" width="6.42578125" style="123" customWidth="1"/>
    <col min="13591" max="13819" width="11.42578125" style="123"/>
    <col min="13820" max="13820" width="1" style="123" customWidth="1"/>
    <col min="13821" max="13821" width="4.28515625" style="123" customWidth="1"/>
    <col min="13822" max="13822" width="34.7109375" style="123" customWidth="1"/>
    <col min="13823" max="13823" width="0" style="123" hidden="1" customWidth="1"/>
    <col min="13824" max="13824" width="20" style="123" customWidth="1"/>
    <col min="13825" max="13825" width="20.85546875" style="123" customWidth="1"/>
    <col min="13826" max="13826" width="25" style="123" customWidth="1"/>
    <col min="13827" max="13827" width="18.7109375" style="123" customWidth="1"/>
    <col min="13828" max="13828" width="29.7109375" style="123" customWidth="1"/>
    <col min="13829" max="13829" width="13.42578125" style="123" customWidth="1"/>
    <col min="13830" max="13830" width="13.85546875" style="123" customWidth="1"/>
    <col min="13831" max="13835" width="16.5703125" style="123" customWidth="1"/>
    <col min="13836" max="13836" width="20.5703125" style="123" customWidth="1"/>
    <col min="13837" max="13837" width="21.140625" style="123" customWidth="1"/>
    <col min="13838" max="13838" width="9.5703125" style="123" customWidth="1"/>
    <col min="13839" max="13839" width="0.42578125" style="123" customWidth="1"/>
    <col min="13840" max="13846" width="6.42578125" style="123" customWidth="1"/>
    <col min="13847" max="14075" width="11.42578125" style="123"/>
    <col min="14076" max="14076" width="1" style="123" customWidth="1"/>
    <col min="14077" max="14077" width="4.28515625" style="123" customWidth="1"/>
    <col min="14078" max="14078" width="34.7109375" style="123" customWidth="1"/>
    <col min="14079" max="14079" width="0" style="123" hidden="1" customWidth="1"/>
    <col min="14080" max="14080" width="20" style="123" customWidth="1"/>
    <col min="14081" max="14081" width="20.85546875" style="123" customWidth="1"/>
    <col min="14082" max="14082" width="25" style="123" customWidth="1"/>
    <col min="14083" max="14083" width="18.7109375" style="123" customWidth="1"/>
    <col min="14084" max="14084" width="29.7109375" style="123" customWidth="1"/>
    <col min="14085" max="14085" width="13.42578125" style="123" customWidth="1"/>
    <col min="14086" max="14086" width="13.85546875" style="123" customWidth="1"/>
    <col min="14087" max="14091" width="16.5703125" style="123" customWidth="1"/>
    <col min="14092" max="14092" width="20.5703125" style="123" customWidth="1"/>
    <col min="14093" max="14093" width="21.140625" style="123" customWidth="1"/>
    <col min="14094" max="14094" width="9.5703125" style="123" customWidth="1"/>
    <col min="14095" max="14095" width="0.42578125" style="123" customWidth="1"/>
    <col min="14096" max="14102" width="6.42578125" style="123" customWidth="1"/>
    <col min="14103" max="14331" width="11.42578125" style="123"/>
    <col min="14332" max="14332" width="1" style="123" customWidth="1"/>
    <col min="14333" max="14333" width="4.28515625" style="123" customWidth="1"/>
    <col min="14334" max="14334" width="34.7109375" style="123" customWidth="1"/>
    <col min="14335" max="14335" width="0" style="123" hidden="1" customWidth="1"/>
    <col min="14336" max="14336" width="20" style="123" customWidth="1"/>
    <col min="14337" max="14337" width="20.85546875" style="123" customWidth="1"/>
    <col min="14338" max="14338" width="25" style="123" customWidth="1"/>
    <col min="14339" max="14339" width="18.7109375" style="123" customWidth="1"/>
    <col min="14340" max="14340" width="29.7109375" style="123" customWidth="1"/>
    <col min="14341" max="14341" width="13.42578125" style="123" customWidth="1"/>
    <col min="14342" max="14342" width="13.85546875" style="123" customWidth="1"/>
    <col min="14343" max="14347" width="16.5703125" style="123" customWidth="1"/>
    <col min="14348" max="14348" width="20.5703125" style="123" customWidth="1"/>
    <col min="14349" max="14349" width="21.140625" style="123" customWidth="1"/>
    <col min="14350" max="14350" width="9.5703125" style="123" customWidth="1"/>
    <col min="14351" max="14351" width="0.42578125" style="123" customWidth="1"/>
    <col min="14352" max="14358" width="6.42578125" style="123" customWidth="1"/>
    <col min="14359" max="14587" width="11.42578125" style="123"/>
    <col min="14588" max="14588" width="1" style="123" customWidth="1"/>
    <col min="14589" max="14589" width="4.28515625" style="123" customWidth="1"/>
    <col min="14590" max="14590" width="34.7109375" style="123" customWidth="1"/>
    <col min="14591" max="14591" width="0" style="123" hidden="1" customWidth="1"/>
    <col min="14592" max="14592" width="20" style="123" customWidth="1"/>
    <col min="14593" max="14593" width="20.85546875" style="123" customWidth="1"/>
    <col min="14594" max="14594" width="25" style="123" customWidth="1"/>
    <col min="14595" max="14595" width="18.7109375" style="123" customWidth="1"/>
    <col min="14596" max="14596" width="29.7109375" style="123" customWidth="1"/>
    <col min="14597" max="14597" width="13.42578125" style="123" customWidth="1"/>
    <col min="14598" max="14598" width="13.85546875" style="123" customWidth="1"/>
    <col min="14599" max="14603" width="16.5703125" style="123" customWidth="1"/>
    <col min="14604" max="14604" width="20.5703125" style="123" customWidth="1"/>
    <col min="14605" max="14605" width="21.140625" style="123" customWidth="1"/>
    <col min="14606" max="14606" width="9.5703125" style="123" customWidth="1"/>
    <col min="14607" max="14607" width="0.42578125" style="123" customWidth="1"/>
    <col min="14608" max="14614" width="6.42578125" style="123" customWidth="1"/>
    <col min="14615" max="14843" width="11.42578125" style="123"/>
    <col min="14844" max="14844" width="1" style="123" customWidth="1"/>
    <col min="14845" max="14845" width="4.28515625" style="123" customWidth="1"/>
    <col min="14846" max="14846" width="34.7109375" style="123" customWidth="1"/>
    <col min="14847" max="14847" width="0" style="123" hidden="1" customWidth="1"/>
    <col min="14848" max="14848" width="20" style="123" customWidth="1"/>
    <col min="14849" max="14849" width="20.85546875" style="123" customWidth="1"/>
    <col min="14850" max="14850" width="25" style="123" customWidth="1"/>
    <col min="14851" max="14851" width="18.7109375" style="123" customWidth="1"/>
    <col min="14852" max="14852" width="29.7109375" style="123" customWidth="1"/>
    <col min="14853" max="14853" width="13.42578125" style="123" customWidth="1"/>
    <col min="14854" max="14854" width="13.85546875" style="123" customWidth="1"/>
    <col min="14855" max="14859" width="16.5703125" style="123" customWidth="1"/>
    <col min="14860" max="14860" width="20.5703125" style="123" customWidth="1"/>
    <col min="14861" max="14861" width="21.140625" style="123" customWidth="1"/>
    <col min="14862" max="14862" width="9.5703125" style="123" customWidth="1"/>
    <col min="14863" max="14863" width="0.42578125" style="123" customWidth="1"/>
    <col min="14864" max="14870" width="6.42578125" style="123" customWidth="1"/>
    <col min="14871" max="15099" width="11.42578125" style="123"/>
    <col min="15100" max="15100" width="1" style="123" customWidth="1"/>
    <col min="15101" max="15101" width="4.28515625" style="123" customWidth="1"/>
    <col min="15102" max="15102" width="34.7109375" style="123" customWidth="1"/>
    <col min="15103" max="15103" width="0" style="123" hidden="1" customWidth="1"/>
    <col min="15104" max="15104" width="20" style="123" customWidth="1"/>
    <col min="15105" max="15105" width="20.85546875" style="123" customWidth="1"/>
    <col min="15106" max="15106" width="25" style="123" customWidth="1"/>
    <col min="15107" max="15107" width="18.7109375" style="123" customWidth="1"/>
    <col min="15108" max="15108" width="29.7109375" style="123" customWidth="1"/>
    <col min="15109" max="15109" width="13.42578125" style="123" customWidth="1"/>
    <col min="15110" max="15110" width="13.85546875" style="123" customWidth="1"/>
    <col min="15111" max="15115" width="16.5703125" style="123" customWidth="1"/>
    <col min="15116" max="15116" width="20.5703125" style="123" customWidth="1"/>
    <col min="15117" max="15117" width="21.140625" style="123" customWidth="1"/>
    <col min="15118" max="15118" width="9.5703125" style="123" customWidth="1"/>
    <col min="15119" max="15119" width="0.42578125" style="123" customWidth="1"/>
    <col min="15120" max="15126" width="6.42578125" style="123" customWidth="1"/>
    <col min="15127" max="15355" width="11.42578125" style="123"/>
    <col min="15356" max="15356" width="1" style="123" customWidth="1"/>
    <col min="15357" max="15357" width="4.28515625" style="123" customWidth="1"/>
    <col min="15358" max="15358" width="34.7109375" style="123" customWidth="1"/>
    <col min="15359" max="15359" width="0" style="123" hidden="1" customWidth="1"/>
    <col min="15360" max="15360" width="20" style="123" customWidth="1"/>
    <col min="15361" max="15361" width="20.85546875" style="123" customWidth="1"/>
    <col min="15362" max="15362" width="25" style="123" customWidth="1"/>
    <col min="15363" max="15363" width="18.7109375" style="123" customWidth="1"/>
    <col min="15364" max="15364" width="29.7109375" style="123" customWidth="1"/>
    <col min="15365" max="15365" width="13.42578125" style="123" customWidth="1"/>
    <col min="15366" max="15366" width="13.85546875" style="123" customWidth="1"/>
    <col min="15367" max="15371" width="16.5703125" style="123" customWidth="1"/>
    <col min="15372" max="15372" width="20.5703125" style="123" customWidth="1"/>
    <col min="15373" max="15373" width="21.140625" style="123" customWidth="1"/>
    <col min="15374" max="15374" width="9.5703125" style="123" customWidth="1"/>
    <col min="15375" max="15375" width="0.42578125" style="123" customWidth="1"/>
    <col min="15376" max="15382" width="6.42578125" style="123" customWidth="1"/>
    <col min="15383" max="15611" width="11.42578125" style="123"/>
    <col min="15612" max="15612" width="1" style="123" customWidth="1"/>
    <col min="15613" max="15613" width="4.28515625" style="123" customWidth="1"/>
    <col min="15614" max="15614" width="34.7109375" style="123" customWidth="1"/>
    <col min="15615" max="15615" width="0" style="123" hidden="1" customWidth="1"/>
    <col min="15616" max="15616" width="20" style="123" customWidth="1"/>
    <col min="15617" max="15617" width="20.85546875" style="123" customWidth="1"/>
    <col min="15618" max="15618" width="25" style="123" customWidth="1"/>
    <col min="15619" max="15619" width="18.7109375" style="123" customWidth="1"/>
    <col min="15620" max="15620" width="29.7109375" style="123" customWidth="1"/>
    <col min="15621" max="15621" width="13.42578125" style="123" customWidth="1"/>
    <col min="15622" max="15622" width="13.85546875" style="123" customWidth="1"/>
    <col min="15623" max="15627" width="16.5703125" style="123" customWidth="1"/>
    <col min="15628" max="15628" width="20.5703125" style="123" customWidth="1"/>
    <col min="15629" max="15629" width="21.140625" style="123" customWidth="1"/>
    <col min="15630" max="15630" width="9.5703125" style="123" customWidth="1"/>
    <col min="15631" max="15631" width="0.42578125" style="123" customWidth="1"/>
    <col min="15632" max="15638" width="6.42578125" style="123" customWidth="1"/>
    <col min="15639" max="15867" width="11.42578125" style="123"/>
    <col min="15868" max="15868" width="1" style="123" customWidth="1"/>
    <col min="15869" max="15869" width="4.28515625" style="123" customWidth="1"/>
    <col min="15870" max="15870" width="34.7109375" style="123" customWidth="1"/>
    <col min="15871" max="15871" width="0" style="123" hidden="1" customWidth="1"/>
    <col min="15872" max="15872" width="20" style="123" customWidth="1"/>
    <col min="15873" max="15873" width="20.85546875" style="123" customWidth="1"/>
    <col min="15874" max="15874" width="25" style="123" customWidth="1"/>
    <col min="15875" max="15875" width="18.7109375" style="123" customWidth="1"/>
    <col min="15876" max="15876" width="29.7109375" style="123" customWidth="1"/>
    <col min="15877" max="15877" width="13.42578125" style="123" customWidth="1"/>
    <col min="15878" max="15878" width="13.85546875" style="123" customWidth="1"/>
    <col min="15879" max="15883" width="16.5703125" style="123" customWidth="1"/>
    <col min="15884" max="15884" width="20.5703125" style="123" customWidth="1"/>
    <col min="15885" max="15885" width="21.140625" style="123" customWidth="1"/>
    <col min="15886" max="15886" width="9.5703125" style="123" customWidth="1"/>
    <col min="15887" max="15887" width="0.42578125" style="123" customWidth="1"/>
    <col min="15888" max="15894" width="6.42578125" style="123" customWidth="1"/>
    <col min="15895" max="16123" width="11.42578125" style="123"/>
    <col min="16124" max="16124" width="1" style="123" customWidth="1"/>
    <col min="16125" max="16125" width="4.28515625" style="123" customWidth="1"/>
    <col min="16126" max="16126" width="34.7109375" style="123" customWidth="1"/>
    <col min="16127" max="16127" width="0" style="123" hidden="1" customWidth="1"/>
    <col min="16128" max="16128" width="20" style="123" customWidth="1"/>
    <col min="16129" max="16129" width="20.85546875" style="123" customWidth="1"/>
    <col min="16130" max="16130" width="25" style="123" customWidth="1"/>
    <col min="16131" max="16131" width="18.7109375" style="123" customWidth="1"/>
    <col min="16132" max="16132" width="29.7109375" style="123" customWidth="1"/>
    <col min="16133" max="16133" width="13.42578125" style="123" customWidth="1"/>
    <col min="16134" max="16134" width="13.85546875" style="123" customWidth="1"/>
    <col min="16135" max="16139" width="16.5703125" style="123" customWidth="1"/>
    <col min="16140" max="16140" width="20.5703125" style="123" customWidth="1"/>
    <col min="16141" max="16141" width="21.140625" style="123" customWidth="1"/>
    <col min="16142" max="16142" width="9.5703125" style="123" customWidth="1"/>
    <col min="16143" max="16143" width="0.42578125" style="123" customWidth="1"/>
    <col min="16144" max="16150" width="6.42578125" style="123" customWidth="1"/>
    <col min="16151" max="16371" width="11.42578125" style="123"/>
    <col min="16372" max="16384" width="11.42578125" style="123" customWidth="1"/>
  </cols>
  <sheetData>
    <row r="2" spans="1:16" ht="15" x14ac:dyDescent="0.25">
      <c r="B2" s="493" t="s">
        <v>77</v>
      </c>
      <c r="C2" s="494"/>
      <c r="D2" s="494"/>
      <c r="E2" s="494"/>
      <c r="F2" s="494"/>
      <c r="G2" s="494"/>
      <c r="H2" s="494"/>
      <c r="I2" s="494"/>
      <c r="J2" s="494"/>
      <c r="K2" s="494"/>
      <c r="L2" s="494"/>
      <c r="M2" s="494"/>
      <c r="N2" s="494"/>
      <c r="O2" s="494"/>
      <c r="P2" s="494"/>
    </row>
    <row r="4" spans="1:16" ht="15" x14ac:dyDescent="0.25">
      <c r="B4" s="505" t="s">
        <v>78</v>
      </c>
      <c r="C4" s="505"/>
      <c r="D4" s="505"/>
      <c r="E4" s="505"/>
      <c r="F4" s="505"/>
      <c r="G4" s="505"/>
      <c r="H4" s="505"/>
      <c r="I4" s="505"/>
      <c r="J4" s="505"/>
      <c r="K4" s="505"/>
      <c r="L4" s="505"/>
      <c r="M4" s="505"/>
      <c r="N4" s="505"/>
      <c r="O4" s="505"/>
      <c r="P4" s="505"/>
    </row>
    <row r="5" spans="1:16" s="171" customFormat="1" ht="15" x14ac:dyDescent="0.25">
      <c r="A5" s="508" t="s">
        <v>79</v>
      </c>
      <c r="B5" s="508"/>
      <c r="C5" s="508"/>
      <c r="D5" s="508"/>
      <c r="E5" s="508"/>
      <c r="F5" s="508"/>
      <c r="G5" s="508"/>
      <c r="H5" s="508"/>
      <c r="I5" s="508"/>
      <c r="J5" s="508"/>
      <c r="K5" s="508"/>
      <c r="L5" s="508"/>
    </row>
    <row r="6" spans="1:16" ht="15" thickBot="1" x14ac:dyDescent="0.3"/>
    <row r="7" spans="1:16" ht="15.75" thickBot="1" x14ac:dyDescent="0.3">
      <c r="B7" s="130" t="s">
        <v>80</v>
      </c>
      <c r="C7" s="500" t="s">
        <v>656</v>
      </c>
      <c r="D7" s="500"/>
      <c r="E7" s="500"/>
      <c r="F7" s="500"/>
      <c r="G7" s="500"/>
      <c r="H7" s="500"/>
      <c r="I7" s="500"/>
      <c r="J7" s="500"/>
      <c r="K7" s="500"/>
      <c r="L7" s="500"/>
      <c r="M7" s="500"/>
      <c r="N7" s="501"/>
    </row>
    <row r="8" spans="1:16" ht="15.75" thickBot="1" x14ac:dyDescent="0.3">
      <c r="B8" s="130" t="s">
        <v>81</v>
      </c>
      <c r="C8" s="500"/>
      <c r="D8" s="500"/>
      <c r="E8" s="500"/>
      <c r="F8" s="500"/>
      <c r="G8" s="500"/>
      <c r="H8" s="500"/>
      <c r="I8" s="500"/>
      <c r="J8" s="500"/>
      <c r="K8" s="500"/>
      <c r="L8" s="500"/>
      <c r="M8" s="500"/>
      <c r="N8" s="501"/>
    </row>
    <row r="9" spans="1:16" ht="15.75" thickBot="1" x14ac:dyDescent="0.3">
      <c r="B9" s="130" t="s">
        <v>82</v>
      </c>
      <c r="C9" s="500"/>
      <c r="D9" s="500"/>
      <c r="E9" s="500"/>
      <c r="F9" s="500"/>
      <c r="G9" s="500"/>
      <c r="H9" s="500"/>
      <c r="I9" s="500"/>
      <c r="J9" s="500"/>
      <c r="K9" s="500"/>
      <c r="L9" s="500"/>
      <c r="M9" s="500"/>
      <c r="N9" s="501"/>
    </row>
    <row r="10" spans="1:16" ht="15.75" thickBot="1" x14ac:dyDescent="0.3">
      <c r="B10" s="130" t="s">
        <v>83</v>
      </c>
      <c r="C10" s="500"/>
      <c r="D10" s="500"/>
      <c r="E10" s="500"/>
      <c r="F10" s="500"/>
      <c r="G10" s="500"/>
      <c r="H10" s="500"/>
      <c r="I10" s="500"/>
      <c r="J10" s="500"/>
      <c r="K10" s="500"/>
      <c r="L10" s="500"/>
      <c r="M10" s="500"/>
      <c r="N10" s="501"/>
    </row>
    <row r="11" spans="1:16" ht="15.75" thickBot="1" x14ac:dyDescent="0.3">
      <c r="B11" s="130" t="s">
        <v>84</v>
      </c>
      <c r="C11" s="502">
        <v>10</v>
      </c>
      <c r="D11" s="502"/>
      <c r="E11" s="503"/>
      <c r="F11" s="172"/>
      <c r="G11" s="172"/>
      <c r="H11" s="172"/>
      <c r="I11" s="172"/>
      <c r="J11" s="172"/>
      <c r="K11" s="172"/>
      <c r="L11" s="172"/>
      <c r="M11" s="172"/>
      <c r="N11" s="173"/>
    </row>
    <row r="12" spans="1:16" ht="15.75" thickBot="1" x14ac:dyDescent="0.3">
      <c r="B12" s="131" t="s">
        <v>85</v>
      </c>
      <c r="C12" s="147">
        <v>42023</v>
      </c>
      <c r="D12" s="104"/>
      <c r="E12" s="104"/>
      <c r="F12" s="104"/>
      <c r="G12" s="104"/>
      <c r="H12" s="104"/>
      <c r="I12" s="104"/>
      <c r="J12" s="104"/>
      <c r="K12" s="104"/>
      <c r="L12" s="104"/>
      <c r="M12" s="104"/>
      <c r="N12" s="105"/>
    </row>
    <row r="13" spans="1:16" ht="15" x14ac:dyDescent="0.25">
      <c r="B13" s="132"/>
      <c r="C13" s="148"/>
      <c r="D13" s="133"/>
      <c r="E13" s="133"/>
      <c r="F13" s="133"/>
      <c r="G13" s="133"/>
      <c r="H13" s="133"/>
      <c r="I13" s="174"/>
      <c r="J13" s="174"/>
      <c r="K13" s="174"/>
      <c r="L13" s="174"/>
      <c r="M13" s="174"/>
      <c r="N13" s="133"/>
    </row>
    <row r="14" spans="1:16" ht="15" x14ac:dyDescent="0.25">
      <c r="I14" s="174"/>
      <c r="J14" s="174"/>
      <c r="K14" s="174"/>
      <c r="L14" s="174"/>
      <c r="M14" s="174"/>
      <c r="N14" s="175"/>
    </row>
    <row r="15" spans="1:16" ht="15" x14ac:dyDescent="0.25">
      <c r="B15" s="498" t="s">
        <v>86</v>
      </c>
      <c r="C15" s="498"/>
      <c r="D15" s="176" t="s">
        <v>87</v>
      </c>
      <c r="E15" s="176" t="s">
        <v>88</v>
      </c>
      <c r="F15" s="176" t="s">
        <v>89</v>
      </c>
      <c r="G15" s="177"/>
      <c r="I15" s="149"/>
      <c r="J15" s="149"/>
      <c r="K15" s="149"/>
      <c r="L15" s="149"/>
      <c r="M15" s="149"/>
      <c r="N15" s="175"/>
    </row>
    <row r="16" spans="1:16" ht="15" x14ac:dyDescent="0.25">
      <c r="B16" s="498"/>
      <c r="C16" s="498"/>
      <c r="D16" s="176">
        <v>10</v>
      </c>
      <c r="E16" s="178">
        <v>1467185816</v>
      </c>
      <c r="F16" s="178">
        <v>532</v>
      </c>
      <c r="G16" s="179"/>
      <c r="I16" s="150"/>
      <c r="J16" s="150"/>
      <c r="K16" s="150"/>
      <c r="L16" s="150"/>
      <c r="M16" s="150"/>
      <c r="N16" s="175"/>
    </row>
    <row r="17" spans="1:14" ht="15" x14ac:dyDescent="0.25">
      <c r="B17" s="498"/>
      <c r="C17" s="498"/>
      <c r="D17" s="176"/>
      <c r="E17" s="178"/>
      <c r="F17" s="178"/>
      <c r="G17" s="179"/>
      <c r="I17" s="150"/>
      <c r="J17" s="150"/>
      <c r="K17" s="150"/>
      <c r="L17" s="150"/>
      <c r="M17" s="150"/>
      <c r="N17" s="175"/>
    </row>
    <row r="18" spans="1:14" ht="15" x14ac:dyDescent="0.25">
      <c r="B18" s="498"/>
      <c r="C18" s="498"/>
      <c r="D18" s="176"/>
      <c r="E18" s="178"/>
      <c r="F18" s="178"/>
      <c r="G18" s="179"/>
      <c r="I18" s="150"/>
      <c r="J18" s="150"/>
      <c r="K18" s="150"/>
      <c r="L18" s="150"/>
      <c r="M18" s="150"/>
      <c r="N18" s="175"/>
    </row>
    <row r="19" spans="1:14" ht="15" x14ac:dyDescent="0.25">
      <c r="B19" s="498"/>
      <c r="C19" s="498"/>
      <c r="D19" s="176"/>
      <c r="E19" s="180"/>
      <c r="F19" s="178"/>
      <c r="G19" s="179"/>
      <c r="H19" s="151"/>
      <c r="I19" s="150"/>
      <c r="J19" s="150"/>
      <c r="K19" s="150"/>
      <c r="L19" s="150"/>
      <c r="M19" s="150"/>
      <c r="N19" s="181"/>
    </row>
    <row r="20" spans="1:14" ht="15" x14ac:dyDescent="0.25">
      <c r="B20" s="498"/>
      <c r="C20" s="498"/>
      <c r="D20" s="176"/>
      <c r="E20" s="180"/>
      <c r="F20" s="178"/>
      <c r="G20" s="179"/>
      <c r="H20" s="151"/>
      <c r="I20" s="152"/>
      <c r="J20" s="152"/>
      <c r="K20" s="152"/>
      <c r="L20" s="152"/>
      <c r="M20" s="152"/>
      <c r="N20" s="181"/>
    </row>
    <row r="21" spans="1:14" ht="15" x14ac:dyDescent="0.25">
      <c r="B21" s="498"/>
      <c r="C21" s="498"/>
      <c r="D21" s="176"/>
      <c r="E21" s="180"/>
      <c r="F21" s="178" t="s">
        <v>635</v>
      </c>
      <c r="G21" s="179"/>
      <c r="H21" s="151"/>
      <c r="I21" s="174"/>
      <c r="J21" s="174"/>
      <c r="K21" s="174"/>
      <c r="L21" s="174"/>
      <c r="M21" s="174"/>
      <c r="N21" s="181"/>
    </row>
    <row r="22" spans="1:14" ht="15" x14ac:dyDescent="0.25">
      <c r="B22" s="498"/>
      <c r="C22" s="498"/>
      <c r="D22" s="176"/>
      <c r="E22" s="180"/>
      <c r="F22" s="178"/>
      <c r="G22" s="179"/>
      <c r="H22" s="151"/>
      <c r="I22" s="174"/>
      <c r="J22" s="174"/>
      <c r="K22" s="174"/>
      <c r="L22" s="174"/>
      <c r="M22" s="174"/>
      <c r="N22" s="181"/>
    </row>
    <row r="23" spans="1:14" ht="15.75" thickBot="1" x14ac:dyDescent="0.3">
      <c r="B23" s="489" t="s">
        <v>90</v>
      </c>
      <c r="C23" s="491"/>
      <c r="D23" s="176"/>
      <c r="E23" s="182">
        <f>SUM(E16:E22)</f>
        <v>1467185816</v>
      </c>
      <c r="F23" s="178">
        <f>SUM(F16:F22)</f>
        <v>532</v>
      </c>
      <c r="G23" s="179"/>
      <c r="H23" s="151"/>
      <c r="I23" s="174"/>
      <c r="J23" s="174"/>
      <c r="K23" s="174"/>
      <c r="L23" s="174"/>
      <c r="M23" s="174"/>
      <c r="N23" s="181"/>
    </row>
    <row r="24" spans="1:14" ht="43.5" thickBot="1" x14ac:dyDescent="0.3">
      <c r="A24" s="131"/>
      <c r="B24" s="127" t="s">
        <v>91</v>
      </c>
      <c r="C24" s="127" t="s">
        <v>92</v>
      </c>
      <c r="E24" s="149"/>
      <c r="F24" s="149"/>
      <c r="G24" s="149"/>
      <c r="H24" s="149"/>
      <c r="I24" s="132"/>
      <c r="J24" s="132"/>
      <c r="K24" s="132"/>
      <c r="L24" s="132"/>
      <c r="M24" s="132"/>
    </row>
    <row r="25" spans="1:14" ht="15.75" thickBot="1" x14ac:dyDescent="0.3">
      <c r="A25" s="183">
        <v>1</v>
      </c>
      <c r="C25" s="184">
        <f>+F23*80%</f>
        <v>425.6</v>
      </c>
      <c r="D25" s="150"/>
      <c r="E25" s="185">
        <f>E23</f>
        <v>1467185816</v>
      </c>
      <c r="F25" s="153"/>
      <c r="G25" s="153"/>
      <c r="H25" s="153"/>
      <c r="I25" s="186"/>
      <c r="J25" s="186"/>
      <c r="K25" s="186"/>
      <c r="L25" s="186"/>
      <c r="M25" s="186"/>
    </row>
    <row r="26" spans="1:14" ht="15" x14ac:dyDescent="0.25">
      <c r="A26" s="187"/>
      <c r="C26" s="108"/>
      <c r="D26" s="150"/>
      <c r="E26" s="154"/>
      <c r="F26" s="153"/>
      <c r="G26" s="153"/>
      <c r="H26" s="153"/>
      <c r="I26" s="186"/>
      <c r="J26" s="186"/>
      <c r="K26" s="186"/>
      <c r="L26" s="186"/>
      <c r="M26" s="186"/>
    </row>
    <row r="27" spans="1:14" ht="15" x14ac:dyDescent="0.25">
      <c r="A27" s="187"/>
      <c r="C27" s="108"/>
      <c r="D27" s="150"/>
      <c r="E27" s="154"/>
      <c r="F27" s="153"/>
      <c r="G27" s="153"/>
      <c r="H27" s="153"/>
      <c r="I27" s="186"/>
      <c r="J27" s="186"/>
      <c r="K27" s="186"/>
      <c r="L27" s="186"/>
      <c r="M27" s="186"/>
    </row>
    <row r="28" spans="1:14" ht="15" x14ac:dyDescent="0.2">
      <c r="A28" s="187"/>
      <c r="B28" s="188" t="s">
        <v>93</v>
      </c>
      <c r="C28" s="171"/>
      <c r="D28" s="171"/>
      <c r="E28" s="171"/>
      <c r="F28" s="171"/>
      <c r="G28" s="171"/>
      <c r="H28" s="171"/>
      <c r="I28" s="174"/>
      <c r="J28" s="174"/>
      <c r="K28" s="174"/>
      <c r="L28" s="174"/>
      <c r="M28" s="174"/>
      <c r="N28" s="175"/>
    </row>
    <row r="29" spans="1:14" ht="15" x14ac:dyDescent="0.2">
      <c r="A29" s="187"/>
      <c r="B29" s="171"/>
      <c r="C29" s="171"/>
      <c r="D29" s="171"/>
      <c r="E29" s="171"/>
      <c r="F29" s="171"/>
      <c r="G29" s="171"/>
      <c r="H29" s="171"/>
      <c r="I29" s="174"/>
      <c r="J29" s="174"/>
      <c r="K29" s="174"/>
      <c r="L29" s="174"/>
      <c r="M29" s="174"/>
      <c r="N29" s="175"/>
    </row>
    <row r="30" spans="1:14" ht="15" x14ac:dyDescent="0.2">
      <c r="A30" s="187"/>
      <c r="B30" s="176" t="s">
        <v>94</v>
      </c>
      <c r="C30" s="176" t="s">
        <v>75</v>
      </c>
      <c r="D30" s="176" t="s">
        <v>95</v>
      </c>
      <c r="E30" s="171"/>
      <c r="F30" s="171"/>
      <c r="G30" s="171"/>
      <c r="H30" s="171"/>
      <c r="I30" s="174"/>
      <c r="J30" s="174"/>
      <c r="K30" s="174"/>
      <c r="L30" s="174"/>
      <c r="M30" s="174"/>
      <c r="N30" s="175"/>
    </row>
    <row r="31" spans="1:14" ht="15" x14ac:dyDescent="0.2">
      <c r="A31" s="187"/>
      <c r="B31" s="99" t="s">
        <v>97</v>
      </c>
      <c r="C31" s="85" t="s">
        <v>98</v>
      </c>
      <c r="D31" s="99"/>
      <c r="E31" s="171"/>
      <c r="F31" s="171"/>
      <c r="G31" s="171"/>
      <c r="H31" s="171"/>
      <c r="I31" s="174"/>
      <c r="J31" s="174"/>
      <c r="K31" s="174"/>
      <c r="L31" s="174"/>
      <c r="M31" s="174"/>
      <c r="N31" s="175"/>
    </row>
    <row r="32" spans="1:14" ht="15" x14ac:dyDescent="0.2">
      <c r="A32" s="187"/>
      <c r="B32" s="99" t="s">
        <v>99</v>
      </c>
      <c r="C32" s="85" t="s">
        <v>98</v>
      </c>
      <c r="D32" s="99"/>
      <c r="E32" s="171"/>
      <c r="F32" s="171"/>
      <c r="G32" s="171"/>
      <c r="H32" s="171"/>
      <c r="I32" s="174"/>
      <c r="J32" s="174"/>
      <c r="K32" s="174"/>
      <c r="L32" s="174"/>
      <c r="M32" s="174"/>
      <c r="N32" s="175"/>
    </row>
    <row r="33" spans="1:14" ht="42.75" x14ac:dyDescent="0.2">
      <c r="A33" s="187"/>
      <c r="B33" s="99" t="s">
        <v>100</v>
      </c>
      <c r="C33" s="85"/>
      <c r="D33" s="85" t="s">
        <v>98</v>
      </c>
      <c r="E33" s="127" t="s">
        <v>657</v>
      </c>
      <c r="F33" s="171"/>
      <c r="G33" s="171"/>
      <c r="H33" s="171"/>
      <c r="I33" s="174"/>
      <c r="J33" s="174"/>
      <c r="K33" s="174"/>
      <c r="L33" s="174"/>
      <c r="M33" s="174"/>
      <c r="N33" s="175"/>
    </row>
    <row r="34" spans="1:14" ht="51" customHeight="1" x14ac:dyDescent="0.2">
      <c r="A34" s="187"/>
      <c r="B34" s="99" t="s">
        <v>101</v>
      </c>
      <c r="C34" s="85"/>
      <c r="D34" s="85" t="s">
        <v>98</v>
      </c>
      <c r="E34" s="144" t="s">
        <v>658</v>
      </c>
      <c r="F34" s="171"/>
      <c r="G34" s="171"/>
      <c r="H34" s="171"/>
      <c r="I34" s="174"/>
      <c r="J34" s="174"/>
      <c r="K34" s="174"/>
      <c r="L34" s="174"/>
      <c r="M34" s="174"/>
      <c r="N34" s="175"/>
    </row>
    <row r="35" spans="1:14" ht="15" x14ac:dyDescent="0.2">
      <c r="A35" s="187"/>
      <c r="B35" s="171"/>
      <c r="C35" s="171"/>
      <c r="D35" s="171"/>
      <c r="E35" s="171"/>
      <c r="F35" s="171"/>
      <c r="G35" s="171"/>
      <c r="H35" s="171"/>
      <c r="I35" s="174"/>
      <c r="J35" s="174"/>
      <c r="K35" s="174"/>
      <c r="L35" s="174"/>
      <c r="M35" s="174"/>
      <c r="N35" s="175"/>
    </row>
    <row r="36" spans="1:14" ht="15" x14ac:dyDescent="0.2">
      <c r="A36" s="187"/>
      <c r="B36" s="171"/>
      <c r="C36" s="171"/>
      <c r="D36" s="171"/>
      <c r="E36" s="171"/>
      <c r="F36" s="171"/>
      <c r="G36" s="171"/>
      <c r="H36" s="171"/>
      <c r="I36" s="174"/>
      <c r="J36" s="174"/>
      <c r="K36" s="174"/>
      <c r="L36" s="174"/>
      <c r="M36" s="174"/>
      <c r="N36" s="175"/>
    </row>
    <row r="37" spans="1:14" ht="15" x14ac:dyDescent="0.2">
      <c r="A37" s="187"/>
      <c r="B37" s="188" t="s">
        <v>102</v>
      </c>
      <c r="C37" s="171"/>
      <c r="D37" s="171"/>
      <c r="E37" s="171"/>
      <c r="F37" s="171"/>
      <c r="G37" s="171"/>
      <c r="H37" s="171"/>
      <c r="I37" s="174"/>
      <c r="J37" s="174"/>
      <c r="K37" s="174"/>
      <c r="L37" s="174"/>
      <c r="M37" s="174"/>
      <c r="N37" s="175"/>
    </row>
    <row r="38" spans="1:14" ht="15" x14ac:dyDescent="0.2">
      <c r="A38" s="187"/>
      <c r="B38" s="171"/>
      <c r="C38" s="171"/>
      <c r="D38" s="171"/>
      <c r="E38" s="171"/>
      <c r="F38" s="171"/>
      <c r="G38" s="171"/>
      <c r="H38" s="171"/>
      <c r="I38" s="174"/>
      <c r="J38" s="174"/>
      <c r="K38" s="174"/>
      <c r="L38" s="174"/>
      <c r="M38" s="174"/>
      <c r="N38" s="175"/>
    </row>
    <row r="39" spans="1:14" ht="15" x14ac:dyDescent="0.2">
      <c r="A39" s="187"/>
      <c r="B39" s="171"/>
      <c r="C39" s="171"/>
      <c r="D39" s="171"/>
      <c r="E39" s="171"/>
      <c r="F39" s="171"/>
      <c r="G39" s="171"/>
      <c r="H39" s="171"/>
      <c r="I39" s="174"/>
      <c r="J39" s="174"/>
      <c r="K39" s="174"/>
      <c r="L39" s="174"/>
      <c r="M39" s="174"/>
      <c r="N39" s="175"/>
    </row>
    <row r="40" spans="1:14" ht="15" x14ac:dyDescent="0.2">
      <c r="A40" s="187"/>
      <c r="B40" s="176" t="s">
        <v>94</v>
      </c>
      <c r="C40" s="176" t="s">
        <v>103</v>
      </c>
      <c r="D40" s="158" t="s">
        <v>104</v>
      </c>
      <c r="E40" s="158" t="s">
        <v>105</v>
      </c>
      <c r="F40" s="171"/>
      <c r="G40" s="171"/>
      <c r="H40" s="171"/>
      <c r="I40" s="174"/>
      <c r="J40" s="174"/>
      <c r="K40" s="174"/>
      <c r="L40" s="174"/>
      <c r="M40" s="174"/>
      <c r="N40" s="175"/>
    </row>
    <row r="41" spans="1:14" ht="42.75" x14ac:dyDescent="0.2">
      <c r="A41" s="187"/>
      <c r="B41" s="190" t="s">
        <v>106</v>
      </c>
      <c r="C41" s="47">
        <v>40</v>
      </c>
      <c r="D41" s="85">
        <v>0</v>
      </c>
      <c r="E41" s="474">
        <f>+D41+D42</f>
        <v>10</v>
      </c>
      <c r="F41" s="171"/>
      <c r="G41" s="171"/>
      <c r="H41" s="171"/>
      <c r="I41" s="174"/>
      <c r="J41" s="174"/>
      <c r="K41" s="174"/>
      <c r="L41" s="174"/>
      <c r="M41" s="174"/>
      <c r="N41" s="175"/>
    </row>
    <row r="42" spans="1:14" ht="71.25" x14ac:dyDescent="0.2">
      <c r="A42" s="187"/>
      <c r="B42" s="190" t="s">
        <v>107</v>
      </c>
      <c r="C42" s="47">
        <v>60</v>
      </c>
      <c r="D42" s="85">
        <v>10</v>
      </c>
      <c r="E42" s="475"/>
      <c r="F42" s="171"/>
      <c r="G42" s="171"/>
      <c r="H42" s="171"/>
      <c r="I42" s="174"/>
      <c r="J42" s="174"/>
      <c r="K42" s="174"/>
      <c r="L42" s="174"/>
      <c r="M42" s="174"/>
      <c r="N42" s="175"/>
    </row>
    <row r="43" spans="1:14" ht="15" x14ac:dyDescent="0.25">
      <c r="A43" s="187"/>
      <c r="C43" s="108"/>
      <c r="D43" s="150"/>
      <c r="E43" s="154"/>
      <c r="F43" s="153"/>
      <c r="G43" s="153"/>
      <c r="H43" s="153"/>
      <c r="I43" s="186"/>
      <c r="J43" s="186"/>
      <c r="K43" s="186"/>
      <c r="L43" s="186"/>
      <c r="M43" s="186"/>
    </row>
    <row r="44" spans="1:14" ht="15" x14ac:dyDescent="0.25">
      <c r="A44" s="187"/>
      <c r="C44" s="108"/>
      <c r="D44" s="150"/>
      <c r="E44" s="154"/>
      <c r="F44" s="153"/>
      <c r="G44" s="153"/>
      <c r="H44" s="153"/>
      <c r="I44" s="186"/>
      <c r="J44" s="186"/>
      <c r="K44" s="186"/>
      <c r="L44" s="186"/>
      <c r="M44" s="186"/>
    </row>
    <row r="45" spans="1:14" ht="15" x14ac:dyDescent="0.25">
      <c r="A45" s="187"/>
      <c r="C45" s="108"/>
      <c r="D45" s="150"/>
      <c r="E45" s="154"/>
      <c r="F45" s="153"/>
      <c r="G45" s="153"/>
      <c r="H45" s="153"/>
      <c r="I45" s="186"/>
      <c r="J45" s="186"/>
      <c r="K45" s="186"/>
      <c r="L45" s="186"/>
      <c r="M45" s="186"/>
    </row>
    <row r="46" spans="1:14" ht="15" thickBot="1" x14ac:dyDescent="0.3">
      <c r="M46" s="504" t="s">
        <v>108</v>
      </c>
      <c r="N46" s="504"/>
    </row>
    <row r="47" spans="1:14" ht="15" x14ac:dyDescent="0.25">
      <c r="B47" s="188" t="s">
        <v>109</v>
      </c>
      <c r="M47" s="191"/>
      <c r="N47" s="191"/>
    </row>
    <row r="48" spans="1:14" ht="15" thickBot="1" x14ac:dyDescent="0.3">
      <c r="M48" s="191"/>
      <c r="N48" s="191"/>
    </row>
    <row r="49" spans="1:26" s="174" customFormat="1" ht="75" x14ac:dyDescent="0.25">
      <c r="B49" s="192" t="s">
        <v>110</v>
      </c>
      <c r="C49" s="192" t="s">
        <v>111</v>
      </c>
      <c r="D49" s="192" t="s">
        <v>112</v>
      </c>
      <c r="E49" s="192" t="s">
        <v>113</v>
      </c>
      <c r="F49" s="192" t="s">
        <v>114</v>
      </c>
      <c r="G49" s="192" t="s">
        <v>115</v>
      </c>
      <c r="H49" s="192" t="s">
        <v>116</v>
      </c>
      <c r="I49" s="192" t="s">
        <v>117</v>
      </c>
      <c r="J49" s="192" t="s">
        <v>118</v>
      </c>
      <c r="K49" s="192" t="s">
        <v>119</v>
      </c>
      <c r="L49" s="192" t="s">
        <v>120</v>
      </c>
      <c r="M49" s="193" t="s">
        <v>121</v>
      </c>
      <c r="N49" s="192" t="s">
        <v>122</v>
      </c>
      <c r="O49" s="192" t="s">
        <v>123</v>
      </c>
      <c r="P49" s="194" t="s">
        <v>124</v>
      </c>
      <c r="Q49" s="194" t="s">
        <v>125</v>
      </c>
    </row>
    <row r="50" spans="1:26" s="79" customFormat="1" ht="28.5" x14ac:dyDescent="0.25">
      <c r="A50" s="47">
        <v>1</v>
      </c>
      <c r="B50" s="62" t="s">
        <v>656</v>
      </c>
      <c r="C50" s="62" t="s">
        <v>656</v>
      </c>
      <c r="D50" s="62" t="s">
        <v>594</v>
      </c>
      <c r="E50" s="62" t="s">
        <v>659</v>
      </c>
      <c r="F50" s="134" t="s">
        <v>75</v>
      </c>
      <c r="G50" s="64" t="s">
        <v>651</v>
      </c>
      <c r="H50" s="65">
        <v>41291</v>
      </c>
      <c r="I50" s="65">
        <v>41988</v>
      </c>
      <c r="J50" s="66" t="s">
        <v>95</v>
      </c>
      <c r="K50" s="67">
        <f>(I50-H50)/30</f>
        <v>23.233333333333334</v>
      </c>
      <c r="L50" s="136" t="s">
        <v>596</v>
      </c>
      <c r="M50" s="69">
        <v>532</v>
      </c>
      <c r="N50" s="68" t="s">
        <v>651</v>
      </c>
      <c r="O50" s="70">
        <v>2182063149</v>
      </c>
      <c r="P50" s="70">
        <v>59</v>
      </c>
      <c r="Q50" s="76"/>
      <c r="R50" s="86"/>
      <c r="S50" s="86"/>
      <c r="T50" s="86"/>
      <c r="U50" s="86"/>
      <c r="V50" s="86"/>
      <c r="W50" s="86"/>
      <c r="X50" s="86"/>
      <c r="Y50" s="86"/>
      <c r="Z50" s="86"/>
    </row>
    <row r="51" spans="1:26" s="79" customFormat="1" ht="28.5" x14ac:dyDescent="0.25">
      <c r="A51" s="47">
        <f>+A50+1</f>
        <v>2</v>
      </c>
      <c r="B51" s="62" t="s">
        <v>656</v>
      </c>
      <c r="C51" s="62" t="s">
        <v>656</v>
      </c>
      <c r="D51" s="62" t="s">
        <v>594</v>
      </c>
      <c r="E51" s="62" t="s">
        <v>660</v>
      </c>
      <c r="F51" s="238" t="s">
        <v>75</v>
      </c>
      <c r="G51" s="63" t="s">
        <v>651</v>
      </c>
      <c r="H51" s="65">
        <v>41093</v>
      </c>
      <c r="I51" s="65">
        <v>41254</v>
      </c>
      <c r="J51" s="66" t="s">
        <v>95</v>
      </c>
      <c r="K51" s="67">
        <f>(I51-H51)/30</f>
        <v>5.3666666666666663</v>
      </c>
      <c r="L51" s="136" t="s">
        <v>596</v>
      </c>
      <c r="M51" s="69">
        <v>532</v>
      </c>
      <c r="N51" s="68" t="s">
        <v>652</v>
      </c>
      <c r="O51" s="70">
        <v>725345280</v>
      </c>
      <c r="P51" s="70">
        <v>59</v>
      </c>
      <c r="Q51" s="76"/>
      <c r="R51" s="86"/>
      <c r="S51" s="86"/>
      <c r="T51" s="86"/>
      <c r="U51" s="86"/>
      <c r="V51" s="86"/>
      <c r="W51" s="86"/>
      <c r="X51" s="86"/>
      <c r="Y51" s="86"/>
      <c r="Z51" s="86"/>
    </row>
    <row r="52" spans="1:26" s="79" customFormat="1" x14ac:dyDescent="0.25">
      <c r="A52" s="47">
        <f t="shared" ref="A52:A57" si="0">+A51+1</f>
        <v>3</v>
      </c>
      <c r="B52" s="62"/>
      <c r="C52" s="62"/>
      <c r="D52" s="62"/>
      <c r="E52" s="62"/>
      <c r="F52" s="238"/>
      <c r="G52" s="63"/>
      <c r="H52" s="65"/>
      <c r="I52" s="65"/>
      <c r="J52" s="66"/>
      <c r="K52" s="67"/>
      <c r="L52" s="78"/>
      <c r="M52" s="69"/>
      <c r="N52" s="68"/>
      <c r="O52" s="70"/>
      <c r="P52" s="70"/>
      <c r="Q52" s="76"/>
      <c r="R52" s="86"/>
      <c r="S52" s="86"/>
      <c r="T52" s="86"/>
      <c r="U52" s="86"/>
      <c r="V52" s="86"/>
      <c r="W52" s="86"/>
      <c r="X52" s="86"/>
      <c r="Y52" s="86"/>
      <c r="Z52" s="86"/>
    </row>
    <row r="53" spans="1:26" s="79" customFormat="1" x14ac:dyDescent="0.25">
      <c r="A53" s="47">
        <f t="shared" si="0"/>
        <v>4</v>
      </c>
      <c r="B53" s="62"/>
      <c r="C53" s="62"/>
      <c r="D53" s="62"/>
      <c r="E53" s="62"/>
      <c r="F53" s="238"/>
      <c r="G53" s="63"/>
      <c r="H53" s="65"/>
      <c r="I53" s="65"/>
      <c r="J53" s="66"/>
      <c r="K53" s="67"/>
      <c r="L53" s="78"/>
      <c r="M53" s="68"/>
      <c r="N53" s="68"/>
      <c r="O53" s="70"/>
      <c r="P53" s="70"/>
      <c r="Q53" s="76"/>
      <c r="R53" s="86"/>
      <c r="S53" s="86"/>
      <c r="T53" s="86"/>
      <c r="U53" s="86"/>
      <c r="V53" s="86"/>
      <c r="W53" s="86"/>
      <c r="X53" s="86"/>
      <c r="Y53" s="86"/>
      <c r="Z53" s="86"/>
    </row>
    <row r="54" spans="1:26" s="79" customFormat="1" x14ac:dyDescent="0.25">
      <c r="A54" s="47">
        <f t="shared" si="0"/>
        <v>5</v>
      </c>
      <c r="B54" s="62"/>
      <c r="C54" s="63"/>
      <c r="D54" s="62"/>
      <c r="E54" s="138"/>
      <c r="F54" s="63"/>
      <c r="G54" s="63"/>
      <c r="H54" s="65"/>
      <c r="I54" s="65"/>
      <c r="J54" s="66"/>
      <c r="K54" s="67"/>
      <c r="L54" s="66"/>
      <c r="M54" s="68"/>
      <c r="N54" s="68"/>
      <c r="O54" s="70"/>
      <c r="P54" s="70"/>
      <c r="Q54" s="76"/>
      <c r="R54" s="86"/>
      <c r="S54" s="86"/>
      <c r="T54" s="86"/>
      <c r="U54" s="86"/>
      <c r="V54" s="86"/>
      <c r="W54" s="86"/>
      <c r="X54" s="86"/>
      <c r="Y54" s="86"/>
      <c r="Z54" s="86"/>
    </row>
    <row r="55" spans="1:26" s="79" customFormat="1" x14ac:dyDescent="0.25">
      <c r="A55" s="47">
        <f t="shared" si="0"/>
        <v>6</v>
      </c>
      <c r="B55" s="62"/>
      <c r="C55" s="63"/>
      <c r="D55" s="62"/>
      <c r="E55" s="138"/>
      <c r="F55" s="63"/>
      <c r="G55" s="63"/>
      <c r="H55" s="65"/>
      <c r="I55" s="136"/>
      <c r="J55" s="66"/>
      <c r="K55" s="66"/>
      <c r="L55" s="66"/>
      <c r="M55" s="68"/>
      <c r="N55" s="68"/>
      <c r="O55" s="70"/>
      <c r="P55" s="70"/>
      <c r="Q55" s="76"/>
      <c r="R55" s="86"/>
      <c r="S55" s="86"/>
      <c r="T55" s="86"/>
      <c r="U55" s="86"/>
      <c r="V55" s="86"/>
      <c r="W55" s="86"/>
      <c r="X55" s="86"/>
      <c r="Y55" s="86"/>
      <c r="Z55" s="86"/>
    </row>
    <row r="56" spans="1:26" s="79" customFormat="1" x14ac:dyDescent="0.25">
      <c r="A56" s="47">
        <f t="shared" si="0"/>
        <v>7</v>
      </c>
      <c r="B56" s="62"/>
      <c r="C56" s="63"/>
      <c r="D56" s="62"/>
      <c r="E56" s="138"/>
      <c r="F56" s="63"/>
      <c r="G56" s="63"/>
      <c r="H56" s="65"/>
      <c r="I56" s="136"/>
      <c r="J56" s="66"/>
      <c r="K56" s="66"/>
      <c r="L56" s="66"/>
      <c r="M56" s="68"/>
      <c r="N56" s="68"/>
      <c r="O56" s="70"/>
      <c r="P56" s="70"/>
      <c r="Q56" s="76"/>
      <c r="R56" s="86"/>
      <c r="S56" s="86"/>
      <c r="T56" s="86"/>
      <c r="U56" s="86"/>
      <c r="V56" s="86"/>
      <c r="W56" s="86"/>
      <c r="X56" s="86"/>
      <c r="Y56" s="86"/>
      <c r="Z56" s="86"/>
    </row>
    <row r="57" spans="1:26" s="79" customFormat="1" x14ac:dyDescent="0.25">
      <c r="A57" s="47">
        <f t="shared" si="0"/>
        <v>8</v>
      </c>
      <c r="B57" s="62"/>
      <c r="C57" s="63"/>
      <c r="D57" s="62"/>
      <c r="E57" s="138"/>
      <c r="F57" s="63"/>
      <c r="G57" s="63"/>
      <c r="H57" s="65"/>
      <c r="I57" s="65"/>
      <c r="J57" s="66"/>
      <c r="K57" s="66"/>
      <c r="L57" s="66"/>
      <c r="M57" s="68"/>
      <c r="N57" s="68"/>
      <c r="O57" s="70"/>
      <c r="P57" s="70"/>
      <c r="Q57" s="76"/>
      <c r="R57" s="86"/>
      <c r="S57" s="86"/>
      <c r="T57" s="86"/>
      <c r="U57" s="86"/>
      <c r="V57" s="86"/>
      <c r="W57" s="86"/>
      <c r="X57" s="86"/>
      <c r="Y57" s="86"/>
      <c r="Z57" s="86"/>
    </row>
    <row r="58" spans="1:26" s="79" customFormat="1" ht="15" x14ac:dyDescent="0.25">
      <c r="A58" s="47"/>
      <c r="B58" s="118" t="s">
        <v>105</v>
      </c>
      <c r="C58" s="63"/>
      <c r="D58" s="62"/>
      <c r="E58" s="138"/>
      <c r="F58" s="63"/>
      <c r="G58" s="63"/>
      <c r="H58" s="63"/>
      <c r="I58" s="66"/>
      <c r="J58" s="66"/>
      <c r="K58" s="139">
        <f>SUM(K50:K57)</f>
        <v>28.6</v>
      </c>
      <c r="L58" s="140"/>
      <c r="M58" s="247">
        <v>532</v>
      </c>
      <c r="N58" s="140">
        <f t="shared" ref="N58" si="1">SUM(N50:N57)</f>
        <v>0</v>
      </c>
      <c r="O58" s="70"/>
      <c r="P58" s="70"/>
      <c r="Q58" s="76"/>
    </row>
    <row r="59" spans="1:26" x14ac:dyDescent="0.25">
      <c r="E59" s="155"/>
      <c r="K59" s="156"/>
    </row>
    <row r="60" spans="1:26" ht="15" x14ac:dyDescent="0.25">
      <c r="B60" s="471" t="s">
        <v>133</v>
      </c>
      <c r="C60" s="471" t="s">
        <v>134</v>
      </c>
      <c r="D60" s="505" t="s">
        <v>135</v>
      </c>
      <c r="E60" s="505"/>
      <c r="K60" s="157"/>
      <c r="L60" s="157"/>
      <c r="M60" s="157"/>
    </row>
    <row r="61" spans="1:26" ht="15" x14ac:dyDescent="0.25">
      <c r="B61" s="473"/>
      <c r="C61" s="473"/>
      <c r="D61" s="158" t="s">
        <v>136</v>
      </c>
      <c r="E61" s="159" t="s">
        <v>137</v>
      </c>
      <c r="H61" s="141"/>
      <c r="I61" s="161"/>
      <c r="K61" s="161"/>
      <c r="L61" s="157"/>
    </row>
    <row r="62" spans="1:26" ht="15" x14ac:dyDescent="0.25">
      <c r="B62" s="160" t="s">
        <v>139</v>
      </c>
      <c r="C62" s="162">
        <f>+K58</f>
        <v>28.6</v>
      </c>
      <c r="D62" s="85" t="s">
        <v>98</v>
      </c>
      <c r="E62" s="85"/>
      <c r="F62" s="142"/>
      <c r="G62" s="142"/>
      <c r="H62" s="142"/>
      <c r="I62" s="142"/>
      <c r="J62" s="142"/>
      <c r="L62" s="243">
        <f>K50+K51+K52+K53</f>
        <v>28.6</v>
      </c>
      <c r="M62" s="142"/>
    </row>
    <row r="63" spans="1:26" ht="15" x14ac:dyDescent="0.25">
      <c r="B63" s="160" t="s">
        <v>140</v>
      </c>
      <c r="C63" s="164">
        <f>+M58</f>
        <v>532</v>
      </c>
      <c r="D63" s="85" t="s">
        <v>98</v>
      </c>
      <c r="E63" s="85"/>
    </row>
    <row r="64" spans="1:26" x14ac:dyDescent="0.25">
      <c r="B64" s="187"/>
      <c r="C64" s="506"/>
      <c r="D64" s="506"/>
      <c r="E64" s="506"/>
      <c r="F64" s="506"/>
      <c r="G64" s="506"/>
      <c r="H64" s="506"/>
      <c r="I64" s="506"/>
      <c r="J64" s="506"/>
      <c r="K64" s="506"/>
      <c r="L64" s="506"/>
      <c r="M64" s="506"/>
      <c r="N64" s="506"/>
    </row>
    <row r="65" spans="2:18" ht="15" thickBot="1" x14ac:dyDescent="0.3"/>
    <row r="66" spans="2:18" ht="15.75" thickBot="1" x14ac:dyDescent="0.3">
      <c r="B66" s="507" t="s">
        <v>141</v>
      </c>
      <c r="C66" s="507"/>
      <c r="D66" s="507"/>
      <c r="E66" s="507"/>
      <c r="F66" s="507"/>
      <c r="G66" s="507"/>
      <c r="H66" s="507"/>
      <c r="I66" s="507"/>
      <c r="J66" s="507"/>
      <c r="K66" s="507"/>
      <c r="L66" s="507"/>
      <c r="M66" s="507"/>
      <c r="N66" s="507"/>
    </row>
    <row r="69" spans="2:18" ht="90" x14ac:dyDescent="0.25">
      <c r="B69" s="176" t="s">
        <v>142</v>
      </c>
      <c r="C69" s="195" t="s">
        <v>143</v>
      </c>
      <c r="D69" s="195" t="s">
        <v>144</v>
      </c>
      <c r="E69" s="195" t="s">
        <v>145</v>
      </c>
      <c r="F69" s="195" t="s">
        <v>146</v>
      </c>
      <c r="G69" s="195" t="s">
        <v>147</v>
      </c>
      <c r="H69" s="195" t="s">
        <v>148</v>
      </c>
      <c r="I69" s="176" t="s">
        <v>661</v>
      </c>
      <c r="J69" s="195" t="s">
        <v>150</v>
      </c>
      <c r="K69" s="195" t="s">
        <v>151</v>
      </c>
      <c r="L69" s="195" t="s">
        <v>152</v>
      </c>
      <c r="M69" s="195" t="s">
        <v>153</v>
      </c>
      <c r="N69" s="196" t="s">
        <v>154</v>
      </c>
      <c r="O69" s="196" t="s">
        <v>155</v>
      </c>
      <c r="P69" s="489" t="s">
        <v>96</v>
      </c>
      <c r="Q69" s="491"/>
      <c r="R69" s="195" t="s">
        <v>156</v>
      </c>
    </row>
    <row r="70" spans="2:18" ht="28.5" x14ac:dyDescent="0.25">
      <c r="B70" s="99" t="s">
        <v>318</v>
      </c>
      <c r="C70" s="127" t="s">
        <v>602</v>
      </c>
      <c r="D70" s="127" t="s">
        <v>662</v>
      </c>
      <c r="E70" s="127">
        <v>140</v>
      </c>
      <c r="F70" s="47" t="s">
        <v>75</v>
      </c>
      <c r="G70" s="81" t="s">
        <v>652</v>
      </c>
      <c r="H70" s="81" t="s">
        <v>652</v>
      </c>
      <c r="I70" s="81" t="s">
        <v>652</v>
      </c>
      <c r="J70" s="81" t="s">
        <v>652</v>
      </c>
      <c r="K70" s="127" t="s">
        <v>75</v>
      </c>
      <c r="L70" s="127" t="s">
        <v>75</v>
      </c>
      <c r="M70" s="127" t="s">
        <v>75</v>
      </c>
      <c r="N70" s="127" t="s">
        <v>75</v>
      </c>
      <c r="O70" s="127" t="s">
        <v>75</v>
      </c>
      <c r="P70" s="468"/>
      <c r="Q70" s="469"/>
      <c r="R70" s="47" t="s">
        <v>75</v>
      </c>
    </row>
    <row r="71" spans="2:18" ht="42.75" x14ac:dyDescent="0.2">
      <c r="B71" s="99" t="s">
        <v>663</v>
      </c>
      <c r="C71" s="127" t="s">
        <v>602</v>
      </c>
      <c r="D71" s="144" t="s">
        <v>664</v>
      </c>
      <c r="E71" s="166">
        <v>142</v>
      </c>
      <c r="F71" s="169" t="s">
        <v>652</v>
      </c>
      <c r="G71" s="81" t="s">
        <v>652</v>
      </c>
      <c r="H71" s="81" t="s">
        <v>652</v>
      </c>
      <c r="I71" s="127" t="s">
        <v>657</v>
      </c>
      <c r="J71" s="81" t="s">
        <v>652</v>
      </c>
      <c r="K71" s="127" t="s">
        <v>75</v>
      </c>
      <c r="L71" s="127" t="s">
        <v>75</v>
      </c>
      <c r="M71" s="127" t="s">
        <v>75</v>
      </c>
      <c r="N71" s="127" t="s">
        <v>75</v>
      </c>
      <c r="O71" s="127" t="s">
        <v>75</v>
      </c>
      <c r="P71" s="489"/>
      <c r="Q71" s="491"/>
      <c r="R71" s="99" t="s">
        <v>95</v>
      </c>
    </row>
    <row r="72" spans="2:18" ht="42.75" x14ac:dyDescent="0.2">
      <c r="B72" s="99" t="s">
        <v>663</v>
      </c>
      <c r="C72" s="127" t="s">
        <v>602</v>
      </c>
      <c r="D72" s="144" t="s">
        <v>665</v>
      </c>
      <c r="E72" s="166">
        <v>150</v>
      </c>
      <c r="F72" s="169" t="s">
        <v>652</v>
      </c>
      <c r="G72" s="81" t="s">
        <v>652</v>
      </c>
      <c r="H72" s="81" t="s">
        <v>652</v>
      </c>
      <c r="I72" s="127" t="s">
        <v>657</v>
      </c>
      <c r="J72" s="81" t="s">
        <v>652</v>
      </c>
      <c r="K72" s="127" t="s">
        <v>75</v>
      </c>
      <c r="L72" s="127" t="s">
        <v>75</v>
      </c>
      <c r="M72" s="127" t="s">
        <v>75</v>
      </c>
      <c r="N72" s="127" t="s">
        <v>75</v>
      </c>
      <c r="O72" s="127" t="s">
        <v>75</v>
      </c>
      <c r="P72" s="489"/>
      <c r="Q72" s="491"/>
      <c r="R72" s="99" t="s">
        <v>95</v>
      </c>
    </row>
    <row r="73" spans="2:18" ht="85.5" x14ac:dyDescent="0.2">
      <c r="B73" s="99" t="s">
        <v>248</v>
      </c>
      <c r="C73" s="127" t="s">
        <v>602</v>
      </c>
      <c r="D73" s="127" t="s">
        <v>666</v>
      </c>
      <c r="E73" s="166">
        <v>100</v>
      </c>
      <c r="F73" s="169" t="s">
        <v>652</v>
      </c>
      <c r="G73" s="249" t="s">
        <v>667</v>
      </c>
      <c r="H73" s="85" t="s">
        <v>652</v>
      </c>
      <c r="I73" s="99" t="s">
        <v>652</v>
      </c>
      <c r="J73" s="81" t="s">
        <v>652</v>
      </c>
      <c r="K73" s="127" t="s">
        <v>75</v>
      </c>
      <c r="L73" s="127" t="s">
        <v>75</v>
      </c>
      <c r="M73" s="127" t="s">
        <v>75</v>
      </c>
      <c r="N73" s="127" t="s">
        <v>75</v>
      </c>
      <c r="O73" s="127" t="s">
        <v>75</v>
      </c>
      <c r="P73" s="468"/>
      <c r="Q73" s="469"/>
      <c r="R73" s="47" t="s">
        <v>75</v>
      </c>
    </row>
    <row r="74" spans="2:18" ht="15" x14ac:dyDescent="0.2">
      <c r="B74" s="100"/>
      <c r="C74" s="100"/>
      <c r="D74" s="166"/>
      <c r="E74" s="166"/>
      <c r="F74" s="169"/>
      <c r="G74" s="170"/>
      <c r="H74" s="169"/>
      <c r="I74" s="99"/>
      <c r="J74" s="100"/>
      <c r="K74" s="100"/>
      <c r="L74" s="99"/>
      <c r="M74" s="99"/>
      <c r="N74" s="99"/>
      <c r="O74" s="99"/>
      <c r="P74" s="489"/>
      <c r="Q74" s="491"/>
      <c r="R74" s="99"/>
    </row>
    <row r="75" spans="2:18" ht="15" x14ac:dyDescent="0.2">
      <c r="B75" s="100"/>
      <c r="C75" s="100"/>
      <c r="D75" s="166"/>
      <c r="E75" s="166"/>
      <c r="F75" s="169"/>
      <c r="G75" s="170"/>
      <c r="H75" s="169"/>
      <c r="I75" s="99"/>
      <c r="J75" s="100"/>
      <c r="K75" s="100"/>
      <c r="L75" s="99"/>
      <c r="M75" s="99"/>
      <c r="N75" s="99"/>
      <c r="O75" s="99"/>
      <c r="P75" s="489"/>
      <c r="Q75" s="491"/>
      <c r="R75" s="99"/>
    </row>
    <row r="76" spans="2:18" ht="15" x14ac:dyDescent="0.25">
      <c r="B76" s="99"/>
      <c r="C76" s="99"/>
      <c r="D76" s="99"/>
      <c r="E76" s="99"/>
      <c r="F76" s="99"/>
      <c r="G76" s="197"/>
      <c r="H76" s="99"/>
      <c r="I76" s="99"/>
      <c r="J76" s="99"/>
      <c r="K76" s="99"/>
      <c r="L76" s="99"/>
      <c r="M76" s="99"/>
      <c r="N76" s="99"/>
      <c r="O76" s="99"/>
      <c r="P76" s="489"/>
      <c r="Q76" s="491"/>
      <c r="R76" s="99"/>
    </row>
    <row r="77" spans="2:18" x14ac:dyDescent="0.25">
      <c r="B77" s="123" t="s">
        <v>159</v>
      </c>
      <c r="H77" s="99"/>
      <c r="I77" s="99"/>
    </row>
    <row r="78" spans="2:18" x14ac:dyDescent="0.25">
      <c r="B78" s="123" t="s">
        <v>160</v>
      </c>
    </row>
    <row r="79" spans="2:18" x14ac:dyDescent="0.25">
      <c r="B79" s="123" t="s">
        <v>161</v>
      </c>
    </row>
    <row r="81" spans="2:17" ht="15" thickBot="1" x14ac:dyDescent="0.3"/>
    <row r="82" spans="2:17" ht="15.75" thickBot="1" x14ac:dyDescent="0.3">
      <c r="B82" s="486" t="s">
        <v>162</v>
      </c>
      <c r="C82" s="487"/>
      <c r="D82" s="487"/>
      <c r="E82" s="487"/>
      <c r="F82" s="487"/>
      <c r="G82" s="487"/>
      <c r="H82" s="487"/>
      <c r="I82" s="487"/>
      <c r="J82" s="487"/>
      <c r="K82" s="487"/>
      <c r="L82" s="487"/>
      <c r="M82" s="487"/>
      <c r="N82" s="488"/>
    </row>
    <row r="87" spans="2:17" ht="15" x14ac:dyDescent="0.25">
      <c r="B87" s="476" t="s">
        <v>163</v>
      </c>
      <c r="C87" s="498" t="s">
        <v>164</v>
      </c>
      <c r="D87" s="498" t="s">
        <v>165</v>
      </c>
      <c r="E87" s="498" t="s">
        <v>166</v>
      </c>
      <c r="F87" s="498" t="s">
        <v>167</v>
      </c>
      <c r="G87" s="498" t="s">
        <v>168</v>
      </c>
      <c r="H87" s="498" t="s">
        <v>169</v>
      </c>
      <c r="I87" s="498" t="s">
        <v>170</v>
      </c>
      <c r="J87" s="498" t="s">
        <v>171</v>
      </c>
      <c r="K87" s="498"/>
      <c r="L87" s="498"/>
      <c r="M87" s="498" t="s">
        <v>172</v>
      </c>
      <c r="N87" s="498" t="s">
        <v>640</v>
      </c>
      <c r="O87" s="498" t="s">
        <v>641</v>
      </c>
      <c r="P87" s="498" t="s">
        <v>96</v>
      </c>
      <c r="Q87" s="498"/>
    </row>
    <row r="88" spans="2:17" ht="28.5" x14ac:dyDescent="0.2">
      <c r="B88" s="477"/>
      <c r="C88" s="498"/>
      <c r="D88" s="498"/>
      <c r="E88" s="498"/>
      <c r="F88" s="498"/>
      <c r="G88" s="498"/>
      <c r="H88" s="498"/>
      <c r="I88" s="498"/>
      <c r="J88" s="166" t="s">
        <v>173</v>
      </c>
      <c r="K88" s="144" t="s">
        <v>174</v>
      </c>
      <c r="L88" s="100" t="s">
        <v>175</v>
      </c>
      <c r="M88" s="498"/>
      <c r="N88" s="498"/>
      <c r="O88" s="498"/>
      <c r="P88" s="498"/>
      <c r="Q88" s="498"/>
    </row>
    <row r="89" spans="2:17" ht="28.5" x14ac:dyDescent="0.2">
      <c r="B89" s="76" t="s">
        <v>176</v>
      </c>
      <c r="C89" s="176" t="s">
        <v>668</v>
      </c>
      <c r="D89" s="127" t="s">
        <v>669</v>
      </c>
      <c r="E89" s="61">
        <v>52240690</v>
      </c>
      <c r="F89" s="127" t="s">
        <v>670</v>
      </c>
      <c r="G89" s="99" t="s">
        <v>442</v>
      </c>
      <c r="H89" s="250">
        <v>40889</v>
      </c>
      <c r="I89" s="176" t="s">
        <v>651</v>
      </c>
      <c r="J89" s="100" t="s">
        <v>656</v>
      </c>
      <c r="K89" s="144" t="s">
        <v>671</v>
      </c>
      <c r="L89" s="100" t="s">
        <v>614</v>
      </c>
      <c r="M89" s="176" t="s">
        <v>75</v>
      </c>
      <c r="N89" s="176" t="s">
        <v>75</v>
      </c>
      <c r="O89" s="176" t="s">
        <v>75</v>
      </c>
      <c r="P89" s="489"/>
      <c r="Q89" s="491"/>
    </row>
    <row r="90" spans="2:17" ht="42.75" x14ac:dyDescent="0.2">
      <c r="B90" s="76" t="s">
        <v>176</v>
      </c>
      <c r="C90" s="176" t="s">
        <v>668</v>
      </c>
      <c r="D90" s="127" t="s">
        <v>672</v>
      </c>
      <c r="E90" s="61">
        <v>52505442</v>
      </c>
      <c r="F90" s="127" t="s">
        <v>673</v>
      </c>
      <c r="G90" s="127" t="s">
        <v>442</v>
      </c>
      <c r="H90" s="250">
        <v>41536</v>
      </c>
      <c r="I90" s="176" t="s">
        <v>651</v>
      </c>
      <c r="J90" s="100" t="s">
        <v>656</v>
      </c>
      <c r="K90" s="144" t="s">
        <v>674</v>
      </c>
      <c r="L90" s="100" t="s">
        <v>614</v>
      </c>
      <c r="M90" s="176" t="s">
        <v>75</v>
      </c>
      <c r="N90" s="176" t="s">
        <v>75</v>
      </c>
      <c r="O90" s="176" t="s">
        <v>75</v>
      </c>
      <c r="P90" s="489"/>
      <c r="Q90" s="491"/>
    </row>
    <row r="91" spans="2:17" ht="42.75" x14ac:dyDescent="0.2">
      <c r="B91" s="76" t="s">
        <v>176</v>
      </c>
      <c r="C91" s="176" t="s">
        <v>668</v>
      </c>
      <c r="D91" s="127" t="s">
        <v>675</v>
      </c>
      <c r="E91" s="61">
        <v>39801000</v>
      </c>
      <c r="F91" s="127" t="s">
        <v>676</v>
      </c>
      <c r="G91" s="127" t="s">
        <v>677</v>
      </c>
      <c r="H91" s="176"/>
      <c r="I91" s="176" t="s">
        <v>651</v>
      </c>
      <c r="J91" s="100" t="s">
        <v>656</v>
      </c>
      <c r="K91" s="144" t="s">
        <v>678</v>
      </c>
      <c r="L91" s="100" t="s">
        <v>614</v>
      </c>
      <c r="M91" s="176" t="s">
        <v>75</v>
      </c>
      <c r="N91" s="176" t="s">
        <v>95</v>
      </c>
      <c r="O91" s="176" t="s">
        <v>75</v>
      </c>
      <c r="P91" s="489" t="s">
        <v>679</v>
      </c>
      <c r="Q91" s="491"/>
    </row>
    <row r="92" spans="2:17" ht="28.5" x14ac:dyDescent="0.2">
      <c r="B92" s="127" t="s">
        <v>183</v>
      </c>
      <c r="C92" s="176" t="s">
        <v>668</v>
      </c>
      <c r="D92" s="127" t="s">
        <v>680</v>
      </c>
      <c r="E92" s="61">
        <v>52874425</v>
      </c>
      <c r="F92" s="127" t="s">
        <v>334</v>
      </c>
      <c r="G92" s="127" t="s">
        <v>681</v>
      </c>
      <c r="H92" s="250">
        <v>39522</v>
      </c>
      <c r="I92" s="176">
        <v>107228</v>
      </c>
      <c r="J92" s="100" t="s">
        <v>656</v>
      </c>
      <c r="K92" s="251" t="s">
        <v>682</v>
      </c>
      <c r="L92" s="100" t="s">
        <v>683</v>
      </c>
      <c r="M92" s="176" t="s">
        <v>75</v>
      </c>
      <c r="N92" s="176" t="s">
        <v>75</v>
      </c>
      <c r="O92" s="176" t="s">
        <v>75</v>
      </c>
      <c r="P92" s="489"/>
      <c r="Q92" s="491"/>
    </row>
    <row r="93" spans="2:17" ht="28.5" x14ac:dyDescent="0.2">
      <c r="B93" s="127" t="s">
        <v>183</v>
      </c>
      <c r="C93" s="176" t="s">
        <v>668</v>
      </c>
      <c r="D93" s="127" t="s">
        <v>684</v>
      </c>
      <c r="E93" s="248">
        <v>52904822</v>
      </c>
      <c r="F93" s="127" t="s">
        <v>366</v>
      </c>
      <c r="G93" s="127" t="s">
        <v>685</v>
      </c>
      <c r="H93" s="200">
        <v>39675</v>
      </c>
      <c r="I93" s="61" t="s">
        <v>686</v>
      </c>
      <c r="J93" s="100" t="s">
        <v>656</v>
      </c>
      <c r="K93" s="200" t="s">
        <v>687</v>
      </c>
      <c r="L93" s="200" t="s">
        <v>366</v>
      </c>
      <c r="M93" s="47" t="s">
        <v>75</v>
      </c>
      <c r="N93" s="47" t="s">
        <v>75</v>
      </c>
      <c r="O93" s="47" t="s">
        <v>75</v>
      </c>
      <c r="P93" s="499"/>
      <c r="Q93" s="499"/>
    </row>
    <row r="94" spans="2:17" ht="28.5" x14ac:dyDescent="0.2">
      <c r="B94" s="127" t="s">
        <v>183</v>
      </c>
      <c r="C94" s="176" t="s">
        <v>668</v>
      </c>
      <c r="D94" s="127" t="s">
        <v>688</v>
      </c>
      <c r="E94" s="252">
        <v>1032392042</v>
      </c>
      <c r="F94" s="127" t="s">
        <v>689</v>
      </c>
      <c r="G94" s="127" t="s">
        <v>685</v>
      </c>
      <c r="H94" s="200">
        <v>40968</v>
      </c>
      <c r="I94" s="76" t="s">
        <v>690</v>
      </c>
      <c r="J94" s="100" t="s">
        <v>656</v>
      </c>
      <c r="K94" s="127" t="s">
        <v>691</v>
      </c>
      <c r="L94" s="127" t="s">
        <v>689</v>
      </c>
      <c r="M94" s="85" t="s">
        <v>75</v>
      </c>
      <c r="N94" s="85" t="s">
        <v>75</v>
      </c>
      <c r="O94" s="85" t="s">
        <v>75</v>
      </c>
      <c r="P94" s="525"/>
      <c r="Q94" s="525"/>
    </row>
    <row r="96" spans="2:17" ht="15" thickBot="1" x14ac:dyDescent="0.3"/>
    <row r="97" spans="1:26" ht="15.75" thickBot="1" x14ac:dyDescent="0.3">
      <c r="B97" s="486" t="s">
        <v>191</v>
      </c>
      <c r="C97" s="487"/>
      <c r="D97" s="487"/>
      <c r="E97" s="487"/>
      <c r="F97" s="487"/>
      <c r="G97" s="487"/>
      <c r="H97" s="487"/>
      <c r="I97" s="487"/>
      <c r="J97" s="487"/>
      <c r="K97" s="487"/>
      <c r="L97" s="487"/>
      <c r="M97" s="487"/>
      <c r="N97" s="488"/>
    </row>
    <row r="100" spans="1:26" ht="30" x14ac:dyDescent="0.25">
      <c r="B100" s="195" t="s">
        <v>94</v>
      </c>
      <c r="C100" s="195" t="s">
        <v>156</v>
      </c>
      <c r="D100" s="489" t="s">
        <v>96</v>
      </c>
      <c r="E100" s="491"/>
    </row>
    <row r="101" spans="1:26" ht="28.5" x14ac:dyDescent="0.25">
      <c r="B101" s="47" t="s">
        <v>626</v>
      </c>
      <c r="C101" s="85" t="s">
        <v>75</v>
      </c>
      <c r="D101" s="492"/>
      <c r="E101" s="492"/>
    </row>
    <row r="104" spans="1:26" ht="15" x14ac:dyDescent="0.25">
      <c r="B104" s="493" t="s">
        <v>193</v>
      </c>
      <c r="C104" s="494"/>
      <c r="D104" s="494"/>
      <c r="E104" s="494"/>
      <c r="F104" s="494"/>
      <c r="G104" s="494"/>
      <c r="H104" s="494"/>
      <c r="I104" s="494"/>
      <c r="J104" s="494"/>
      <c r="K104" s="494"/>
      <c r="L104" s="494"/>
      <c r="M104" s="494"/>
      <c r="N104" s="494"/>
      <c r="O104" s="494"/>
      <c r="P104" s="494"/>
    </row>
    <row r="106" spans="1:26" ht="15" thickBot="1" x14ac:dyDescent="0.3"/>
    <row r="107" spans="1:26" ht="15.75" thickBot="1" x14ac:dyDescent="0.3">
      <c r="B107" s="486" t="s">
        <v>194</v>
      </c>
      <c r="C107" s="487"/>
      <c r="D107" s="487"/>
      <c r="E107" s="487"/>
      <c r="F107" s="487"/>
      <c r="G107" s="487"/>
      <c r="H107" s="487"/>
      <c r="I107" s="487"/>
      <c r="J107" s="487"/>
      <c r="K107" s="487"/>
      <c r="L107" s="487"/>
      <c r="M107" s="487"/>
      <c r="N107" s="488"/>
    </row>
    <row r="109" spans="1:26" ht="15" thickBot="1" x14ac:dyDescent="0.3">
      <c r="M109" s="191"/>
      <c r="N109" s="191"/>
    </row>
    <row r="110" spans="1:26" s="174" customFormat="1" ht="75" x14ac:dyDescent="0.25">
      <c r="B110" s="192" t="s">
        <v>110</v>
      </c>
      <c r="C110" s="192" t="s">
        <v>111</v>
      </c>
      <c r="D110" s="192" t="s">
        <v>112</v>
      </c>
      <c r="E110" s="192" t="s">
        <v>113</v>
      </c>
      <c r="F110" s="192" t="s">
        <v>114</v>
      </c>
      <c r="G110" s="192" t="s">
        <v>115</v>
      </c>
      <c r="H110" s="192" t="s">
        <v>116</v>
      </c>
      <c r="I110" s="192" t="s">
        <v>117</v>
      </c>
      <c r="J110" s="192" t="s">
        <v>118</v>
      </c>
      <c r="K110" s="192" t="s">
        <v>119</v>
      </c>
      <c r="L110" s="192" t="s">
        <v>120</v>
      </c>
      <c r="M110" s="193" t="s">
        <v>121</v>
      </c>
      <c r="N110" s="192" t="s">
        <v>122</v>
      </c>
      <c r="O110" s="192" t="s">
        <v>123</v>
      </c>
      <c r="P110" s="194" t="s">
        <v>124</v>
      </c>
      <c r="Q110" s="194" t="s">
        <v>125</v>
      </c>
    </row>
    <row r="111" spans="1:26" s="79" customFormat="1" x14ac:dyDescent="0.25">
      <c r="A111" s="47">
        <v>1</v>
      </c>
      <c r="B111" s="62"/>
      <c r="C111" s="62"/>
      <c r="D111" s="62"/>
      <c r="E111" s="62"/>
      <c r="F111" s="63"/>
      <c r="G111" s="64"/>
      <c r="H111" s="73"/>
      <c r="I111" s="73"/>
      <c r="J111" s="66"/>
      <c r="K111" s="67"/>
      <c r="L111" s="68"/>
      <c r="M111" s="69"/>
      <c r="N111" s="68"/>
      <c r="O111" s="239"/>
      <c r="P111" s="239"/>
      <c r="Q111" s="76"/>
      <c r="R111" s="86"/>
      <c r="S111" s="86"/>
      <c r="T111" s="86"/>
      <c r="U111" s="86"/>
      <c r="V111" s="86"/>
      <c r="W111" s="86"/>
      <c r="X111" s="86"/>
      <c r="Y111" s="86"/>
      <c r="Z111" s="86"/>
    </row>
    <row r="112" spans="1:26" s="79" customFormat="1" x14ac:dyDescent="0.25">
      <c r="A112" s="47">
        <f>+A111+1</f>
        <v>2</v>
      </c>
      <c r="B112" s="62"/>
      <c r="C112" s="62"/>
      <c r="D112" s="62"/>
      <c r="E112" s="62"/>
      <c r="F112" s="63"/>
      <c r="G112" s="63"/>
      <c r="H112" s="73"/>
      <c r="I112" s="73"/>
      <c r="J112" s="66"/>
      <c r="K112" s="67"/>
      <c r="L112" s="66"/>
      <c r="M112" s="62"/>
      <c r="N112" s="68"/>
      <c r="O112" s="239"/>
      <c r="P112" s="239"/>
      <c r="Q112" s="76"/>
      <c r="R112" s="86"/>
      <c r="S112" s="86"/>
      <c r="T112" s="86"/>
      <c r="U112" s="86"/>
      <c r="V112" s="86"/>
      <c r="W112" s="86"/>
      <c r="X112" s="86"/>
      <c r="Y112" s="86"/>
      <c r="Z112" s="86"/>
    </row>
    <row r="113" spans="1:26" s="79" customFormat="1" x14ac:dyDescent="0.25">
      <c r="A113" s="47">
        <f t="shared" ref="A113:A118" si="2">+A112+1</f>
        <v>3</v>
      </c>
      <c r="B113" s="62"/>
      <c r="C113" s="62"/>
      <c r="D113" s="62"/>
      <c r="E113" s="62"/>
      <c r="F113" s="47"/>
      <c r="G113" s="47"/>
      <c r="H113" s="82"/>
      <c r="I113" s="82"/>
      <c r="J113" s="47"/>
      <c r="K113" s="67"/>
      <c r="L113" s="47"/>
      <c r="M113" s="47"/>
      <c r="N113" s="47"/>
      <c r="O113" s="240"/>
      <c r="P113" s="47"/>
      <c r="Q113" s="76"/>
      <c r="R113" s="86"/>
      <c r="S113" s="86"/>
      <c r="T113" s="86"/>
      <c r="U113" s="86"/>
      <c r="V113" s="86"/>
      <c r="W113" s="86"/>
      <c r="X113" s="86"/>
      <c r="Y113" s="86"/>
      <c r="Z113" s="86"/>
    </row>
    <row r="114" spans="1:26" s="79" customFormat="1" x14ac:dyDescent="0.25">
      <c r="A114" s="47">
        <f t="shared" si="2"/>
        <v>4</v>
      </c>
      <c r="B114" s="62"/>
      <c r="C114" s="63"/>
      <c r="D114" s="62"/>
      <c r="E114" s="62"/>
      <c r="F114" s="63"/>
      <c r="G114" s="68"/>
      <c r="H114" s="68"/>
      <c r="I114" s="68"/>
      <c r="J114" s="66"/>
      <c r="K114" s="68"/>
      <c r="L114" s="68"/>
      <c r="M114" s="68"/>
      <c r="N114" s="68"/>
      <c r="O114" s="241"/>
      <c r="P114" s="68"/>
      <c r="Q114" s="76"/>
      <c r="R114" s="86"/>
      <c r="S114" s="86"/>
      <c r="T114" s="86"/>
      <c r="U114" s="86"/>
      <c r="V114" s="86"/>
      <c r="W114" s="86"/>
      <c r="X114" s="86"/>
      <c r="Y114" s="86"/>
      <c r="Z114" s="86"/>
    </row>
    <row r="115" spans="1:26" s="79" customFormat="1" x14ac:dyDescent="0.25">
      <c r="A115" s="47">
        <f t="shared" si="2"/>
        <v>5</v>
      </c>
      <c r="B115" s="62"/>
      <c r="C115" s="63"/>
      <c r="D115" s="62"/>
      <c r="E115" s="62"/>
      <c r="F115" s="63"/>
      <c r="G115" s="63"/>
      <c r="H115" s="63"/>
      <c r="I115" s="66"/>
      <c r="J115" s="66"/>
      <c r="K115" s="66"/>
      <c r="L115" s="66"/>
      <c r="M115" s="68"/>
      <c r="N115" s="68"/>
      <c r="O115" s="242"/>
      <c r="P115" s="70"/>
      <c r="Q115" s="76"/>
      <c r="R115" s="86"/>
      <c r="S115" s="86"/>
      <c r="T115" s="86"/>
      <c r="U115" s="86"/>
      <c r="V115" s="86"/>
      <c r="W115" s="86"/>
      <c r="X115" s="86"/>
      <c r="Y115" s="86"/>
      <c r="Z115" s="86"/>
    </row>
    <row r="116" spans="1:26" s="79" customFormat="1" x14ac:dyDescent="0.25">
      <c r="A116" s="47">
        <f t="shared" si="2"/>
        <v>6</v>
      </c>
      <c r="B116" s="62"/>
      <c r="C116" s="63"/>
      <c r="D116" s="62"/>
      <c r="E116" s="62"/>
      <c r="F116" s="63"/>
      <c r="G116" s="63"/>
      <c r="H116" s="63"/>
      <c r="I116" s="66"/>
      <c r="J116" s="66"/>
      <c r="K116" s="66"/>
      <c r="L116" s="66"/>
      <c r="M116" s="68"/>
      <c r="N116" s="68"/>
      <c r="O116" s="242"/>
      <c r="P116" s="70"/>
      <c r="Q116" s="76"/>
      <c r="R116" s="86"/>
      <c r="S116" s="86"/>
      <c r="T116" s="86"/>
      <c r="U116" s="86"/>
      <c r="V116" s="86"/>
      <c r="W116" s="86"/>
      <c r="X116" s="86"/>
      <c r="Y116" s="86"/>
      <c r="Z116" s="86"/>
    </row>
    <row r="117" spans="1:26" s="79" customFormat="1" x14ac:dyDescent="0.25">
      <c r="A117" s="47">
        <f t="shared" si="2"/>
        <v>7</v>
      </c>
      <c r="B117" s="62"/>
      <c r="C117" s="63"/>
      <c r="D117" s="62"/>
      <c r="E117" s="62"/>
      <c r="F117" s="63"/>
      <c r="G117" s="63"/>
      <c r="H117" s="63"/>
      <c r="I117" s="66"/>
      <c r="J117" s="66"/>
      <c r="K117" s="66"/>
      <c r="L117" s="66"/>
      <c r="M117" s="68"/>
      <c r="N117" s="68"/>
      <c r="O117" s="242"/>
      <c r="P117" s="70"/>
      <c r="Q117" s="76"/>
      <c r="R117" s="86"/>
      <c r="S117" s="86"/>
      <c r="T117" s="86"/>
      <c r="U117" s="86"/>
      <c r="V117" s="86"/>
      <c r="W117" s="86"/>
      <c r="X117" s="86"/>
      <c r="Y117" s="86"/>
      <c r="Z117" s="86"/>
    </row>
    <row r="118" spans="1:26" s="79" customFormat="1" x14ac:dyDescent="0.25">
      <c r="A118" s="47">
        <f t="shared" si="2"/>
        <v>8</v>
      </c>
      <c r="B118" s="62"/>
      <c r="C118" s="63"/>
      <c r="D118" s="62"/>
      <c r="E118" s="62"/>
      <c r="F118" s="63"/>
      <c r="G118" s="63"/>
      <c r="H118" s="63"/>
      <c r="I118" s="66"/>
      <c r="J118" s="66"/>
      <c r="K118" s="66"/>
      <c r="L118" s="66"/>
      <c r="M118" s="68"/>
      <c r="N118" s="68"/>
      <c r="O118" s="242"/>
      <c r="P118" s="70"/>
      <c r="Q118" s="76"/>
      <c r="R118" s="86"/>
      <c r="S118" s="86"/>
      <c r="T118" s="86"/>
      <c r="U118" s="86"/>
      <c r="V118" s="86"/>
      <c r="W118" s="86"/>
      <c r="X118" s="86"/>
      <c r="Y118" s="86"/>
      <c r="Z118" s="86"/>
    </row>
    <row r="119" spans="1:26" s="79" customFormat="1" ht="15" x14ac:dyDescent="0.25">
      <c r="A119" s="47"/>
      <c r="B119" s="118" t="s">
        <v>105</v>
      </c>
      <c r="C119" s="63"/>
      <c r="D119" s="62"/>
      <c r="E119" s="62"/>
      <c r="F119" s="63"/>
      <c r="G119" s="63"/>
      <c r="H119" s="63"/>
      <c r="I119" s="66"/>
      <c r="J119" s="66"/>
      <c r="K119" s="139">
        <f>SUM(K111:K118)</f>
        <v>0</v>
      </c>
      <c r="L119" s="140">
        <f t="shared" ref="L119:N119" si="3">SUM(L111:L118)</f>
        <v>0</v>
      </c>
      <c r="M119" s="139">
        <f t="shared" si="3"/>
        <v>0</v>
      </c>
      <c r="N119" s="140">
        <f t="shared" si="3"/>
        <v>0</v>
      </c>
      <c r="O119" s="70">
        <f>SUM(O111:O118)</f>
        <v>0</v>
      </c>
      <c r="P119" s="70"/>
      <c r="Q119" s="76"/>
    </row>
    <row r="120" spans="1:26" x14ac:dyDescent="0.25">
      <c r="E120" s="155"/>
    </row>
    <row r="121" spans="1:26" ht="15" x14ac:dyDescent="0.25">
      <c r="B121" s="160" t="s">
        <v>204</v>
      </c>
      <c r="C121" s="162">
        <f>+K119</f>
        <v>0</v>
      </c>
      <c r="H121" s="142"/>
      <c r="I121" s="142"/>
      <c r="J121" s="142"/>
      <c r="K121" s="142"/>
      <c r="L121" s="142"/>
      <c r="M121" s="142"/>
    </row>
    <row r="123" spans="1:26" ht="15" thickBot="1" x14ac:dyDescent="0.3"/>
    <row r="124" spans="1:26" ht="30.75" thickBot="1" x14ac:dyDescent="0.3">
      <c r="B124" s="210" t="s">
        <v>205</v>
      </c>
      <c r="C124" s="211" t="s">
        <v>206</v>
      </c>
      <c r="D124" s="210" t="s">
        <v>104</v>
      </c>
      <c r="E124" s="211" t="s">
        <v>207</v>
      </c>
    </row>
    <row r="125" spans="1:26" x14ac:dyDescent="0.25">
      <c r="B125" s="47" t="s">
        <v>208</v>
      </c>
      <c r="C125" s="212">
        <v>20</v>
      </c>
      <c r="D125" s="212">
        <v>0</v>
      </c>
      <c r="E125" s="495">
        <f>+D125+D126+D127</f>
        <v>0</v>
      </c>
    </row>
    <row r="126" spans="1:26" x14ac:dyDescent="0.25">
      <c r="B126" s="47" t="s">
        <v>209</v>
      </c>
      <c r="C126" s="85">
        <v>30</v>
      </c>
      <c r="D126" s="85">
        <v>0</v>
      </c>
      <c r="E126" s="496"/>
    </row>
    <row r="127" spans="1:26" ht="15" thickBot="1" x14ac:dyDescent="0.3">
      <c r="B127" s="47" t="s">
        <v>210</v>
      </c>
      <c r="C127" s="213">
        <v>40</v>
      </c>
      <c r="D127" s="213">
        <v>0</v>
      </c>
      <c r="E127" s="497"/>
    </row>
    <row r="129" spans="2:17" ht="15" thickBot="1" x14ac:dyDescent="0.3"/>
    <row r="130" spans="2:17" ht="15.75" thickBot="1" x14ac:dyDescent="0.3">
      <c r="B130" s="486" t="s">
        <v>211</v>
      </c>
      <c r="C130" s="487"/>
      <c r="D130" s="487"/>
      <c r="E130" s="487"/>
      <c r="F130" s="487"/>
      <c r="G130" s="487"/>
      <c r="H130" s="487"/>
      <c r="I130" s="487"/>
      <c r="J130" s="487"/>
      <c r="K130" s="487"/>
      <c r="L130" s="487"/>
      <c r="M130" s="487"/>
      <c r="N130" s="488"/>
    </row>
    <row r="132" spans="2:17" ht="15" x14ac:dyDescent="0.25">
      <c r="B132" s="476" t="s">
        <v>163</v>
      </c>
      <c r="C132" s="476" t="s">
        <v>164</v>
      </c>
      <c r="D132" s="476" t="s">
        <v>165</v>
      </c>
      <c r="E132" s="476" t="s">
        <v>166</v>
      </c>
      <c r="F132" s="476" t="s">
        <v>167</v>
      </c>
      <c r="G132" s="476" t="s">
        <v>168</v>
      </c>
      <c r="H132" s="476" t="s">
        <v>169</v>
      </c>
      <c r="I132" s="476" t="s">
        <v>170</v>
      </c>
      <c r="J132" s="489" t="s">
        <v>171</v>
      </c>
      <c r="K132" s="490"/>
      <c r="L132" s="491"/>
      <c r="M132" s="476" t="s">
        <v>172</v>
      </c>
      <c r="N132" s="476" t="s">
        <v>640</v>
      </c>
      <c r="O132" s="476" t="s">
        <v>641</v>
      </c>
      <c r="P132" s="478" t="s">
        <v>96</v>
      </c>
      <c r="Q132" s="479"/>
    </row>
    <row r="133" spans="2:17" ht="30" x14ac:dyDescent="0.25">
      <c r="B133" s="477"/>
      <c r="C133" s="477"/>
      <c r="D133" s="477"/>
      <c r="E133" s="477"/>
      <c r="F133" s="477"/>
      <c r="G133" s="477"/>
      <c r="H133" s="477"/>
      <c r="I133" s="477"/>
      <c r="J133" s="176" t="s">
        <v>173</v>
      </c>
      <c r="K133" s="176" t="s">
        <v>174</v>
      </c>
      <c r="L133" s="176" t="s">
        <v>175</v>
      </c>
      <c r="M133" s="477"/>
      <c r="N133" s="477"/>
      <c r="O133" s="477"/>
      <c r="P133" s="480"/>
      <c r="Q133" s="481"/>
    </row>
    <row r="134" spans="2:17" x14ac:dyDescent="0.2">
      <c r="B134" s="59" t="s">
        <v>556</v>
      </c>
      <c r="C134" s="47"/>
      <c r="D134" s="127"/>
      <c r="E134" s="47"/>
      <c r="F134" s="127"/>
      <c r="G134" s="127"/>
      <c r="H134" s="129"/>
      <c r="I134" s="127"/>
      <c r="J134" s="127"/>
      <c r="K134" s="129"/>
      <c r="L134" s="127"/>
      <c r="M134" s="99"/>
      <c r="N134" s="99"/>
      <c r="O134" s="99"/>
      <c r="P134" s="482"/>
      <c r="Q134" s="483"/>
    </row>
    <row r="135" spans="2:17" s="215" customFormat="1" x14ac:dyDescent="0.2">
      <c r="B135" s="59" t="s">
        <v>558</v>
      </c>
      <c r="C135" s="217"/>
      <c r="D135" s="87"/>
      <c r="E135" s="169"/>
      <c r="F135" s="87"/>
      <c r="G135" s="59"/>
      <c r="H135" s="236"/>
      <c r="I135" s="127"/>
      <c r="J135" s="231"/>
      <c r="K135" s="231"/>
      <c r="L135" s="59"/>
      <c r="M135" s="198"/>
      <c r="N135" s="198"/>
      <c r="O135" s="198"/>
      <c r="P135" s="482"/>
      <c r="Q135" s="483"/>
    </row>
    <row r="136" spans="2:17" s="215" customFormat="1" x14ac:dyDescent="0.2">
      <c r="B136" s="59" t="s">
        <v>558</v>
      </c>
      <c r="D136" s="87"/>
      <c r="E136" s="169"/>
      <c r="F136" s="87"/>
      <c r="G136" s="127"/>
      <c r="H136" s="87"/>
      <c r="I136" s="127"/>
      <c r="J136" s="59"/>
      <c r="K136" s="59"/>
      <c r="L136" s="59"/>
      <c r="M136" s="198"/>
      <c r="N136" s="198"/>
      <c r="O136" s="198"/>
      <c r="P136" s="468"/>
      <c r="Q136" s="469"/>
    </row>
    <row r="137" spans="2:17" ht="33.75" customHeight="1" x14ac:dyDescent="0.2">
      <c r="B137" s="144" t="s">
        <v>559</v>
      </c>
      <c r="C137" s="237" t="s">
        <v>220</v>
      </c>
      <c r="D137" s="144" t="s">
        <v>692</v>
      </c>
      <c r="E137" s="92">
        <v>52803263</v>
      </c>
      <c r="F137" s="144" t="s">
        <v>288</v>
      </c>
      <c r="G137" s="100" t="s">
        <v>693</v>
      </c>
      <c r="H137" s="253">
        <v>2007</v>
      </c>
      <c r="I137" s="100" t="s">
        <v>694</v>
      </c>
      <c r="J137" s="100" t="s">
        <v>656</v>
      </c>
      <c r="K137" s="100" t="s">
        <v>695</v>
      </c>
      <c r="L137" s="100" t="s">
        <v>696</v>
      </c>
      <c r="M137" s="100" t="s">
        <v>75</v>
      </c>
      <c r="N137" s="100" t="s">
        <v>75</v>
      </c>
      <c r="O137" s="100" t="s">
        <v>75</v>
      </c>
      <c r="P137" s="482"/>
      <c r="Q137" s="483"/>
    </row>
    <row r="140" spans="2:17" ht="15" thickBot="1" x14ac:dyDescent="0.3"/>
    <row r="141" spans="2:17" ht="30" x14ac:dyDescent="0.25">
      <c r="B141" s="158" t="s">
        <v>94</v>
      </c>
      <c r="C141" s="158" t="s">
        <v>205</v>
      </c>
      <c r="D141" s="176" t="s">
        <v>206</v>
      </c>
      <c r="E141" s="158" t="s">
        <v>104</v>
      </c>
      <c r="F141" s="211" t="s">
        <v>227</v>
      </c>
      <c r="G141" s="177"/>
    </row>
    <row r="142" spans="2:17" ht="99" customHeight="1" x14ac:dyDescent="0.2">
      <c r="B142" s="470" t="s">
        <v>228</v>
      </c>
      <c r="C142" s="217" t="s">
        <v>229</v>
      </c>
      <c r="D142" s="85">
        <v>25</v>
      </c>
      <c r="E142" s="85">
        <v>0</v>
      </c>
      <c r="F142" s="471">
        <f>+E142+E143+E144</f>
        <v>10</v>
      </c>
      <c r="G142" s="221"/>
    </row>
    <row r="143" spans="2:17" ht="114" x14ac:dyDescent="0.2">
      <c r="B143" s="470"/>
      <c r="C143" s="217" t="s">
        <v>230</v>
      </c>
      <c r="D143" s="47">
        <v>25</v>
      </c>
      <c r="E143" s="85">
        <v>0</v>
      </c>
      <c r="F143" s="472"/>
      <c r="G143" s="221"/>
    </row>
    <row r="144" spans="2:17" ht="99.75" x14ac:dyDescent="0.2">
      <c r="B144" s="470"/>
      <c r="C144" s="217" t="s">
        <v>231</v>
      </c>
      <c r="D144" s="85">
        <v>10</v>
      </c>
      <c r="E144" s="85">
        <v>10</v>
      </c>
      <c r="F144" s="473"/>
      <c r="G144" s="221"/>
    </row>
    <row r="145" spans="2:5" x14ac:dyDescent="0.2">
      <c r="C145" s="171"/>
    </row>
    <row r="148" spans="2:5" ht="15" x14ac:dyDescent="0.25">
      <c r="B148" s="188" t="s">
        <v>232</v>
      </c>
    </row>
    <row r="151" spans="2:5" ht="15" x14ac:dyDescent="0.25">
      <c r="B151" s="176" t="s">
        <v>94</v>
      </c>
      <c r="C151" s="176" t="s">
        <v>103</v>
      </c>
      <c r="D151" s="158" t="s">
        <v>104</v>
      </c>
      <c r="E151" s="158" t="s">
        <v>105</v>
      </c>
    </row>
    <row r="152" spans="2:5" ht="42.75" x14ac:dyDescent="0.25">
      <c r="B152" s="190" t="s">
        <v>106</v>
      </c>
      <c r="C152" s="47">
        <v>40</v>
      </c>
      <c r="D152" s="85">
        <v>0</v>
      </c>
      <c r="E152" s="474">
        <f>+D152+D153</f>
        <v>10</v>
      </c>
    </row>
    <row r="153" spans="2:5" ht="82.5" customHeight="1" x14ac:dyDescent="0.25">
      <c r="B153" s="190" t="s">
        <v>107</v>
      </c>
      <c r="C153" s="47">
        <v>60</v>
      </c>
      <c r="D153" s="85">
        <f>+F142</f>
        <v>10</v>
      </c>
      <c r="E153" s="475"/>
    </row>
  </sheetData>
  <mergeCells count="72">
    <mergeCell ref="M46:N46"/>
    <mergeCell ref="B2:P2"/>
    <mergeCell ref="B4:P4"/>
    <mergeCell ref="A5:L5"/>
    <mergeCell ref="C7:N7"/>
    <mergeCell ref="C8:N8"/>
    <mergeCell ref="C9:N9"/>
    <mergeCell ref="C10:N10"/>
    <mergeCell ref="C11:E11"/>
    <mergeCell ref="B15:C22"/>
    <mergeCell ref="B23:C23"/>
    <mergeCell ref="E41:E42"/>
    <mergeCell ref="P75:Q75"/>
    <mergeCell ref="B60:B61"/>
    <mergeCell ref="C60:C61"/>
    <mergeCell ref="D60:E60"/>
    <mergeCell ref="C64:N64"/>
    <mergeCell ref="B66:N66"/>
    <mergeCell ref="P69:Q69"/>
    <mergeCell ref="P70:Q70"/>
    <mergeCell ref="P71:Q71"/>
    <mergeCell ref="P72:Q72"/>
    <mergeCell ref="P73:Q73"/>
    <mergeCell ref="P74:Q74"/>
    <mergeCell ref="P87:Q88"/>
    <mergeCell ref="P89:Q89"/>
    <mergeCell ref="P76:Q76"/>
    <mergeCell ref="B82:N82"/>
    <mergeCell ref="B87:B88"/>
    <mergeCell ref="C87:C88"/>
    <mergeCell ref="D87:D88"/>
    <mergeCell ref="E87:E88"/>
    <mergeCell ref="F87:F88"/>
    <mergeCell ref="G87:G88"/>
    <mergeCell ref="H87:H88"/>
    <mergeCell ref="I87:I88"/>
    <mergeCell ref="D101:E101"/>
    <mergeCell ref="J87:L87"/>
    <mergeCell ref="M87:M88"/>
    <mergeCell ref="N87:N88"/>
    <mergeCell ref="O87:O88"/>
    <mergeCell ref="P90:Q90"/>
    <mergeCell ref="P93:Q93"/>
    <mergeCell ref="P94:Q94"/>
    <mergeCell ref="B97:N97"/>
    <mergeCell ref="D100:E100"/>
    <mergeCell ref="P91:Q91"/>
    <mergeCell ref="P92:Q92"/>
    <mergeCell ref="B104:P104"/>
    <mergeCell ref="B107:N107"/>
    <mergeCell ref="E125:E127"/>
    <mergeCell ref="B130:N130"/>
    <mergeCell ref="B132:B133"/>
    <mergeCell ref="C132:C133"/>
    <mergeCell ref="D132:D133"/>
    <mergeCell ref="E132:E133"/>
    <mergeCell ref="F132:F133"/>
    <mergeCell ref="G132:G133"/>
    <mergeCell ref="B142:B144"/>
    <mergeCell ref="F142:F144"/>
    <mergeCell ref="H132:H133"/>
    <mergeCell ref="I132:I133"/>
    <mergeCell ref="J132:L132"/>
    <mergeCell ref="E152:E153"/>
    <mergeCell ref="P132:Q133"/>
    <mergeCell ref="P134:Q134"/>
    <mergeCell ref="P135:Q135"/>
    <mergeCell ref="P136:Q136"/>
    <mergeCell ref="P137:Q137"/>
    <mergeCell ref="M132:M133"/>
    <mergeCell ref="N132:N133"/>
    <mergeCell ref="O132:O133"/>
  </mergeCells>
  <dataValidations count="2">
    <dataValidation type="list" allowBlank="1" showInputMessage="1" showErrorMessage="1" sqref="WVE983069 WVE25:WVE45 WLI25:WLI45 WBM25:WBM45 VRQ25:VRQ45 VHU25:VHU45 UXY25:UXY45 UOC25:UOC45 UEG25:UEG45 TUK25:TUK45 TKO25:TKO45 TAS25:TAS45 SQW25:SQW45 SHA25:SHA45 RXE25:RXE45 RNI25:RNI45 RDM25:RDM45 QTQ25:QTQ45 QJU25:QJU45 PZY25:PZY45 PQC25:PQC45 PGG25:PGG45 OWK25:OWK45 OMO25:OMO45 OCS25:OCS45 NSW25:NSW45 NJA25:NJA45 MZE25:MZE45 MPI25:MPI45 MFM25:MFM45 LVQ25:LVQ45 LLU25:LLU45 LBY25:LBY45 KSC25:KSC45 KIG25:KIG45 JYK25:JYK45 JOO25:JOO45 JES25:JES45 IUW25:IUW45 ILA25:ILA45 IBE25:IBE45 HRI25:HRI45 HHM25:HHM45 GXQ25:GXQ45 GNU25:GNU45 GDY25:GDY45 FUC25:FUC45 FKG25:FKG45 FAK25:FAK45 EQO25:EQO45 EGS25:EGS45 DWW25:DWW45 DNA25:DNA45 DDE25:DDE45 CTI25:CTI45 CJM25:CJM45 BZQ25:BZQ45 BPU25:BPU45 BFY25:BFY45 AWC25:AWC45 AMG25:AMG45 ACK25:ACK45 SO25:SO45 IS25:IS45 A25:A45 WLI983069 WBM983069 VRQ983069 VHU983069 UXY983069 UOC983069 UEG983069 TUK983069 TKO983069 TAS983069 SQW983069 SHA983069 RXE983069 RNI983069 RDM983069 QTQ983069 QJU983069 PZY983069 PQC983069 PGG983069 OWK983069 OMO983069 OCS983069 NSW983069 NJA983069 MZE983069 MPI983069 MFM983069 LVQ983069 LLU983069 LBY983069 KSC983069 KIG983069 JYK983069 JOO983069 JES983069 IUW983069 ILA983069 IBE983069 HRI983069 HHM983069 GXQ983069 GNU983069 GDY983069 FUC983069 FKG983069 FAK983069 EQO983069 EGS983069 DWW983069 DNA983069 DDE983069 CTI983069 CJM983069 BZQ983069 BPU983069 BFY983069 AWC983069 AMG983069 ACK983069 SO983069 IS983069 A983069 WVE917533 WLI917533 WBM917533 VRQ917533 VHU917533 UXY917533 UOC917533 UEG917533 TUK917533 TKO917533 TAS917533 SQW917533 SHA917533 RXE917533 RNI917533 RDM917533 QTQ917533 QJU917533 PZY917533 PQC917533 PGG917533 OWK917533 OMO917533 OCS917533 NSW917533 NJA917533 MZE917533 MPI917533 MFM917533 LVQ917533 LLU917533 LBY917533 KSC917533 KIG917533 JYK917533 JOO917533 JES917533 IUW917533 ILA917533 IBE917533 HRI917533 HHM917533 GXQ917533 GNU917533 GDY917533 FUC917533 FKG917533 FAK917533 EQO917533 EGS917533 DWW917533 DNA917533 DDE917533 CTI917533 CJM917533 BZQ917533 BPU917533 BFY917533 AWC917533 AMG917533 ACK917533 SO917533 IS917533 A917533 WVE851997 WLI851997 WBM851997 VRQ851997 VHU851997 UXY851997 UOC851997 UEG851997 TUK851997 TKO851997 TAS851997 SQW851997 SHA851997 RXE851997 RNI851997 RDM851997 QTQ851997 QJU851997 PZY851997 PQC851997 PGG851997 OWK851997 OMO851997 OCS851997 NSW851997 NJA851997 MZE851997 MPI851997 MFM851997 LVQ851997 LLU851997 LBY851997 KSC851997 KIG851997 JYK851997 JOO851997 JES851997 IUW851997 ILA851997 IBE851997 HRI851997 HHM851997 GXQ851997 GNU851997 GDY851997 FUC851997 FKG851997 FAK851997 EQO851997 EGS851997 DWW851997 DNA851997 DDE851997 CTI851997 CJM851997 BZQ851997 BPU851997 BFY851997 AWC851997 AMG851997 ACK851997 SO851997 IS851997 A851997 WVE786461 WLI786461 WBM786461 VRQ786461 VHU786461 UXY786461 UOC786461 UEG786461 TUK786461 TKO786461 TAS786461 SQW786461 SHA786461 RXE786461 RNI786461 RDM786461 QTQ786461 QJU786461 PZY786461 PQC786461 PGG786461 OWK786461 OMO786461 OCS786461 NSW786461 NJA786461 MZE786461 MPI786461 MFM786461 LVQ786461 LLU786461 LBY786461 KSC786461 KIG786461 JYK786461 JOO786461 JES786461 IUW786461 ILA786461 IBE786461 HRI786461 HHM786461 GXQ786461 GNU786461 GDY786461 FUC786461 FKG786461 FAK786461 EQO786461 EGS786461 DWW786461 DNA786461 DDE786461 CTI786461 CJM786461 BZQ786461 BPU786461 BFY786461 AWC786461 AMG786461 ACK786461 SO786461 IS786461 A786461 WVE720925 WLI720925 WBM720925 VRQ720925 VHU720925 UXY720925 UOC720925 UEG720925 TUK720925 TKO720925 TAS720925 SQW720925 SHA720925 RXE720925 RNI720925 RDM720925 QTQ720925 QJU720925 PZY720925 PQC720925 PGG720925 OWK720925 OMO720925 OCS720925 NSW720925 NJA720925 MZE720925 MPI720925 MFM720925 LVQ720925 LLU720925 LBY720925 KSC720925 KIG720925 JYK720925 JOO720925 JES720925 IUW720925 ILA720925 IBE720925 HRI720925 HHM720925 GXQ720925 GNU720925 GDY720925 FUC720925 FKG720925 FAK720925 EQO720925 EGS720925 DWW720925 DNA720925 DDE720925 CTI720925 CJM720925 BZQ720925 BPU720925 BFY720925 AWC720925 AMG720925 ACK720925 SO720925 IS720925 A720925 WVE655389 WLI655389 WBM655389 VRQ655389 VHU655389 UXY655389 UOC655389 UEG655389 TUK655389 TKO655389 TAS655389 SQW655389 SHA655389 RXE655389 RNI655389 RDM655389 QTQ655389 QJU655389 PZY655389 PQC655389 PGG655389 OWK655389 OMO655389 OCS655389 NSW655389 NJA655389 MZE655389 MPI655389 MFM655389 LVQ655389 LLU655389 LBY655389 KSC655389 KIG655389 JYK655389 JOO655389 JES655389 IUW655389 ILA655389 IBE655389 HRI655389 HHM655389 GXQ655389 GNU655389 GDY655389 FUC655389 FKG655389 FAK655389 EQO655389 EGS655389 DWW655389 DNA655389 DDE655389 CTI655389 CJM655389 BZQ655389 BPU655389 BFY655389 AWC655389 AMG655389 ACK655389 SO655389 IS655389 A655389 WVE589853 WLI589853 WBM589853 VRQ589853 VHU589853 UXY589853 UOC589853 UEG589853 TUK589853 TKO589853 TAS589853 SQW589853 SHA589853 RXE589853 RNI589853 RDM589853 QTQ589853 QJU589853 PZY589853 PQC589853 PGG589853 OWK589853 OMO589853 OCS589853 NSW589853 NJA589853 MZE589853 MPI589853 MFM589853 LVQ589853 LLU589853 LBY589853 KSC589853 KIG589853 JYK589853 JOO589853 JES589853 IUW589853 ILA589853 IBE589853 HRI589853 HHM589853 GXQ589853 GNU589853 GDY589853 FUC589853 FKG589853 FAK589853 EQO589853 EGS589853 DWW589853 DNA589853 DDE589853 CTI589853 CJM589853 BZQ589853 BPU589853 BFY589853 AWC589853 AMG589853 ACK589853 SO589853 IS589853 A589853 WVE524317 WLI524317 WBM524317 VRQ524317 VHU524317 UXY524317 UOC524317 UEG524317 TUK524317 TKO524317 TAS524317 SQW524317 SHA524317 RXE524317 RNI524317 RDM524317 QTQ524317 QJU524317 PZY524317 PQC524317 PGG524317 OWK524317 OMO524317 OCS524317 NSW524317 NJA524317 MZE524317 MPI524317 MFM524317 LVQ524317 LLU524317 LBY524317 KSC524317 KIG524317 JYK524317 JOO524317 JES524317 IUW524317 ILA524317 IBE524317 HRI524317 HHM524317 GXQ524317 GNU524317 GDY524317 FUC524317 FKG524317 FAK524317 EQO524317 EGS524317 DWW524317 DNA524317 DDE524317 CTI524317 CJM524317 BZQ524317 BPU524317 BFY524317 AWC524317 AMG524317 ACK524317 SO524317 IS524317 A524317 WVE458781 WLI458781 WBM458781 VRQ458781 VHU458781 UXY458781 UOC458781 UEG458781 TUK458781 TKO458781 TAS458781 SQW458781 SHA458781 RXE458781 RNI458781 RDM458781 QTQ458781 QJU458781 PZY458781 PQC458781 PGG458781 OWK458781 OMO458781 OCS458781 NSW458781 NJA458781 MZE458781 MPI458781 MFM458781 LVQ458781 LLU458781 LBY458781 KSC458781 KIG458781 JYK458781 JOO458781 JES458781 IUW458781 ILA458781 IBE458781 HRI458781 HHM458781 GXQ458781 GNU458781 GDY458781 FUC458781 FKG458781 FAK458781 EQO458781 EGS458781 DWW458781 DNA458781 DDE458781 CTI458781 CJM458781 BZQ458781 BPU458781 BFY458781 AWC458781 AMG458781 ACK458781 SO458781 IS458781 A458781 WVE393245 WLI393245 WBM393245 VRQ393245 VHU393245 UXY393245 UOC393245 UEG393245 TUK393245 TKO393245 TAS393245 SQW393245 SHA393245 RXE393245 RNI393245 RDM393245 QTQ393245 QJU393245 PZY393245 PQC393245 PGG393245 OWK393245 OMO393245 OCS393245 NSW393245 NJA393245 MZE393245 MPI393245 MFM393245 LVQ393245 LLU393245 LBY393245 KSC393245 KIG393245 JYK393245 JOO393245 JES393245 IUW393245 ILA393245 IBE393245 HRI393245 HHM393245 GXQ393245 GNU393245 GDY393245 FUC393245 FKG393245 FAK393245 EQO393245 EGS393245 DWW393245 DNA393245 DDE393245 CTI393245 CJM393245 BZQ393245 BPU393245 BFY393245 AWC393245 AMG393245 ACK393245 SO393245 IS393245 A393245 WVE327709 WLI327709 WBM327709 VRQ327709 VHU327709 UXY327709 UOC327709 UEG327709 TUK327709 TKO327709 TAS327709 SQW327709 SHA327709 RXE327709 RNI327709 RDM327709 QTQ327709 QJU327709 PZY327709 PQC327709 PGG327709 OWK327709 OMO327709 OCS327709 NSW327709 NJA327709 MZE327709 MPI327709 MFM327709 LVQ327709 LLU327709 LBY327709 KSC327709 KIG327709 JYK327709 JOO327709 JES327709 IUW327709 ILA327709 IBE327709 HRI327709 HHM327709 GXQ327709 GNU327709 GDY327709 FUC327709 FKG327709 FAK327709 EQO327709 EGS327709 DWW327709 DNA327709 DDE327709 CTI327709 CJM327709 BZQ327709 BPU327709 BFY327709 AWC327709 AMG327709 ACK327709 SO327709 IS327709 A327709 WVE262173 WLI262173 WBM262173 VRQ262173 VHU262173 UXY262173 UOC262173 UEG262173 TUK262173 TKO262173 TAS262173 SQW262173 SHA262173 RXE262173 RNI262173 RDM262173 QTQ262173 QJU262173 PZY262173 PQC262173 PGG262173 OWK262173 OMO262173 OCS262173 NSW262173 NJA262173 MZE262173 MPI262173 MFM262173 LVQ262173 LLU262173 LBY262173 KSC262173 KIG262173 JYK262173 JOO262173 JES262173 IUW262173 ILA262173 IBE262173 HRI262173 HHM262173 GXQ262173 GNU262173 GDY262173 FUC262173 FKG262173 FAK262173 EQO262173 EGS262173 DWW262173 DNA262173 DDE262173 CTI262173 CJM262173 BZQ262173 BPU262173 BFY262173 AWC262173 AMG262173 ACK262173 SO262173 IS262173 A262173 WVE196637 WLI196637 WBM196637 VRQ196637 VHU196637 UXY196637 UOC196637 UEG196637 TUK196637 TKO196637 TAS196637 SQW196637 SHA196637 RXE196637 RNI196637 RDM196637 QTQ196637 QJU196637 PZY196637 PQC196637 PGG196637 OWK196637 OMO196637 OCS196637 NSW196637 NJA196637 MZE196637 MPI196637 MFM196637 LVQ196637 LLU196637 LBY196637 KSC196637 KIG196637 JYK196637 JOO196637 JES196637 IUW196637 ILA196637 IBE196637 HRI196637 HHM196637 GXQ196637 GNU196637 GDY196637 FUC196637 FKG196637 FAK196637 EQO196637 EGS196637 DWW196637 DNA196637 DDE196637 CTI196637 CJM196637 BZQ196637 BPU196637 BFY196637 AWC196637 AMG196637 ACK196637 SO196637 IS196637 A196637 WVE131101 WLI131101 WBM131101 VRQ131101 VHU131101 UXY131101 UOC131101 UEG131101 TUK131101 TKO131101 TAS131101 SQW131101 SHA131101 RXE131101 RNI131101 RDM131101 QTQ131101 QJU131101 PZY131101 PQC131101 PGG131101 OWK131101 OMO131101 OCS131101 NSW131101 NJA131101 MZE131101 MPI131101 MFM131101 LVQ131101 LLU131101 LBY131101 KSC131101 KIG131101 JYK131101 JOO131101 JES131101 IUW131101 ILA131101 IBE131101 HRI131101 HHM131101 GXQ131101 GNU131101 GDY131101 FUC131101 FKG131101 FAK131101 EQO131101 EGS131101 DWW131101 DNA131101 DDE131101 CTI131101 CJM131101 BZQ131101 BPU131101 BFY131101 AWC131101 AMG131101 ACK131101 SO131101 IS131101 A131101 WVE65565 WLI65565 WBM65565 VRQ65565 VHU65565 UXY65565 UOC65565 UEG65565 TUK65565 TKO65565 TAS65565 SQW65565 SHA65565 RXE65565 RNI65565 RDM65565 QTQ65565 QJU65565 PZY65565 PQC65565 PGG65565 OWK65565 OMO65565 OCS65565 NSW65565 NJA65565 MZE65565 MPI65565 MFM65565 LVQ65565 LLU65565 LBY65565 KSC65565 KIG65565 JYK65565 JOO65565 JES65565 IUW65565 ILA65565 IBE65565 HRI65565 HHM65565 GXQ65565 GNU65565 GDY65565 FUC65565 FKG65565 FAK65565 EQO65565 EGS65565 DWW65565 DNA65565 DDE65565 CTI65565 CJM65565 BZQ65565 BPU65565 BFY65565 AWC65565 AMG65565 ACK65565 SO65565 IS65565 A65565">
      <formula1>"1,2,3,4,5"</formula1>
    </dataValidation>
    <dataValidation type="decimal" allowBlank="1" showInputMessage="1" showErrorMessage="1" sqref="WVH983069 WVH25:WVH45 WLL25:WLL45 WBP25:WBP45 VRT25:VRT45 VHX25:VHX45 UYB25:UYB45 UOF25:UOF45 UEJ25:UEJ45 TUN25:TUN45 TKR25:TKR45 TAV25:TAV45 SQZ25:SQZ45 SHD25:SHD45 RXH25:RXH45 RNL25:RNL45 RDP25:RDP45 QTT25:QTT45 QJX25:QJX45 QAB25:QAB45 PQF25:PQF45 PGJ25:PGJ45 OWN25:OWN45 OMR25:OMR45 OCV25:OCV45 NSZ25:NSZ45 NJD25:NJD45 MZH25:MZH45 MPL25:MPL45 MFP25:MFP45 LVT25:LVT45 LLX25:LLX45 LCB25:LCB45 KSF25:KSF45 KIJ25:KIJ45 JYN25:JYN45 JOR25:JOR45 JEV25:JEV45 IUZ25:IUZ45 ILD25:ILD45 IBH25:IBH45 HRL25:HRL45 HHP25:HHP45 GXT25:GXT45 GNX25:GNX45 GEB25:GEB45 FUF25:FUF45 FKJ25:FKJ45 FAN25:FAN45 EQR25:EQR45 EGV25:EGV45 DWZ25:DWZ45 DND25:DND45 DDH25:DDH45 CTL25:CTL45 CJP25:CJP45 BZT25:BZT45 BPX25:BPX45 BGB25:BGB45 AWF25:AWF45 AMJ25:AMJ45 ACN25:ACN45 SR25:SR45 IV25:IV45 WBP983069 VRT983069 VHX983069 UYB983069 UOF983069 UEJ983069 TUN983069 TKR983069 TAV983069 SQZ983069 SHD983069 RXH983069 RNL983069 RDP983069 QTT983069 QJX983069 QAB983069 PQF983069 PGJ983069 OWN983069 OMR983069 OCV983069 NSZ983069 NJD983069 MZH983069 MPL983069 MFP983069 LVT983069 LLX983069 LCB983069 KSF983069 KIJ983069 JYN983069 JOR983069 JEV983069 IUZ983069 ILD983069 IBH983069 HRL983069 HHP983069 GXT983069 GNX983069 GEB983069 FUF983069 FKJ983069 FAN983069 EQR983069 EGV983069 DWZ983069 DND983069 DDH983069 CTL983069 CJP983069 BZT983069 BPX983069 BGB983069 AWF983069 AMJ983069 ACN983069 SR983069 IV983069 C983069 WVH917533 WLL917533 WBP917533 VRT917533 VHX917533 UYB917533 UOF917533 UEJ917533 TUN917533 TKR917533 TAV917533 SQZ917533 SHD917533 RXH917533 RNL917533 RDP917533 QTT917533 QJX917533 QAB917533 PQF917533 PGJ917533 OWN917533 OMR917533 OCV917533 NSZ917533 NJD917533 MZH917533 MPL917533 MFP917533 LVT917533 LLX917533 LCB917533 KSF917533 KIJ917533 JYN917533 JOR917533 JEV917533 IUZ917533 ILD917533 IBH917533 HRL917533 HHP917533 GXT917533 GNX917533 GEB917533 FUF917533 FKJ917533 FAN917533 EQR917533 EGV917533 DWZ917533 DND917533 DDH917533 CTL917533 CJP917533 BZT917533 BPX917533 BGB917533 AWF917533 AMJ917533 ACN917533 SR917533 IV917533 C917533 WVH851997 WLL851997 WBP851997 VRT851997 VHX851997 UYB851997 UOF851997 UEJ851997 TUN851997 TKR851997 TAV851997 SQZ851997 SHD851997 RXH851997 RNL851997 RDP851997 QTT851997 QJX851997 QAB851997 PQF851997 PGJ851997 OWN851997 OMR851997 OCV851997 NSZ851997 NJD851997 MZH851997 MPL851997 MFP851997 LVT851997 LLX851997 LCB851997 KSF851997 KIJ851997 JYN851997 JOR851997 JEV851997 IUZ851997 ILD851997 IBH851997 HRL851997 HHP851997 GXT851997 GNX851997 GEB851997 FUF851997 FKJ851997 FAN851997 EQR851997 EGV851997 DWZ851997 DND851997 DDH851997 CTL851997 CJP851997 BZT851997 BPX851997 BGB851997 AWF851997 AMJ851997 ACN851997 SR851997 IV851997 C851997 WVH786461 WLL786461 WBP786461 VRT786461 VHX786461 UYB786461 UOF786461 UEJ786461 TUN786461 TKR786461 TAV786461 SQZ786461 SHD786461 RXH786461 RNL786461 RDP786461 QTT786461 QJX786461 QAB786461 PQF786461 PGJ786461 OWN786461 OMR786461 OCV786461 NSZ786461 NJD786461 MZH786461 MPL786461 MFP786461 LVT786461 LLX786461 LCB786461 KSF786461 KIJ786461 JYN786461 JOR786461 JEV786461 IUZ786461 ILD786461 IBH786461 HRL786461 HHP786461 GXT786461 GNX786461 GEB786461 FUF786461 FKJ786461 FAN786461 EQR786461 EGV786461 DWZ786461 DND786461 DDH786461 CTL786461 CJP786461 BZT786461 BPX786461 BGB786461 AWF786461 AMJ786461 ACN786461 SR786461 IV786461 C786461 WVH720925 WLL720925 WBP720925 VRT720925 VHX720925 UYB720925 UOF720925 UEJ720925 TUN720925 TKR720925 TAV720925 SQZ720925 SHD720925 RXH720925 RNL720925 RDP720925 QTT720925 QJX720925 QAB720925 PQF720925 PGJ720925 OWN720925 OMR720925 OCV720925 NSZ720925 NJD720925 MZH720925 MPL720925 MFP720925 LVT720925 LLX720925 LCB720925 KSF720925 KIJ720925 JYN720925 JOR720925 JEV720925 IUZ720925 ILD720925 IBH720925 HRL720925 HHP720925 GXT720925 GNX720925 GEB720925 FUF720925 FKJ720925 FAN720925 EQR720925 EGV720925 DWZ720925 DND720925 DDH720925 CTL720925 CJP720925 BZT720925 BPX720925 BGB720925 AWF720925 AMJ720925 ACN720925 SR720925 IV720925 C720925 WVH655389 WLL655389 WBP655389 VRT655389 VHX655389 UYB655389 UOF655389 UEJ655389 TUN655389 TKR655389 TAV655389 SQZ655389 SHD655389 RXH655389 RNL655389 RDP655389 QTT655389 QJX655389 QAB655389 PQF655389 PGJ655389 OWN655389 OMR655389 OCV655389 NSZ655389 NJD655389 MZH655389 MPL655389 MFP655389 LVT655389 LLX655389 LCB655389 KSF655389 KIJ655389 JYN655389 JOR655389 JEV655389 IUZ655389 ILD655389 IBH655389 HRL655389 HHP655389 GXT655389 GNX655389 GEB655389 FUF655389 FKJ655389 FAN655389 EQR655389 EGV655389 DWZ655389 DND655389 DDH655389 CTL655389 CJP655389 BZT655389 BPX655389 BGB655389 AWF655389 AMJ655389 ACN655389 SR655389 IV655389 C655389 WVH589853 WLL589853 WBP589853 VRT589853 VHX589853 UYB589853 UOF589853 UEJ589853 TUN589853 TKR589853 TAV589853 SQZ589853 SHD589853 RXH589853 RNL589853 RDP589853 QTT589853 QJX589853 QAB589853 PQF589853 PGJ589853 OWN589853 OMR589853 OCV589853 NSZ589853 NJD589853 MZH589853 MPL589853 MFP589853 LVT589853 LLX589853 LCB589853 KSF589853 KIJ589853 JYN589853 JOR589853 JEV589853 IUZ589853 ILD589853 IBH589853 HRL589853 HHP589853 GXT589853 GNX589853 GEB589853 FUF589853 FKJ589853 FAN589853 EQR589853 EGV589853 DWZ589853 DND589853 DDH589853 CTL589853 CJP589853 BZT589853 BPX589853 BGB589853 AWF589853 AMJ589853 ACN589853 SR589853 IV589853 C589853 WVH524317 WLL524317 WBP524317 VRT524317 VHX524317 UYB524317 UOF524317 UEJ524317 TUN524317 TKR524317 TAV524317 SQZ524317 SHD524317 RXH524317 RNL524317 RDP524317 QTT524317 QJX524317 QAB524317 PQF524317 PGJ524317 OWN524317 OMR524317 OCV524317 NSZ524317 NJD524317 MZH524317 MPL524317 MFP524317 LVT524317 LLX524317 LCB524317 KSF524317 KIJ524317 JYN524317 JOR524317 JEV524317 IUZ524317 ILD524317 IBH524317 HRL524317 HHP524317 GXT524317 GNX524317 GEB524317 FUF524317 FKJ524317 FAN524317 EQR524317 EGV524317 DWZ524317 DND524317 DDH524317 CTL524317 CJP524317 BZT524317 BPX524317 BGB524317 AWF524317 AMJ524317 ACN524317 SR524317 IV524317 C524317 WVH458781 WLL458781 WBP458781 VRT458781 VHX458781 UYB458781 UOF458781 UEJ458781 TUN458781 TKR458781 TAV458781 SQZ458781 SHD458781 RXH458781 RNL458781 RDP458781 QTT458781 QJX458781 QAB458781 PQF458781 PGJ458781 OWN458781 OMR458781 OCV458781 NSZ458781 NJD458781 MZH458781 MPL458781 MFP458781 LVT458781 LLX458781 LCB458781 KSF458781 KIJ458781 JYN458781 JOR458781 JEV458781 IUZ458781 ILD458781 IBH458781 HRL458781 HHP458781 GXT458781 GNX458781 GEB458781 FUF458781 FKJ458781 FAN458781 EQR458781 EGV458781 DWZ458781 DND458781 DDH458781 CTL458781 CJP458781 BZT458781 BPX458781 BGB458781 AWF458781 AMJ458781 ACN458781 SR458781 IV458781 C458781 WVH393245 WLL393245 WBP393245 VRT393245 VHX393245 UYB393245 UOF393245 UEJ393245 TUN393245 TKR393245 TAV393245 SQZ393245 SHD393245 RXH393245 RNL393245 RDP393245 QTT393245 QJX393245 QAB393245 PQF393245 PGJ393245 OWN393245 OMR393245 OCV393245 NSZ393245 NJD393245 MZH393245 MPL393245 MFP393245 LVT393245 LLX393245 LCB393245 KSF393245 KIJ393245 JYN393245 JOR393245 JEV393245 IUZ393245 ILD393245 IBH393245 HRL393245 HHP393245 GXT393245 GNX393245 GEB393245 FUF393245 FKJ393245 FAN393245 EQR393245 EGV393245 DWZ393245 DND393245 DDH393245 CTL393245 CJP393245 BZT393245 BPX393245 BGB393245 AWF393245 AMJ393245 ACN393245 SR393245 IV393245 C393245 WVH327709 WLL327709 WBP327709 VRT327709 VHX327709 UYB327709 UOF327709 UEJ327709 TUN327709 TKR327709 TAV327709 SQZ327709 SHD327709 RXH327709 RNL327709 RDP327709 QTT327709 QJX327709 QAB327709 PQF327709 PGJ327709 OWN327709 OMR327709 OCV327709 NSZ327709 NJD327709 MZH327709 MPL327709 MFP327709 LVT327709 LLX327709 LCB327709 KSF327709 KIJ327709 JYN327709 JOR327709 JEV327709 IUZ327709 ILD327709 IBH327709 HRL327709 HHP327709 GXT327709 GNX327709 GEB327709 FUF327709 FKJ327709 FAN327709 EQR327709 EGV327709 DWZ327709 DND327709 DDH327709 CTL327709 CJP327709 BZT327709 BPX327709 BGB327709 AWF327709 AMJ327709 ACN327709 SR327709 IV327709 C327709 WVH262173 WLL262173 WBP262173 VRT262173 VHX262173 UYB262173 UOF262173 UEJ262173 TUN262173 TKR262173 TAV262173 SQZ262173 SHD262173 RXH262173 RNL262173 RDP262173 QTT262173 QJX262173 QAB262173 PQF262173 PGJ262173 OWN262173 OMR262173 OCV262173 NSZ262173 NJD262173 MZH262173 MPL262173 MFP262173 LVT262173 LLX262173 LCB262173 KSF262173 KIJ262173 JYN262173 JOR262173 JEV262173 IUZ262173 ILD262173 IBH262173 HRL262173 HHP262173 GXT262173 GNX262173 GEB262173 FUF262173 FKJ262173 FAN262173 EQR262173 EGV262173 DWZ262173 DND262173 DDH262173 CTL262173 CJP262173 BZT262173 BPX262173 BGB262173 AWF262173 AMJ262173 ACN262173 SR262173 IV262173 C262173 WVH196637 WLL196637 WBP196637 VRT196637 VHX196637 UYB196637 UOF196637 UEJ196637 TUN196637 TKR196637 TAV196637 SQZ196637 SHD196637 RXH196637 RNL196637 RDP196637 QTT196637 QJX196637 QAB196637 PQF196637 PGJ196637 OWN196637 OMR196637 OCV196637 NSZ196637 NJD196637 MZH196637 MPL196637 MFP196637 LVT196637 LLX196637 LCB196637 KSF196637 KIJ196637 JYN196637 JOR196637 JEV196637 IUZ196637 ILD196637 IBH196637 HRL196637 HHP196637 GXT196637 GNX196637 GEB196637 FUF196637 FKJ196637 FAN196637 EQR196637 EGV196637 DWZ196637 DND196637 DDH196637 CTL196637 CJP196637 BZT196637 BPX196637 BGB196637 AWF196637 AMJ196637 ACN196637 SR196637 IV196637 C196637 WVH131101 WLL131101 WBP131101 VRT131101 VHX131101 UYB131101 UOF131101 UEJ131101 TUN131101 TKR131101 TAV131101 SQZ131101 SHD131101 RXH131101 RNL131101 RDP131101 QTT131101 QJX131101 QAB131101 PQF131101 PGJ131101 OWN131101 OMR131101 OCV131101 NSZ131101 NJD131101 MZH131101 MPL131101 MFP131101 LVT131101 LLX131101 LCB131101 KSF131101 KIJ131101 JYN131101 JOR131101 JEV131101 IUZ131101 ILD131101 IBH131101 HRL131101 HHP131101 GXT131101 GNX131101 GEB131101 FUF131101 FKJ131101 FAN131101 EQR131101 EGV131101 DWZ131101 DND131101 DDH131101 CTL131101 CJP131101 BZT131101 BPX131101 BGB131101 AWF131101 AMJ131101 ACN131101 SR131101 IV131101 C131101 WVH65565 WLL65565 WBP65565 VRT65565 VHX65565 UYB65565 UOF65565 UEJ65565 TUN65565 TKR65565 TAV65565 SQZ65565 SHD65565 RXH65565 RNL65565 RDP65565 QTT65565 QJX65565 QAB65565 PQF65565 PGJ65565 OWN65565 OMR65565 OCV65565 NSZ65565 NJD65565 MZH65565 MPL65565 MFP65565 LVT65565 LLX65565 LCB65565 KSF65565 KIJ65565 JYN65565 JOR65565 JEV65565 IUZ65565 ILD65565 IBH65565 HRL65565 HHP65565 GXT65565 GNX65565 GEB65565 FUF65565 FKJ65565 FAN65565 EQR65565 EGV65565 DWZ65565 DND65565 DDH65565 CTL65565 CJP65565 BZT65565 BPX65565 BGB65565 AWF65565 AMJ65565 ACN65565 SR65565 IV65565 C65565 WLL983069">
      <formula1>0</formula1>
      <formula2>1</formula2>
    </dataValidation>
  </dataValidation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5"/>
  <sheetViews>
    <sheetView topLeftCell="A7" zoomScaleNormal="100" workbookViewId="0">
      <selection activeCell="F33" sqref="F33"/>
    </sheetView>
  </sheetViews>
  <sheetFormatPr baseColWidth="10" defaultRowHeight="14.25" x14ac:dyDescent="0.25"/>
  <cols>
    <col min="1" max="1" width="3.140625" style="123" bestFit="1" customWidth="1"/>
    <col min="2" max="2" width="58.85546875" style="123" customWidth="1"/>
    <col min="3" max="3" width="31.140625" style="123" customWidth="1"/>
    <col min="4" max="4" width="31.42578125" style="123" customWidth="1"/>
    <col min="5" max="5" width="25" style="123" customWidth="1"/>
    <col min="6" max="7" width="29.7109375" style="123" customWidth="1"/>
    <col min="8" max="8" width="23" style="123" customWidth="1"/>
    <col min="9" max="9" width="27.28515625" style="123" customWidth="1"/>
    <col min="10" max="10" width="29.5703125" style="123" customWidth="1"/>
    <col min="11" max="11" width="33" style="123" customWidth="1"/>
    <col min="12" max="12" width="29.85546875" style="123" customWidth="1"/>
    <col min="13" max="13" width="26.28515625" style="123" customWidth="1"/>
    <col min="14" max="14" width="22.140625" style="123" customWidth="1"/>
    <col min="15" max="15" width="26.140625" style="123" customWidth="1"/>
    <col min="16" max="16" width="19.5703125" style="123" bestFit="1" customWidth="1"/>
    <col min="17" max="17" width="21.85546875" style="123" customWidth="1"/>
    <col min="18" max="18" width="18.28515625" style="123" customWidth="1"/>
    <col min="19" max="22" width="6.42578125" style="123" customWidth="1"/>
    <col min="23" max="251" width="11.42578125" style="123"/>
    <col min="252" max="252" width="1" style="123" customWidth="1"/>
    <col min="253" max="253" width="4.28515625" style="123" customWidth="1"/>
    <col min="254" max="254" width="34.7109375" style="123" customWidth="1"/>
    <col min="255" max="255" width="0" style="123" hidden="1" customWidth="1"/>
    <col min="256" max="256" width="20" style="123" customWidth="1"/>
    <col min="257" max="257" width="20.85546875" style="123" customWidth="1"/>
    <col min="258" max="258" width="25" style="123" customWidth="1"/>
    <col min="259" max="259" width="18.7109375" style="123" customWidth="1"/>
    <col min="260" max="260" width="29.7109375" style="123" customWidth="1"/>
    <col min="261" max="261" width="13.42578125" style="123" customWidth="1"/>
    <col min="262" max="262" width="13.85546875" style="123" customWidth="1"/>
    <col min="263" max="267" width="16.5703125" style="123" customWidth="1"/>
    <col min="268" max="268" width="20.5703125" style="123" customWidth="1"/>
    <col min="269" max="269" width="21.140625" style="123" customWidth="1"/>
    <col min="270" max="270" width="9.5703125" style="123" customWidth="1"/>
    <col min="271" max="271" width="0.42578125" style="123" customWidth="1"/>
    <col min="272" max="278" width="6.42578125" style="123" customWidth="1"/>
    <col min="279" max="507" width="11.42578125" style="123"/>
    <col min="508" max="508" width="1" style="123" customWidth="1"/>
    <col min="509" max="509" width="4.28515625" style="123" customWidth="1"/>
    <col min="510" max="510" width="34.7109375" style="123" customWidth="1"/>
    <col min="511" max="511" width="0" style="123" hidden="1" customWidth="1"/>
    <col min="512" max="512" width="20" style="123" customWidth="1"/>
    <col min="513" max="513" width="20.85546875" style="123" customWidth="1"/>
    <col min="514" max="514" width="25" style="123" customWidth="1"/>
    <col min="515" max="515" width="18.7109375" style="123" customWidth="1"/>
    <col min="516" max="516" width="29.7109375" style="123" customWidth="1"/>
    <col min="517" max="517" width="13.42578125" style="123" customWidth="1"/>
    <col min="518" max="518" width="13.85546875" style="123" customWidth="1"/>
    <col min="519" max="523" width="16.5703125" style="123" customWidth="1"/>
    <col min="524" max="524" width="20.5703125" style="123" customWidth="1"/>
    <col min="525" max="525" width="21.140625" style="123" customWidth="1"/>
    <col min="526" max="526" width="9.5703125" style="123" customWidth="1"/>
    <col min="527" max="527" width="0.42578125" style="123" customWidth="1"/>
    <col min="528" max="534" width="6.42578125" style="123" customWidth="1"/>
    <col min="535" max="763" width="11.42578125" style="123"/>
    <col min="764" max="764" width="1" style="123" customWidth="1"/>
    <col min="765" max="765" width="4.28515625" style="123" customWidth="1"/>
    <col min="766" max="766" width="34.7109375" style="123" customWidth="1"/>
    <col min="767" max="767" width="0" style="123" hidden="1" customWidth="1"/>
    <col min="768" max="768" width="20" style="123" customWidth="1"/>
    <col min="769" max="769" width="20.85546875" style="123" customWidth="1"/>
    <col min="770" max="770" width="25" style="123" customWidth="1"/>
    <col min="771" max="771" width="18.7109375" style="123" customWidth="1"/>
    <col min="772" max="772" width="29.7109375" style="123" customWidth="1"/>
    <col min="773" max="773" width="13.42578125" style="123" customWidth="1"/>
    <col min="774" max="774" width="13.85546875" style="123" customWidth="1"/>
    <col min="775" max="779" width="16.5703125" style="123" customWidth="1"/>
    <col min="780" max="780" width="20.5703125" style="123" customWidth="1"/>
    <col min="781" max="781" width="21.140625" style="123" customWidth="1"/>
    <col min="782" max="782" width="9.5703125" style="123" customWidth="1"/>
    <col min="783" max="783" width="0.42578125" style="123" customWidth="1"/>
    <col min="784" max="790" width="6.42578125" style="123" customWidth="1"/>
    <col min="791" max="1019" width="11.42578125" style="123"/>
    <col min="1020" max="1020" width="1" style="123" customWidth="1"/>
    <col min="1021" max="1021" width="4.28515625" style="123" customWidth="1"/>
    <col min="1022" max="1022" width="34.7109375" style="123" customWidth="1"/>
    <col min="1023" max="1023" width="0" style="123" hidden="1" customWidth="1"/>
    <col min="1024" max="1024" width="20" style="123" customWidth="1"/>
    <col min="1025" max="1025" width="20.85546875" style="123" customWidth="1"/>
    <col min="1026" max="1026" width="25" style="123" customWidth="1"/>
    <col min="1027" max="1027" width="18.7109375" style="123" customWidth="1"/>
    <col min="1028" max="1028" width="29.7109375" style="123" customWidth="1"/>
    <col min="1029" max="1029" width="13.42578125" style="123" customWidth="1"/>
    <col min="1030" max="1030" width="13.85546875" style="123" customWidth="1"/>
    <col min="1031" max="1035" width="16.5703125" style="123" customWidth="1"/>
    <col min="1036" max="1036" width="20.5703125" style="123" customWidth="1"/>
    <col min="1037" max="1037" width="21.140625" style="123" customWidth="1"/>
    <col min="1038" max="1038" width="9.5703125" style="123" customWidth="1"/>
    <col min="1039" max="1039" width="0.42578125" style="123" customWidth="1"/>
    <col min="1040" max="1046" width="6.42578125" style="123" customWidth="1"/>
    <col min="1047" max="1275" width="11.42578125" style="123"/>
    <col min="1276" max="1276" width="1" style="123" customWidth="1"/>
    <col min="1277" max="1277" width="4.28515625" style="123" customWidth="1"/>
    <col min="1278" max="1278" width="34.7109375" style="123" customWidth="1"/>
    <col min="1279" max="1279" width="0" style="123" hidden="1" customWidth="1"/>
    <col min="1280" max="1280" width="20" style="123" customWidth="1"/>
    <col min="1281" max="1281" width="20.85546875" style="123" customWidth="1"/>
    <col min="1282" max="1282" width="25" style="123" customWidth="1"/>
    <col min="1283" max="1283" width="18.7109375" style="123" customWidth="1"/>
    <col min="1284" max="1284" width="29.7109375" style="123" customWidth="1"/>
    <col min="1285" max="1285" width="13.42578125" style="123" customWidth="1"/>
    <col min="1286" max="1286" width="13.85546875" style="123" customWidth="1"/>
    <col min="1287" max="1291" width="16.5703125" style="123" customWidth="1"/>
    <col min="1292" max="1292" width="20.5703125" style="123" customWidth="1"/>
    <col min="1293" max="1293" width="21.140625" style="123" customWidth="1"/>
    <col min="1294" max="1294" width="9.5703125" style="123" customWidth="1"/>
    <col min="1295" max="1295" width="0.42578125" style="123" customWidth="1"/>
    <col min="1296" max="1302" width="6.42578125" style="123" customWidth="1"/>
    <col min="1303" max="1531" width="11.42578125" style="123"/>
    <col min="1532" max="1532" width="1" style="123" customWidth="1"/>
    <col min="1533" max="1533" width="4.28515625" style="123" customWidth="1"/>
    <col min="1534" max="1534" width="34.7109375" style="123" customWidth="1"/>
    <col min="1535" max="1535" width="0" style="123" hidden="1" customWidth="1"/>
    <col min="1536" max="1536" width="20" style="123" customWidth="1"/>
    <col min="1537" max="1537" width="20.85546875" style="123" customWidth="1"/>
    <col min="1538" max="1538" width="25" style="123" customWidth="1"/>
    <col min="1539" max="1539" width="18.7109375" style="123" customWidth="1"/>
    <col min="1540" max="1540" width="29.7109375" style="123" customWidth="1"/>
    <col min="1541" max="1541" width="13.42578125" style="123" customWidth="1"/>
    <col min="1542" max="1542" width="13.85546875" style="123" customWidth="1"/>
    <col min="1543" max="1547" width="16.5703125" style="123" customWidth="1"/>
    <col min="1548" max="1548" width="20.5703125" style="123" customWidth="1"/>
    <col min="1549" max="1549" width="21.140625" style="123" customWidth="1"/>
    <col min="1550" max="1550" width="9.5703125" style="123" customWidth="1"/>
    <col min="1551" max="1551" width="0.42578125" style="123" customWidth="1"/>
    <col min="1552" max="1558" width="6.42578125" style="123" customWidth="1"/>
    <col min="1559" max="1787" width="11.42578125" style="123"/>
    <col min="1788" max="1788" width="1" style="123" customWidth="1"/>
    <col min="1789" max="1789" width="4.28515625" style="123" customWidth="1"/>
    <col min="1790" max="1790" width="34.7109375" style="123" customWidth="1"/>
    <col min="1791" max="1791" width="0" style="123" hidden="1" customWidth="1"/>
    <col min="1792" max="1792" width="20" style="123" customWidth="1"/>
    <col min="1793" max="1793" width="20.85546875" style="123" customWidth="1"/>
    <col min="1794" max="1794" width="25" style="123" customWidth="1"/>
    <col min="1795" max="1795" width="18.7109375" style="123" customWidth="1"/>
    <col min="1796" max="1796" width="29.7109375" style="123" customWidth="1"/>
    <col min="1797" max="1797" width="13.42578125" style="123" customWidth="1"/>
    <col min="1798" max="1798" width="13.85546875" style="123" customWidth="1"/>
    <col min="1799" max="1803" width="16.5703125" style="123" customWidth="1"/>
    <col min="1804" max="1804" width="20.5703125" style="123" customWidth="1"/>
    <col min="1805" max="1805" width="21.140625" style="123" customWidth="1"/>
    <col min="1806" max="1806" width="9.5703125" style="123" customWidth="1"/>
    <col min="1807" max="1807" width="0.42578125" style="123" customWidth="1"/>
    <col min="1808" max="1814" width="6.42578125" style="123" customWidth="1"/>
    <col min="1815" max="2043" width="11.42578125" style="123"/>
    <col min="2044" max="2044" width="1" style="123" customWidth="1"/>
    <col min="2045" max="2045" width="4.28515625" style="123" customWidth="1"/>
    <col min="2046" max="2046" width="34.7109375" style="123" customWidth="1"/>
    <col min="2047" max="2047" width="0" style="123" hidden="1" customWidth="1"/>
    <col min="2048" max="2048" width="20" style="123" customWidth="1"/>
    <col min="2049" max="2049" width="20.85546875" style="123" customWidth="1"/>
    <col min="2050" max="2050" width="25" style="123" customWidth="1"/>
    <col min="2051" max="2051" width="18.7109375" style="123" customWidth="1"/>
    <col min="2052" max="2052" width="29.7109375" style="123" customWidth="1"/>
    <col min="2053" max="2053" width="13.42578125" style="123" customWidth="1"/>
    <col min="2054" max="2054" width="13.85546875" style="123" customWidth="1"/>
    <col min="2055" max="2059" width="16.5703125" style="123" customWidth="1"/>
    <col min="2060" max="2060" width="20.5703125" style="123" customWidth="1"/>
    <col min="2061" max="2061" width="21.140625" style="123" customWidth="1"/>
    <col min="2062" max="2062" width="9.5703125" style="123" customWidth="1"/>
    <col min="2063" max="2063" width="0.42578125" style="123" customWidth="1"/>
    <col min="2064" max="2070" width="6.42578125" style="123" customWidth="1"/>
    <col min="2071" max="2299" width="11.42578125" style="123"/>
    <col min="2300" max="2300" width="1" style="123" customWidth="1"/>
    <col min="2301" max="2301" width="4.28515625" style="123" customWidth="1"/>
    <col min="2302" max="2302" width="34.7109375" style="123" customWidth="1"/>
    <col min="2303" max="2303" width="0" style="123" hidden="1" customWidth="1"/>
    <col min="2304" max="2304" width="20" style="123" customWidth="1"/>
    <col min="2305" max="2305" width="20.85546875" style="123" customWidth="1"/>
    <col min="2306" max="2306" width="25" style="123" customWidth="1"/>
    <col min="2307" max="2307" width="18.7109375" style="123" customWidth="1"/>
    <col min="2308" max="2308" width="29.7109375" style="123" customWidth="1"/>
    <col min="2309" max="2309" width="13.42578125" style="123" customWidth="1"/>
    <col min="2310" max="2310" width="13.85546875" style="123" customWidth="1"/>
    <col min="2311" max="2315" width="16.5703125" style="123" customWidth="1"/>
    <col min="2316" max="2316" width="20.5703125" style="123" customWidth="1"/>
    <col min="2317" max="2317" width="21.140625" style="123" customWidth="1"/>
    <col min="2318" max="2318" width="9.5703125" style="123" customWidth="1"/>
    <col min="2319" max="2319" width="0.42578125" style="123" customWidth="1"/>
    <col min="2320" max="2326" width="6.42578125" style="123" customWidth="1"/>
    <col min="2327" max="2555" width="11.42578125" style="123"/>
    <col min="2556" max="2556" width="1" style="123" customWidth="1"/>
    <col min="2557" max="2557" width="4.28515625" style="123" customWidth="1"/>
    <col min="2558" max="2558" width="34.7109375" style="123" customWidth="1"/>
    <col min="2559" max="2559" width="0" style="123" hidden="1" customWidth="1"/>
    <col min="2560" max="2560" width="20" style="123" customWidth="1"/>
    <col min="2561" max="2561" width="20.85546875" style="123" customWidth="1"/>
    <col min="2562" max="2562" width="25" style="123" customWidth="1"/>
    <col min="2563" max="2563" width="18.7109375" style="123" customWidth="1"/>
    <col min="2564" max="2564" width="29.7109375" style="123" customWidth="1"/>
    <col min="2565" max="2565" width="13.42578125" style="123" customWidth="1"/>
    <col min="2566" max="2566" width="13.85546875" style="123" customWidth="1"/>
    <col min="2567" max="2571" width="16.5703125" style="123" customWidth="1"/>
    <col min="2572" max="2572" width="20.5703125" style="123" customWidth="1"/>
    <col min="2573" max="2573" width="21.140625" style="123" customWidth="1"/>
    <col min="2574" max="2574" width="9.5703125" style="123" customWidth="1"/>
    <col min="2575" max="2575" width="0.42578125" style="123" customWidth="1"/>
    <col min="2576" max="2582" width="6.42578125" style="123" customWidth="1"/>
    <col min="2583" max="2811" width="11.42578125" style="123"/>
    <col min="2812" max="2812" width="1" style="123" customWidth="1"/>
    <col min="2813" max="2813" width="4.28515625" style="123" customWidth="1"/>
    <col min="2814" max="2814" width="34.7109375" style="123" customWidth="1"/>
    <col min="2815" max="2815" width="0" style="123" hidden="1" customWidth="1"/>
    <col min="2816" max="2816" width="20" style="123" customWidth="1"/>
    <col min="2817" max="2817" width="20.85546875" style="123" customWidth="1"/>
    <col min="2818" max="2818" width="25" style="123" customWidth="1"/>
    <col min="2819" max="2819" width="18.7109375" style="123" customWidth="1"/>
    <col min="2820" max="2820" width="29.7109375" style="123" customWidth="1"/>
    <col min="2821" max="2821" width="13.42578125" style="123" customWidth="1"/>
    <col min="2822" max="2822" width="13.85546875" style="123" customWidth="1"/>
    <col min="2823" max="2827" width="16.5703125" style="123" customWidth="1"/>
    <col min="2828" max="2828" width="20.5703125" style="123" customWidth="1"/>
    <col min="2829" max="2829" width="21.140625" style="123" customWidth="1"/>
    <col min="2830" max="2830" width="9.5703125" style="123" customWidth="1"/>
    <col min="2831" max="2831" width="0.42578125" style="123" customWidth="1"/>
    <col min="2832" max="2838" width="6.42578125" style="123" customWidth="1"/>
    <col min="2839" max="3067" width="11.42578125" style="123"/>
    <col min="3068" max="3068" width="1" style="123" customWidth="1"/>
    <col min="3069" max="3069" width="4.28515625" style="123" customWidth="1"/>
    <col min="3070" max="3070" width="34.7109375" style="123" customWidth="1"/>
    <col min="3071" max="3071" width="0" style="123" hidden="1" customWidth="1"/>
    <col min="3072" max="3072" width="20" style="123" customWidth="1"/>
    <col min="3073" max="3073" width="20.85546875" style="123" customWidth="1"/>
    <col min="3074" max="3074" width="25" style="123" customWidth="1"/>
    <col min="3075" max="3075" width="18.7109375" style="123" customWidth="1"/>
    <col min="3076" max="3076" width="29.7109375" style="123" customWidth="1"/>
    <col min="3077" max="3077" width="13.42578125" style="123" customWidth="1"/>
    <col min="3078" max="3078" width="13.85546875" style="123" customWidth="1"/>
    <col min="3079" max="3083" width="16.5703125" style="123" customWidth="1"/>
    <col min="3084" max="3084" width="20.5703125" style="123" customWidth="1"/>
    <col min="3085" max="3085" width="21.140625" style="123" customWidth="1"/>
    <col min="3086" max="3086" width="9.5703125" style="123" customWidth="1"/>
    <col min="3087" max="3087" width="0.42578125" style="123" customWidth="1"/>
    <col min="3088" max="3094" width="6.42578125" style="123" customWidth="1"/>
    <col min="3095" max="3323" width="11.42578125" style="123"/>
    <col min="3324" max="3324" width="1" style="123" customWidth="1"/>
    <col min="3325" max="3325" width="4.28515625" style="123" customWidth="1"/>
    <col min="3326" max="3326" width="34.7109375" style="123" customWidth="1"/>
    <col min="3327" max="3327" width="0" style="123" hidden="1" customWidth="1"/>
    <col min="3328" max="3328" width="20" style="123" customWidth="1"/>
    <col min="3329" max="3329" width="20.85546875" style="123" customWidth="1"/>
    <col min="3330" max="3330" width="25" style="123" customWidth="1"/>
    <col min="3331" max="3331" width="18.7109375" style="123" customWidth="1"/>
    <col min="3332" max="3332" width="29.7109375" style="123" customWidth="1"/>
    <col min="3333" max="3333" width="13.42578125" style="123" customWidth="1"/>
    <col min="3334" max="3334" width="13.85546875" style="123" customWidth="1"/>
    <col min="3335" max="3339" width="16.5703125" style="123" customWidth="1"/>
    <col min="3340" max="3340" width="20.5703125" style="123" customWidth="1"/>
    <col min="3341" max="3341" width="21.140625" style="123" customWidth="1"/>
    <col min="3342" max="3342" width="9.5703125" style="123" customWidth="1"/>
    <col min="3343" max="3343" width="0.42578125" style="123" customWidth="1"/>
    <col min="3344" max="3350" width="6.42578125" style="123" customWidth="1"/>
    <col min="3351" max="3579" width="11.42578125" style="123"/>
    <col min="3580" max="3580" width="1" style="123" customWidth="1"/>
    <col min="3581" max="3581" width="4.28515625" style="123" customWidth="1"/>
    <col min="3582" max="3582" width="34.7109375" style="123" customWidth="1"/>
    <col min="3583" max="3583" width="0" style="123" hidden="1" customWidth="1"/>
    <col min="3584" max="3584" width="20" style="123" customWidth="1"/>
    <col min="3585" max="3585" width="20.85546875" style="123" customWidth="1"/>
    <col min="3586" max="3586" width="25" style="123" customWidth="1"/>
    <col min="3587" max="3587" width="18.7109375" style="123" customWidth="1"/>
    <col min="3588" max="3588" width="29.7109375" style="123" customWidth="1"/>
    <col min="3589" max="3589" width="13.42578125" style="123" customWidth="1"/>
    <col min="3590" max="3590" width="13.85546875" style="123" customWidth="1"/>
    <col min="3591" max="3595" width="16.5703125" style="123" customWidth="1"/>
    <col min="3596" max="3596" width="20.5703125" style="123" customWidth="1"/>
    <col min="3597" max="3597" width="21.140625" style="123" customWidth="1"/>
    <col min="3598" max="3598" width="9.5703125" style="123" customWidth="1"/>
    <col min="3599" max="3599" width="0.42578125" style="123" customWidth="1"/>
    <col min="3600" max="3606" width="6.42578125" style="123" customWidth="1"/>
    <col min="3607" max="3835" width="11.42578125" style="123"/>
    <col min="3836" max="3836" width="1" style="123" customWidth="1"/>
    <col min="3837" max="3837" width="4.28515625" style="123" customWidth="1"/>
    <col min="3838" max="3838" width="34.7109375" style="123" customWidth="1"/>
    <col min="3839" max="3839" width="0" style="123" hidden="1" customWidth="1"/>
    <col min="3840" max="3840" width="20" style="123" customWidth="1"/>
    <col min="3841" max="3841" width="20.85546875" style="123" customWidth="1"/>
    <col min="3842" max="3842" width="25" style="123" customWidth="1"/>
    <col min="3843" max="3843" width="18.7109375" style="123" customWidth="1"/>
    <col min="3844" max="3844" width="29.7109375" style="123" customWidth="1"/>
    <col min="3845" max="3845" width="13.42578125" style="123" customWidth="1"/>
    <col min="3846" max="3846" width="13.85546875" style="123" customWidth="1"/>
    <col min="3847" max="3851" width="16.5703125" style="123" customWidth="1"/>
    <col min="3852" max="3852" width="20.5703125" style="123" customWidth="1"/>
    <col min="3853" max="3853" width="21.140625" style="123" customWidth="1"/>
    <col min="3854" max="3854" width="9.5703125" style="123" customWidth="1"/>
    <col min="3855" max="3855" width="0.42578125" style="123" customWidth="1"/>
    <col min="3856" max="3862" width="6.42578125" style="123" customWidth="1"/>
    <col min="3863" max="4091" width="11.42578125" style="123"/>
    <col min="4092" max="4092" width="1" style="123" customWidth="1"/>
    <col min="4093" max="4093" width="4.28515625" style="123" customWidth="1"/>
    <col min="4094" max="4094" width="34.7109375" style="123" customWidth="1"/>
    <col min="4095" max="4095" width="0" style="123" hidden="1" customWidth="1"/>
    <col min="4096" max="4096" width="20" style="123" customWidth="1"/>
    <col min="4097" max="4097" width="20.85546875" style="123" customWidth="1"/>
    <col min="4098" max="4098" width="25" style="123" customWidth="1"/>
    <col min="4099" max="4099" width="18.7109375" style="123" customWidth="1"/>
    <col min="4100" max="4100" width="29.7109375" style="123" customWidth="1"/>
    <col min="4101" max="4101" width="13.42578125" style="123" customWidth="1"/>
    <col min="4102" max="4102" width="13.85546875" style="123" customWidth="1"/>
    <col min="4103" max="4107" width="16.5703125" style="123" customWidth="1"/>
    <col min="4108" max="4108" width="20.5703125" style="123" customWidth="1"/>
    <col min="4109" max="4109" width="21.140625" style="123" customWidth="1"/>
    <col min="4110" max="4110" width="9.5703125" style="123" customWidth="1"/>
    <col min="4111" max="4111" width="0.42578125" style="123" customWidth="1"/>
    <col min="4112" max="4118" width="6.42578125" style="123" customWidth="1"/>
    <col min="4119" max="4347" width="11.42578125" style="123"/>
    <col min="4348" max="4348" width="1" style="123" customWidth="1"/>
    <col min="4349" max="4349" width="4.28515625" style="123" customWidth="1"/>
    <col min="4350" max="4350" width="34.7109375" style="123" customWidth="1"/>
    <col min="4351" max="4351" width="0" style="123" hidden="1" customWidth="1"/>
    <col min="4352" max="4352" width="20" style="123" customWidth="1"/>
    <col min="4353" max="4353" width="20.85546875" style="123" customWidth="1"/>
    <col min="4354" max="4354" width="25" style="123" customWidth="1"/>
    <col min="4355" max="4355" width="18.7109375" style="123" customWidth="1"/>
    <col min="4356" max="4356" width="29.7109375" style="123" customWidth="1"/>
    <col min="4357" max="4357" width="13.42578125" style="123" customWidth="1"/>
    <col min="4358" max="4358" width="13.85546875" style="123" customWidth="1"/>
    <col min="4359" max="4363" width="16.5703125" style="123" customWidth="1"/>
    <col min="4364" max="4364" width="20.5703125" style="123" customWidth="1"/>
    <col min="4365" max="4365" width="21.140625" style="123" customWidth="1"/>
    <col min="4366" max="4366" width="9.5703125" style="123" customWidth="1"/>
    <col min="4367" max="4367" width="0.42578125" style="123" customWidth="1"/>
    <col min="4368" max="4374" width="6.42578125" style="123" customWidth="1"/>
    <col min="4375" max="4603" width="11.42578125" style="123"/>
    <col min="4604" max="4604" width="1" style="123" customWidth="1"/>
    <col min="4605" max="4605" width="4.28515625" style="123" customWidth="1"/>
    <col min="4606" max="4606" width="34.7109375" style="123" customWidth="1"/>
    <col min="4607" max="4607" width="0" style="123" hidden="1" customWidth="1"/>
    <col min="4608" max="4608" width="20" style="123" customWidth="1"/>
    <col min="4609" max="4609" width="20.85546875" style="123" customWidth="1"/>
    <col min="4610" max="4610" width="25" style="123" customWidth="1"/>
    <col min="4611" max="4611" width="18.7109375" style="123" customWidth="1"/>
    <col min="4612" max="4612" width="29.7109375" style="123" customWidth="1"/>
    <col min="4613" max="4613" width="13.42578125" style="123" customWidth="1"/>
    <col min="4614" max="4614" width="13.85546875" style="123" customWidth="1"/>
    <col min="4615" max="4619" width="16.5703125" style="123" customWidth="1"/>
    <col min="4620" max="4620" width="20.5703125" style="123" customWidth="1"/>
    <col min="4621" max="4621" width="21.140625" style="123" customWidth="1"/>
    <col min="4622" max="4622" width="9.5703125" style="123" customWidth="1"/>
    <col min="4623" max="4623" width="0.42578125" style="123" customWidth="1"/>
    <col min="4624" max="4630" width="6.42578125" style="123" customWidth="1"/>
    <col min="4631" max="4859" width="11.42578125" style="123"/>
    <col min="4860" max="4860" width="1" style="123" customWidth="1"/>
    <col min="4861" max="4861" width="4.28515625" style="123" customWidth="1"/>
    <col min="4862" max="4862" width="34.7109375" style="123" customWidth="1"/>
    <col min="4863" max="4863" width="0" style="123" hidden="1" customWidth="1"/>
    <col min="4864" max="4864" width="20" style="123" customWidth="1"/>
    <col min="4865" max="4865" width="20.85546875" style="123" customWidth="1"/>
    <col min="4866" max="4866" width="25" style="123" customWidth="1"/>
    <col min="4867" max="4867" width="18.7109375" style="123" customWidth="1"/>
    <col min="4868" max="4868" width="29.7109375" style="123" customWidth="1"/>
    <col min="4869" max="4869" width="13.42578125" style="123" customWidth="1"/>
    <col min="4870" max="4870" width="13.85546875" style="123" customWidth="1"/>
    <col min="4871" max="4875" width="16.5703125" style="123" customWidth="1"/>
    <col min="4876" max="4876" width="20.5703125" style="123" customWidth="1"/>
    <col min="4877" max="4877" width="21.140625" style="123" customWidth="1"/>
    <col min="4878" max="4878" width="9.5703125" style="123" customWidth="1"/>
    <col min="4879" max="4879" width="0.42578125" style="123" customWidth="1"/>
    <col min="4880" max="4886" width="6.42578125" style="123" customWidth="1"/>
    <col min="4887" max="5115" width="11.42578125" style="123"/>
    <col min="5116" max="5116" width="1" style="123" customWidth="1"/>
    <col min="5117" max="5117" width="4.28515625" style="123" customWidth="1"/>
    <col min="5118" max="5118" width="34.7109375" style="123" customWidth="1"/>
    <col min="5119" max="5119" width="0" style="123" hidden="1" customWidth="1"/>
    <col min="5120" max="5120" width="20" style="123" customWidth="1"/>
    <col min="5121" max="5121" width="20.85546875" style="123" customWidth="1"/>
    <col min="5122" max="5122" width="25" style="123" customWidth="1"/>
    <col min="5123" max="5123" width="18.7109375" style="123" customWidth="1"/>
    <col min="5124" max="5124" width="29.7109375" style="123" customWidth="1"/>
    <col min="5125" max="5125" width="13.42578125" style="123" customWidth="1"/>
    <col min="5126" max="5126" width="13.85546875" style="123" customWidth="1"/>
    <col min="5127" max="5131" width="16.5703125" style="123" customWidth="1"/>
    <col min="5132" max="5132" width="20.5703125" style="123" customWidth="1"/>
    <col min="5133" max="5133" width="21.140625" style="123" customWidth="1"/>
    <col min="5134" max="5134" width="9.5703125" style="123" customWidth="1"/>
    <col min="5135" max="5135" width="0.42578125" style="123" customWidth="1"/>
    <col min="5136" max="5142" width="6.42578125" style="123" customWidth="1"/>
    <col min="5143" max="5371" width="11.42578125" style="123"/>
    <col min="5372" max="5372" width="1" style="123" customWidth="1"/>
    <col min="5373" max="5373" width="4.28515625" style="123" customWidth="1"/>
    <col min="5374" max="5374" width="34.7109375" style="123" customWidth="1"/>
    <col min="5375" max="5375" width="0" style="123" hidden="1" customWidth="1"/>
    <col min="5376" max="5376" width="20" style="123" customWidth="1"/>
    <col min="5377" max="5377" width="20.85546875" style="123" customWidth="1"/>
    <col min="5378" max="5378" width="25" style="123" customWidth="1"/>
    <col min="5379" max="5379" width="18.7109375" style="123" customWidth="1"/>
    <col min="5380" max="5380" width="29.7109375" style="123" customWidth="1"/>
    <col min="5381" max="5381" width="13.42578125" style="123" customWidth="1"/>
    <col min="5382" max="5382" width="13.85546875" style="123" customWidth="1"/>
    <col min="5383" max="5387" width="16.5703125" style="123" customWidth="1"/>
    <col min="5388" max="5388" width="20.5703125" style="123" customWidth="1"/>
    <col min="5389" max="5389" width="21.140625" style="123" customWidth="1"/>
    <col min="5390" max="5390" width="9.5703125" style="123" customWidth="1"/>
    <col min="5391" max="5391" width="0.42578125" style="123" customWidth="1"/>
    <col min="5392" max="5398" width="6.42578125" style="123" customWidth="1"/>
    <col min="5399" max="5627" width="11.42578125" style="123"/>
    <col min="5628" max="5628" width="1" style="123" customWidth="1"/>
    <col min="5629" max="5629" width="4.28515625" style="123" customWidth="1"/>
    <col min="5630" max="5630" width="34.7109375" style="123" customWidth="1"/>
    <col min="5631" max="5631" width="0" style="123" hidden="1" customWidth="1"/>
    <col min="5632" max="5632" width="20" style="123" customWidth="1"/>
    <col min="5633" max="5633" width="20.85546875" style="123" customWidth="1"/>
    <col min="5634" max="5634" width="25" style="123" customWidth="1"/>
    <col min="5635" max="5635" width="18.7109375" style="123" customWidth="1"/>
    <col min="5636" max="5636" width="29.7109375" style="123" customWidth="1"/>
    <col min="5637" max="5637" width="13.42578125" style="123" customWidth="1"/>
    <col min="5638" max="5638" width="13.85546875" style="123" customWidth="1"/>
    <col min="5639" max="5643" width="16.5703125" style="123" customWidth="1"/>
    <col min="5644" max="5644" width="20.5703125" style="123" customWidth="1"/>
    <col min="5645" max="5645" width="21.140625" style="123" customWidth="1"/>
    <col min="5646" max="5646" width="9.5703125" style="123" customWidth="1"/>
    <col min="5647" max="5647" width="0.42578125" style="123" customWidth="1"/>
    <col min="5648" max="5654" width="6.42578125" style="123" customWidth="1"/>
    <col min="5655" max="5883" width="11.42578125" style="123"/>
    <col min="5884" max="5884" width="1" style="123" customWidth="1"/>
    <col min="5885" max="5885" width="4.28515625" style="123" customWidth="1"/>
    <col min="5886" max="5886" width="34.7109375" style="123" customWidth="1"/>
    <col min="5887" max="5887" width="0" style="123" hidden="1" customWidth="1"/>
    <col min="5888" max="5888" width="20" style="123" customWidth="1"/>
    <col min="5889" max="5889" width="20.85546875" style="123" customWidth="1"/>
    <col min="5890" max="5890" width="25" style="123" customWidth="1"/>
    <col min="5891" max="5891" width="18.7109375" style="123" customWidth="1"/>
    <col min="5892" max="5892" width="29.7109375" style="123" customWidth="1"/>
    <col min="5893" max="5893" width="13.42578125" style="123" customWidth="1"/>
    <col min="5894" max="5894" width="13.85546875" style="123" customWidth="1"/>
    <col min="5895" max="5899" width="16.5703125" style="123" customWidth="1"/>
    <col min="5900" max="5900" width="20.5703125" style="123" customWidth="1"/>
    <col min="5901" max="5901" width="21.140625" style="123" customWidth="1"/>
    <col min="5902" max="5902" width="9.5703125" style="123" customWidth="1"/>
    <col min="5903" max="5903" width="0.42578125" style="123" customWidth="1"/>
    <col min="5904" max="5910" width="6.42578125" style="123" customWidth="1"/>
    <col min="5911" max="6139" width="11.42578125" style="123"/>
    <col min="6140" max="6140" width="1" style="123" customWidth="1"/>
    <col min="6141" max="6141" width="4.28515625" style="123" customWidth="1"/>
    <col min="6142" max="6142" width="34.7109375" style="123" customWidth="1"/>
    <col min="6143" max="6143" width="0" style="123" hidden="1" customWidth="1"/>
    <col min="6144" max="6144" width="20" style="123" customWidth="1"/>
    <col min="6145" max="6145" width="20.85546875" style="123" customWidth="1"/>
    <col min="6146" max="6146" width="25" style="123" customWidth="1"/>
    <col min="6147" max="6147" width="18.7109375" style="123" customWidth="1"/>
    <col min="6148" max="6148" width="29.7109375" style="123" customWidth="1"/>
    <col min="6149" max="6149" width="13.42578125" style="123" customWidth="1"/>
    <col min="6150" max="6150" width="13.85546875" style="123" customWidth="1"/>
    <col min="6151" max="6155" width="16.5703125" style="123" customWidth="1"/>
    <col min="6156" max="6156" width="20.5703125" style="123" customWidth="1"/>
    <col min="6157" max="6157" width="21.140625" style="123" customWidth="1"/>
    <col min="6158" max="6158" width="9.5703125" style="123" customWidth="1"/>
    <col min="6159" max="6159" width="0.42578125" style="123" customWidth="1"/>
    <col min="6160" max="6166" width="6.42578125" style="123" customWidth="1"/>
    <col min="6167" max="6395" width="11.42578125" style="123"/>
    <col min="6396" max="6396" width="1" style="123" customWidth="1"/>
    <col min="6397" max="6397" width="4.28515625" style="123" customWidth="1"/>
    <col min="6398" max="6398" width="34.7109375" style="123" customWidth="1"/>
    <col min="6399" max="6399" width="0" style="123" hidden="1" customWidth="1"/>
    <col min="6400" max="6400" width="20" style="123" customWidth="1"/>
    <col min="6401" max="6401" width="20.85546875" style="123" customWidth="1"/>
    <col min="6402" max="6402" width="25" style="123" customWidth="1"/>
    <col min="6403" max="6403" width="18.7109375" style="123" customWidth="1"/>
    <col min="6404" max="6404" width="29.7109375" style="123" customWidth="1"/>
    <col min="6405" max="6405" width="13.42578125" style="123" customWidth="1"/>
    <col min="6406" max="6406" width="13.85546875" style="123" customWidth="1"/>
    <col min="6407" max="6411" width="16.5703125" style="123" customWidth="1"/>
    <col min="6412" max="6412" width="20.5703125" style="123" customWidth="1"/>
    <col min="6413" max="6413" width="21.140625" style="123" customWidth="1"/>
    <col min="6414" max="6414" width="9.5703125" style="123" customWidth="1"/>
    <col min="6415" max="6415" width="0.42578125" style="123" customWidth="1"/>
    <col min="6416" max="6422" width="6.42578125" style="123" customWidth="1"/>
    <col min="6423" max="6651" width="11.42578125" style="123"/>
    <col min="6652" max="6652" width="1" style="123" customWidth="1"/>
    <col min="6653" max="6653" width="4.28515625" style="123" customWidth="1"/>
    <col min="6654" max="6654" width="34.7109375" style="123" customWidth="1"/>
    <col min="6655" max="6655" width="0" style="123" hidden="1" customWidth="1"/>
    <col min="6656" max="6656" width="20" style="123" customWidth="1"/>
    <col min="6657" max="6657" width="20.85546875" style="123" customWidth="1"/>
    <col min="6658" max="6658" width="25" style="123" customWidth="1"/>
    <col min="6659" max="6659" width="18.7109375" style="123" customWidth="1"/>
    <col min="6660" max="6660" width="29.7109375" style="123" customWidth="1"/>
    <col min="6661" max="6661" width="13.42578125" style="123" customWidth="1"/>
    <col min="6662" max="6662" width="13.85546875" style="123" customWidth="1"/>
    <col min="6663" max="6667" width="16.5703125" style="123" customWidth="1"/>
    <col min="6668" max="6668" width="20.5703125" style="123" customWidth="1"/>
    <col min="6669" max="6669" width="21.140625" style="123" customWidth="1"/>
    <col min="6670" max="6670" width="9.5703125" style="123" customWidth="1"/>
    <col min="6671" max="6671" width="0.42578125" style="123" customWidth="1"/>
    <col min="6672" max="6678" width="6.42578125" style="123" customWidth="1"/>
    <col min="6679" max="6907" width="11.42578125" style="123"/>
    <col min="6908" max="6908" width="1" style="123" customWidth="1"/>
    <col min="6909" max="6909" width="4.28515625" style="123" customWidth="1"/>
    <col min="6910" max="6910" width="34.7109375" style="123" customWidth="1"/>
    <col min="6911" max="6911" width="0" style="123" hidden="1" customWidth="1"/>
    <col min="6912" max="6912" width="20" style="123" customWidth="1"/>
    <col min="6913" max="6913" width="20.85546875" style="123" customWidth="1"/>
    <col min="6914" max="6914" width="25" style="123" customWidth="1"/>
    <col min="6915" max="6915" width="18.7109375" style="123" customWidth="1"/>
    <col min="6916" max="6916" width="29.7109375" style="123" customWidth="1"/>
    <col min="6917" max="6917" width="13.42578125" style="123" customWidth="1"/>
    <col min="6918" max="6918" width="13.85546875" style="123" customWidth="1"/>
    <col min="6919" max="6923" width="16.5703125" style="123" customWidth="1"/>
    <col min="6924" max="6924" width="20.5703125" style="123" customWidth="1"/>
    <col min="6925" max="6925" width="21.140625" style="123" customWidth="1"/>
    <col min="6926" max="6926" width="9.5703125" style="123" customWidth="1"/>
    <col min="6927" max="6927" width="0.42578125" style="123" customWidth="1"/>
    <col min="6928" max="6934" width="6.42578125" style="123" customWidth="1"/>
    <col min="6935" max="7163" width="11.42578125" style="123"/>
    <col min="7164" max="7164" width="1" style="123" customWidth="1"/>
    <col min="7165" max="7165" width="4.28515625" style="123" customWidth="1"/>
    <col min="7166" max="7166" width="34.7109375" style="123" customWidth="1"/>
    <col min="7167" max="7167" width="0" style="123" hidden="1" customWidth="1"/>
    <col min="7168" max="7168" width="20" style="123" customWidth="1"/>
    <col min="7169" max="7169" width="20.85546875" style="123" customWidth="1"/>
    <col min="7170" max="7170" width="25" style="123" customWidth="1"/>
    <col min="7171" max="7171" width="18.7109375" style="123" customWidth="1"/>
    <col min="7172" max="7172" width="29.7109375" style="123" customWidth="1"/>
    <col min="7173" max="7173" width="13.42578125" style="123" customWidth="1"/>
    <col min="7174" max="7174" width="13.85546875" style="123" customWidth="1"/>
    <col min="7175" max="7179" width="16.5703125" style="123" customWidth="1"/>
    <col min="7180" max="7180" width="20.5703125" style="123" customWidth="1"/>
    <col min="7181" max="7181" width="21.140625" style="123" customWidth="1"/>
    <col min="7182" max="7182" width="9.5703125" style="123" customWidth="1"/>
    <col min="7183" max="7183" width="0.42578125" style="123" customWidth="1"/>
    <col min="7184" max="7190" width="6.42578125" style="123" customWidth="1"/>
    <col min="7191" max="7419" width="11.42578125" style="123"/>
    <col min="7420" max="7420" width="1" style="123" customWidth="1"/>
    <col min="7421" max="7421" width="4.28515625" style="123" customWidth="1"/>
    <col min="7422" max="7422" width="34.7109375" style="123" customWidth="1"/>
    <col min="7423" max="7423" width="0" style="123" hidden="1" customWidth="1"/>
    <col min="7424" max="7424" width="20" style="123" customWidth="1"/>
    <col min="7425" max="7425" width="20.85546875" style="123" customWidth="1"/>
    <col min="7426" max="7426" width="25" style="123" customWidth="1"/>
    <col min="7427" max="7427" width="18.7109375" style="123" customWidth="1"/>
    <col min="7428" max="7428" width="29.7109375" style="123" customWidth="1"/>
    <col min="7429" max="7429" width="13.42578125" style="123" customWidth="1"/>
    <col min="7430" max="7430" width="13.85546875" style="123" customWidth="1"/>
    <col min="7431" max="7435" width="16.5703125" style="123" customWidth="1"/>
    <col min="7436" max="7436" width="20.5703125" style="123" customWidth="1"/>
    <col min="7437" max="7437" width="21.140625" style="123" customWidth="1"/>
    <col min="7438" max="7438" width="9.5703125" style="123" customWidth="1"/>
    <col min="7439" max="7439" width="0.42578125" style="123" customWidth="1"/>
    <col min="7440" max="7446" width="6.42578125" style="123" customWidth="1"/>
    <col min="7447" max="7675" width="11.42578125" style="123"/>
    <col min="7676" max="7676" width="1" style="123" customWidth="1"/>
    <col min="7677" max="7677" width="4.28515625" style="123" customWidth="1"/>
    <col min="7678" max="7678" width="34.7109375" style="123" customWidth="1"/>
    <col min="7679" max="7679" width="0" style="123" hidden="1" customWidth="1"/>
    <col min="7680" max="7680" width="20" style="123" customWidth="1"/>
    <col min="7681" max="7681" width="20.85546875" style="123" customWidth="1"/>
    <col min="7682" max="7682" width="25" style="123" customWidth="1"/>
    <col min="7683" max="7683" width="18.7109375" style="123" customWidth="1"/>
    <col min="7684" max="7684" width="29.7109375" style="123" customWidth="1"/>
    <col min="7685" max="7685" width="13.42578125" style="123" customWidth="1"/>
    <col min="7686" max="7686" width="13.85546875" style="123" customWidth="1"/>
    <col min="7687" max="7691" width="16.5703125" style="123" customWidth="1"/>
    <col min="7692" max="7692" width="20.5703125" style="123" customWidth="1"/>
    <col min="7693" max="7693" width="21.140625" style="123" customWidth="1"/>
    <col min="7694" max="7694" width="9.5703125" style="123" customWidth="1"/>
    <col min="7695" max="7695" width="0.42578125" style="123" customWidth="1"/>
    <col min="7696" max="7702" width="6.42578125" style="123" customWidth="1"/>
    <col min="7703" max="7931" width="11.42578125" style="123"/>
    <col min="7932" max="7932" width="1" style="123" customWidth="1"/>
    <col min="7933" max="7933" width="4.28515625" style="123" customWidth="1"/>
    <col min="7934" max="7934" width="34.7109375" style="123" customWidth="1"/>
    <col min="7935" max="7935" width="0" style="123" hidden="1" customWidth="1"/>
    <col min="7936" max="7936" width="20" style="123" customWidth="1"/>
    <col min="7937" max="7937" width="20.85546875" style="123" customWidth="1"/>
    <col min="7938" max="7938" width="25" style="123" customWidth="1"/>
    <col min="7939" max="7939" width="18.7109375" style="123" customWidth="1"/>
    <col min="7940" max="7940" width="29.7109375" style="123" customWidth="1"/>
    <col min="7941" max="7941" width="13.42578125" style="123" customWidth="1"/>
    <col min="7942" max="7942" width="13.85546875" style="123" customWidth="1"/>
    <col min="7943" max="7947" width="16.5703125" style="123" customWidth="1"/>
    <col min="7948" max="7948" width="20.5703125" style="123" customWidth="1"/>
    <col min="7949" max="7949" width="21.140625" style="123" customWidth="1"/>
    <col min="7950" max="7950" width="9.5703125" style="123" customWidth="1"/>
    <col min="7951" max="7951" width="0.42578125" style="123" customWidth="1"/>
    <col min="7952" max="7958" width="6.42578125" style="123" customWidth="1"/>
    <col min="7959" max="8187" width="11.42578125" style="123"/>
    <col min="8188" max="8188" width="1" style="123" customWidth="1"/>
    <col min="8189" max="8189" width="4.28515625" style="123" customWidth="1"/>
    <col min="8190" max="8190" width="34.7109375" style="123" customWidth="1"/>
    <col min="8191" max="8191" width="0" style="123" hidden="1" customWidth="1"/>
    <col min="8192" max="8192" width="20" style="123" customWidth="1"/>
    <col min="8193" max="8193" width="20.85546875" style="123" customWidth="1"/>
    <col min="8194" max="8194" width="25" style="123" customWidth="1"/>
    <col min="8195" max="8195" width="18.7109375" style="123" customWidth="1"/>
    <col min="8196" max="8196" width="29.7109375" style="123" customWidth="1"/>
    <col min="8197" max="8197" width="13.42578125" style="123" customWidth="1"/>
    <col min="8198" max="8198" width="13.85546875" style="123" customWidth="1"/>
    <col min="8199" max="8203" width="16.5703125" style="123" customWidth="1"/>
    <col min="8204" max="8204" width="20.5703125" style="123" customWidth="1"/>
    <col min="8205" max="8205" width="21.140625" style="123" customWidth="1"/>
    <col min="8206" max="8206" width="9.5703125" style="123" customWidth="1"/>
    <col min="8207" max="8207" width="0.42578125" style="123" customWidth="1"/>
    <col min="8208" max="8214" width="6.42578125" style="123" customWidth="1"/>
    <col min="8215" max="8443" width="11.42578125" style="123"/>
    <col min="8444" max="8444" width="1" style="123" customWidth="1"/>
    <col min="8445" max="8445" width="4.28515625" style="123" customWidth="1"/>
    <col min="8446" max="8446" width="34.7109375" style="123" customWidth="1"/>
    <col min="8447" max="8447" width="0" style="123" hidden="1" customWidth="1"/>
    <col min="8448" max="8448" width="20" style="123" customWidth="1"/>
    <col min="8449" max="8449" width="20.85546875" style="123" customWidth="1"/>
    <col min="8450" max="8450" width="25" style="123" customWidth="1"/>
    <col min="8451" max="8451" width="18.7109375" style="123" customWidth="1"/>
    <col min="8452" max="8452" width="29.7109375" style="123" customWidth="1"/>
    <col min="8453" max="8453" width="13.42578125" style="123" customWidth="1"/>
    <col min="8454" max="8454" width="13.85546875" style="123" customWidth="1"/>
    <col min="8455" max="8459" width="16.5703125" style="123" customWidth="1"/>
    <col min="8460" max="8460" width="20.5703125" style="123" customWidth="1"/>
    <col min="8461" max="8461" width="21.140625" style="123" customWidth="1"/>
    <col min="8462" max="8462" width="9.5703125" style="123" customWidth="1"/>
    <col min="8463" max="8463" width="0.42578125" style="123" customWidth="1"/>
    <col min="8464" max="8470" width="6.42578125" style="123" customWidth="1"/>
    <col min="8471" max="8699" width="11.42578125" style="123"/>
    <col min="8700" max="8700" width="1" style="123" customWidth="1"/>
    <col min="8701" max="8701" width="4.28515625" style="123" customWidth="1"/>
    <col min="8702" max="8702" width="34.7109375" style="123" customWidth="1"/>
    <col min="8703" max="8703" width="0" style="123" hidden="1" customWidth="1"/>
    <col min="8704" max="8704" width="20" style="123" customWidth="1"/>
    <col min="8705" max="8705" width="20.85546875" style="123" customWidth="1"/>
    <col min="8706" max="8706" width="25" style="123" customWidth="1"/>
    <col min="8707" max="8707" width="18.7109375" style="123" customWidth="1"/>
    <col min="8708" max="8708" width="29.7109375" style="123" customWidth="1"/>
    <col min="8709" max="8709" width="13.42578125" style="123" customWidth="1"/>
    <col min="8710" max="8710" width="13.85546875" style="123" customWidth="1"/>
    <col min="8711" max="8715" width="16.5703125" style="123" customWidth="1"/>
    <col min="8716" max="8716" width="20.5703125" style="123" customWidth="1"/>
    <col min="8717" max="8717" width="21.140625" style="123" customWidth="1"/>
    <col min="8718" max="8718" width="9.5703125" style="123" customWidth="1"/>
    <col min="8719" max="8719" width="0.42578125" style="123" customWidth="1"/>
    <col min="8720" max="8726" width="6.42578125" style="123" customWidth="1"/>
    <col min="8727" max="8955" width="11.42578125" style="123"/>
    <col min="8956" max="8956" width="1" style="123" customWidth="1"/>
    <col min="8957" max="8957" width="4.28515625" style="123" customWidth="1"/>
    <col min="8958" max="8958" width="34.7109375" style="123" customWidth="1"/>
    <col min="8959" max="8959" width="0" style="123" hidden="1" customWidth="1"/>
    <col min="8960" max="8960" width="20" style="123" customWidth="1"/>
    <col min="8961" max="8961" width="20.85546875" style="123" customWidth="1"/>
    <col min="8962" max="8962" width="25" style="123" customWidth="1"/>
    <col min="8963" max="8963" width="18.7109375" style="123" customWidth="1"/>
    <col min="8964" max="8964" width="29.7109375" style="123" customWidth="1"/>
    <col min="8965" max="8965" width="13.42578125" style="123" customWidth="1"/>
    <col min="8966" max="8966" width="13.85546875" style="123" customWidth="1"/>
    <col min="8967" max="8971" width="16.5703125" style="123" customWidth="1"/>
    <col min="8972" max="8972" width="20.5703125" style="123" customWidth="1"/>
    <col min="8973" max="8973" width="21.140625" style="123" customWidth="1"/>
    <col min="8974" max="8974" width="9.5703125" style="123" customWidth="1"/>
    <col min="8975" max="8975" width="0.42578125" style="123" customWidth="1"/>
    <col min="8976" max="8982" width="6.42578125" style="123" customWidth="1"/>
    <col min="8983" max="9211" width="11.42578125" style="123"/>
    <col min="9212" max="9212" width="1" style="123" customWidth="1"/>
    <col min="9213" max="9213" width="4.28515625" style="123" customWidth="1"/>
    <col min="9214" max="9214" width="34.7109375" style="123" customWidth="1"/>
    <col min="9215" max="9215" width="0" style="123" hidden="1" customWidth="1"/>
    <col min="9216" max="9216" width="20" style="123" customWidth="1"/>
    <col min="9217" max="9217" width="20.85546875" style="123" customWidth="1"/>
    <col min="9218" max="9218" width="25" style="123" customWidth="1"/>
    <col min="9219" max="9219" width="18.7109375" style="123" customWidth="1"/>
    <col min="9220" max="9220" width="29.7109375" style="123" customWidth="1"/>
    <col min="9221" max="9221" width="13.42578125" style="123" customWidth="1"/>
    <col min="9222" max="9222" width="13.85546875" style="123" customWidth="1"/>
    <col min="9223" max="9227" width="16.5703125" style="123" customWidth="1"/>
    <col min="9228" max="9228" width="20.5703125" style="123" customWidth="1"/>
    <col min="9229" max="9229" width="21.140625" style="123" customWidth="1"/>
    <col min="9230" max="9230" width="9.5703125" style="123" customWidth="1"/>
    <col min="9231" max="9231" width="0.42578125" style="123" customWidth="1"/>
    <col min="9232" max="9238" width="6.42578125" style="123" customWidth="1"/>
    <col min="9239" max="9467" width="11.42578125" style="123"/>
    <col min="9468" max="9468" width="1" style="123" customWidth="1"/>
    <col min="9469" max="9469" width="4.28515625" style="123" customWidth="1"/>
    <col min="9470" max="9470" width="34.7109375" style="123" customWidth="1"/>
    <col min="9471" max="9471" width="0" style="123" hidden="1" customWidth="1"/>
    <col min="9472" max="9472" width="20" style="123" customWidth="1"/>
    <col min="9473" max="9473" width="20.85546875" style="123" customWidth="1"/>
    <col min="9474" max="9474" width="25" style="123" customWidth="1"/>
    <col min="9475" max="9475" width="18.7109375" style="123" customWidth="1"/>
    <col min="9476" max="9476" width="29.7109375" style="123" customWidth="1"/>
    <col min="9477" max="9477" width="13.42578125" style="123" customWidth="1"/>
    <col min="9478" max="9478" width="13.85546875" style="123" customWidth="1"/>
    <col min="9479" max="9483" width="16.5703125" style="123" customWidth="1"/>
    <col min="9484" max="9484" width="20.5703125" style="123" customWidth="1"/>
    <col min="9485" max="9485" width="21.140625" style="123" customWidth="1"/>
    <col min="9486" max="9486" width="9.5703125" style="123" customWidth="1"/>
    <col min="9487" max="9487" width="0.42578125" style="123" customWidth="1"/>
    <col min="9488" max="9494" width="6.42578125" style="123" customWidth="1"/>
    <col min="9495" max="9723" width="11.42578125" style="123"/>
    <col min="9724" max="9724" width="1" style="123" customWidth="1"/>
    <col min="9725" max="9725" width="4.28515625" style="123" customWidth="1"/>
    <col min="9726" max="9726" width="34.7109375" style="123" customWidth="1"/>
    <col min="9727" max="9727" width="0" style="123" hidden="1" customWidth="1"/>
    <col min="9728" max="9728" width="20" style="123" customWidth="1"/>
    <col min="9729" max="9729" width="20.85546875" style="123" customWidth="1"/>
    <col min="9730" max="9730" width="25" style="123" customWidth="1"/>
    <col min="9731" max="9731" width="18.7109375" style="123" customWidth="1"/>
    <col min="9732" max="9732" width="29.7109375" style="123" customWidth="1"/>
    <col min="9733" max="9733" width="13.42578125" style="123" customWidth="1"/>
    <col min="9734" max="9734" width="13.85546875" style="123" customWidth="1"/>
    <col min="9735" max="9739" width="16.5703125" style="123" customWidth="1"/>
    <col min="9740" max="9740" width="20.5703125" style="123" customWidth="1"/>
    <col min="9741" max="9741" width="21.140625" style="123" customWidth="1"/>
    <col min="9742" max="9742" width="9.5703125" style="123" customWidth="1"/>
    <col min="9743" max="9743" width="0.42578125" style="123" customWidth="1"/>
    <col min="9744" max="9750" width="6.42578125" style="123" customWidth="1"/>
    <col min="9751" max="9979" width="11.42578125" style="123"/>
    <col min="9980" max="9980" width="1" style="123" customWidth="1"/>
    <col min="9981" max="9981" width="4.28515625" style="123" customWidth="1"/>
    <col min="9982" max="9982" width="34.7109375" style="123" customWidth="1"/>
    <col min="9983" max="9983" width="0" style="123" hidden="1" customWidth="1"/>
    <col min="9984" max="9984" width="20" style="123" customWidth="1"/>
    <col min="9985" max="9985" width="20.85546875" style="123" customWidth="1"/>
    <col min="9986" max="9986" width="25" style="123" customWidth="1"/>
    <col min="9987" max="9987" width="18.7109375" style="123" customWidth="1"/>
    <col min="9988" max="9988" width="29.7109375" style="123" customWidth="1"/>
    <col min="9989" max="9989" width="13.42578125" style="123" customWidth="1"/>
    <col min="9990" max="9990" width="13.85546875" style="123" customWidth="1"/>
    <col min="9991" max="9995" width="16.5703125" style="123" customWidth="1"/>
    <col min="9996" max="9996" width="20.5703125" style="123" customWidth="1"/>
    <col min="9997" max="9997" width="21.140625" style="123" customWidth="1"/>
    <col min="9998" max="9998" width="9.5703125" style="123" customWidth="1"/>
    <col min="9999" max="9999" width="0.42578125" style="123" customWidth="1"/>
    <col min="10000" max="10006" width="6.42578125" style="123" customWidth="1"/>
    <col min="10007" max="10235" width="11.42578125" style="123"/>
    <col min="10236" max="10236" width="1" style="123" customWidth="1"/>
    <col min="10237" max="10237" width="4.28515625" style="123" customWidth="1"/>
    <col min="10238" max="10238" width="34.7109375" style="123" customWidth="1"/>
    <col min="10239" max="10239" width="0" style="123" hidden="1" customWidth="1"/>
    <col min="10240" max="10240" width="20" style="123" customWidth="1"/>
    <col min="10241" max="10241" width="20.85546875" style="123" customWidth="1"/>
    <col min="10242" max="10242" width="25" style="123" customWidth="1"/>
    <col min="10243" max="10243" width="18.7109375" style="123" customWidth="1"/>
    <col min="10244" max="10244" width="29.7109375" style="123" customWidth="1"/>
    <col min="10245" max="10245" width="13.42578125" style="123" customWidth="1"/>
    <col min="10246" max="10246" width="13.85546875" style="123" customWidth="1"/>
    <col min="10247" max="10251" width="16.5703125" style="123" customWidth="1"/>
    <col min="10252" max="10252" width="20.5703125" style="123" customWidth="1"/>
    <col min="10253" max="10253" width="21.140625" style="123" customWidth="1"/>
    <col min="10254" max="10254" width="9.5703125" style="123" customWidth="1"/>
    <col min="10255" max="10255" width="0.42578125" style="123" customWidth="1"/>
    <col min="10256" max="10262" width="6.42578125" style="123" customWidth="1"/>
    <col min="10263" max="10491" width="11.42578125" style="123"/>
    <col min="10492" max="10492" width="1" style="123" customWidth="1"/>
    <col min="10493" max="10493" width="4.28515625" style="123" customWidth="1"/>
    <col min="10494" max="10494" width="34.7109375" style="123" customWidth="1"/>
    <col min="10495" max="10495" width="0" style="123" hidden="1" customWidth="1"/>
    <col min="10496" max="10496" width="20" style="123" customWidth="1"/>
    <col min="10497" max="10497" width="20.85546875" style="123" customWidth="1"/>
    <col min="10498" max="10498" width="25" style="123" customWidth="1"/>
    <col min="10499" max="10499" width="18.7109375" style="123" customWidth="1"/>
    <col min="10500" max="10500" width="29.7109375" style="123" customWidth="1"/>
    <col min="10501" max="10501" width="13.42578125" style="123" customWidth="1"/>
    <col min="10502" max="10502" width="13.85546875" style="123" customWidth="1"/>
    <col min="10503" max="10507" width="16.5703125" style="123" customWidth="1"/>
    <col min="10508" max="10508" width="20.5703125" style="123" customWidth="1"/>
    <col min="10509" max="10509" width="21.140625" style="123" customWidth="1"/>
    <col min="10510" max="10510" width="9.5703125" style="123" customWidth="1"/>
    <col min="10511" max="10511" width="0.42578125" style="123" customWidth="1"/>
    <col min="10512" max="10518" width="6.42578125" style="123" customWidth="1"/>
    <col min="10519" max="10747" width="11.42578125" style="123"/>
    <col min="10748" max="10748" width="1" style="123" customWidth="1"/>
    <col min="10749" max="10749" width="4.28515625" style="123" customWidth="1"/>
    <col min="10750" max="10750" width="34.7109375" style="123" customWidth="1"/>
    <col min="10751" max="10751" width="0" style="123" hidden="1" customWidth="1"/>
    <col min="10752" max="10752" width="20" style="123" customWidth="1"/>
    <col min="10753" max="10753" width="20.85546875" style="123" customWidth="1"/>
    <col min="10754" max="10754" width="25" style="123" customWidth="1"/>
    <col min="10755" max="10755" width="18.7109375" style="123" customWidth="1"/>
    <col min="10756" max="10756" width="29.7109375" style="123" customWidth="1"/>
    <col min="10757" max="10757" width="13.42578125" style="123" customWidth="1"/>
    <col min="10758" max="10758" width="13.85546875" style="123" customWidth="1"/>
    <col min="10759" max="10763" width="16.5703125" style="123" customWidth="1"/>
    <col min="10764" max="10764" width="20.5703125" style="123" customWidth="1"/>
    <col min="10765" max="10765" width="21.140625" style="123" customWidth="1"/>
    <col min="10766" max="10766" width="9.5703125" style="123" customWidth="1"/>
    <col min="10767" max="10767" width="0.42578125" style="123" customWidth="1"/>
    <col min="10768" max="10774" width="6.42578125" style="123" customWidth="1"/>
    <col min="10775" max="11003" width="11.42578125" style="123"/>
    <col min="11004" max="11004" width="1" style="123" customWidth="1"/>
    <col min="11005" max="11005" width="4.28515625" style="123" customWidth="1"/>
    <col min="11006" max="11006" width="34.7109375" style="123" customWidth="1"/>
    <col min="11007" max="11007" width="0" style="123" hidden="1" customWidth="1"/>
    <col min="11008" max="11008" width="20" style="123" customWidth="1"/>
    <col min="11009" max="11009" width="20.85546875" style="123" customWidth="1"/>
    <col min="11010" max="11010" width="25" style="123" customWidth="1"/>
    <col min="11011" max="11011" width="18.7109375" style="123" customWidth="1"/>
    <col min="11012" max="11012" width="29.7109375" style="123" customWidth="1"/>
    <col min="11013" max="11013" width="13.42578125" style="123" customWidth="1"/>
    <col min="11014" max="11014" width="13.85546875" style="123" customWidth="1"/>
    <col min="11015" max="11019" width="16.5703125" style="123" customWidth="1"/>
    <col min="11020" max="11020" width="20.5703125" style="123" customWidth="1"/>
    <col min="11021" max="11021" width="21.140625" style="123" customWidth="1"/>
    <col min="11022" max="11022" width="9.5703125" style="123" customWidth="1"/>
    <col min="11023" max="11023" width="0.42578125" style="123" customWidth="1"/>
    <col min="11024" max="11030" width="6.42578125" style="123" customWidth="1"/>
    <col min="11031" max="11259" width="11.42578125" style="123"/>
    <col min="11260" max="11260" width="1" style="123" customWidth="1"/>
    <col min="11261" max="11261" width="4.28515625" style="123" customWidth="1"/>
    <col min="11262" max="11262" width="34.7109375" style="123" customWidth="1"/>
    <col min="11263" max="11263" width="0" style="123" hidden="1" customWidth="1"/>
    <col min="11264" max="11264" width="20" style="123" customWidth="1"/>
    <col min="11265" max="11265" width="20.85546875" style="123" customWidth="1"/>
    <col min="11266" max="11266" width="25" style="123" customWidth="1"/>
    <col min="11267" max="11267" width="18.7109375" style="123" customWidth="1"/>
    <col min="11268" max="11268" width="29.7109375" style="123" customWidth="1"/>
    <col min="11269" max="11269" width="13.42578125" style="123" customWidth="1"/>
    <col min="11270" max="11270" width="13.85546875" style="123" customWidth="1"/>
    <col min="11271" max="11275" width="16.5703125" style="123" customWidth="1"/>
    <col min="11276" max="11276" width="20.5703125" style="123" customWidth="1"/>
    <col min="11277" max="11277" width="21.140625" style="123" customWidth="1"/>
    <col min="11278" max="11278" width="9.5703125" style="123" customWidth="1"/>
    <col min="11279" max="11279" width="0.42578125" style="123" customWidth="1"/>
    <col min="11280" max="11286" width="6.42578125" style="123" customWidth="1"/>
    <col min="11287" max="11515" width="11.42578125" style="123"/>
    <col min="11516" max="11516" width="1" style="123" customWidth="1"/>
    <col min="11517" max="11517" width="4.28515625" style="123" customWidth="1"/>
    <col min="11518" max="11518" width="34.7109375" style="123" customWidth="1"/>
    <col min="11519" max="11519" width="0" style="123" hidden="1" customWidth="1"/>
    <col min="11520" max="11520" width="20" style="123" customWidth="1"/>
    <col min="11521" max="11521" width="20.85546875" style="123" customWidth="1"/>
    <col min="11522" max="11522" width="25" style="123" customWidth="1"/>
    <col min="11523" max="11523" width="18.7109375" style="123" customWidth="1"/>
    <col min="11524" max="11524" width="29.7109375" style="123" customWidth="1"/>
    <col min="11525" max="11525" width="13.42578125" style="123" customWidth="1"/>
    <col min="11526" max="11526" width="13.85546875" style="123" customWidth="1"/>
    <col min="11527" max="11531" width="16.5703125" style="123" customWidth="1"/>
    <col min="11532" max="11532" width="20.5703125" style="123" customWidth="1"/>
    <col min="11533" max="11533" width="21.140625" style="123" customWidth="1"/>
    <col min="11534" max="11534" width="9.5703125" style="123" customWidth="1"/>
    <col min="11535" max="11535" width="0.42578125" style="123" customWidth="1"/>
    <col min="11536" max="11542" width="6.42578125" style="123" customWidth="1"/>
    <col min="11543" max="11771" width="11.42578125" style="123"/>
    <col min="11772" max="11772" width="1" style="123" customWidth="1"/>
    <col min="11773" max="11773" width="4.28515625" style="123" customWidth="1"/>
    <col min="11774" max="11774" width="34.7109375" style="123" customWidth="1"/>
    <col min="11775" max="11775" width="0" style="123" hidden="1" customWidth="1"/>
    <col min="11776" max="11776" width="20" style="123" customWidth="1"/>
    <col min="11777" max="11777" width="20.85546875" style="123" customWidth="1"/>
    <col min="11778" max="11778" width="25" style="123" customWidth="1"/>
    <col min="11779" max="11779" width="18.7109375" style="123" customWidth="1"/>
    <col min="11780" max="11780" width="29.7109375" style="123" customWidth="1"/>
    <col min="11781" max="11781" width="13.42578125" style="123" customWidth="1"/>
    <col min="11782" max="11782" width="13.85546875" style="123" customWidth="1"/>
    <col min="11783" max="11787" width="16.5703125" style="123" customWidth="1"/>
    <col min="11788" max="11788" width="20.5703125" style="123" customWidth="1"/>
    <col min="11789" max="11789" width="21.140625" style="123" customWidth="1"/>
    <col min="11790" max="11790" width="9.5703125" style="123" customWidth="1"/>
    <col min="11791" max="11791" width="0.42578125" style="123" customWidth="1"/>
    <col min="11792" max="11798" width="6.42578125" style="123" customWidth="1"/>
    <col min="11799" max="12027" width="11.42578125" style="123"/>
    <col min="12028" max="12028" width="1" style="123" customWidth="1"/>
    <col min="12029" max="12029" width="4.28515625" style="123" customWidth="1"/>
    <col min="12030" max="12030" width="34.7109375" style="123" customWidth="1"/>
    <col min="12031" max="12031" width="0" style="123" hidden="1" customWidth="1"/>
    <col min="12032" max="12032" width="20" style="123" customWidth="1"/>
    <col min="12033" max="12033" width="20.85546875" style="123" customWidth="1"/>
    <col min="12034" max="12034" width="25" style="123" customWidth="1"/>
    <col min="12035" max="12035" width="18.7109375" style="123" customWidth="1"/>
    <col min="12036" max="12036" width="29.7109375" style="123" customWidth="1"/>
    <col min="12037" max="12037" width="13.42578125" style="123" customWidth="1"/>
    <col min="12038" max="12038" width="13.85546875" style="123" customWidth="1"/>
    <col min="12039" max="12043" width="16.5703125" style="123" customWidth="1"/>
    <col min="12044" max="12044" width="20.5703125" style="123" customWidth="1"/>
    <col min="12045" max="12045" width="21.140625" style="123" customWidth="1"/>
    <col min="12046" max="12046" width="9.5703125" style="123" customWidth="1"/>
    <col min="12047" max="12047" width="0.42578125" style="123" customWidth="1"/>
    <col min="12048" max="12054" width="6.42578125" style="123" customWidth="1"/>
    <col min="12055" max="12283" width="11.42578125" style="123"/>
    <col min="12284" max="12284" width="1" style="123" customWidth="1"/>
    <col min="12285" max="12285" width="4.28515625" style="123" customWidth="1"/>
    <col min="12286" max="12286" width="34.7109375" style="123" customWidth="1"/>
    <col min="12287" max="12287" width="0" style="123" hidden="1" customWidth="1"/>
    <col min="12288" max="12288" width="20" style="123" customWidth="1"/>
    <col min="12289" max="12289" width="20.85546875" style="123" customWidth="1"/>
    <col min="12290" max="12290" width="25" style="123" customWidth="1"/>
    <col min="12291" max="12291" width="18.7109375" style="123" customWidth="1"/>
    <col min="12292" max="12292" width="29.7109375" style="123" customWidth="1"/>
    <col min="12293" max="12293" width="13.42578125" style="123" customWidth="1"/>
    <col min="12294" max="12294" width="13.85546875" style="123" customWidth="1"/>
    <col min="12295" max="12299" width="16.5703125" style="123" customWidth="1"/>
    <col min="12300" max="12300" width="20.5703125" style="123" customWidth="1"/>
    <col min="12301" max="12301" width="21.140625" style="123" customWidth="1"/>
    <col min="12302" max="12302" width="9.5703125" style="123" customWidth="1"/>
    <col min="12303" max="12303" width="0.42578125" style="123" customWidth="1"/>
    <col min="12304" max="12310" width="6.42578125" style="123" customWidth="1"/>
    <col min="12311" max="12539" width="11.42578125" style="123"/>
    <col min="12540" max="12540" width="1" style="123" customWidth="1"/>
    <col min="12541" max="12541" width="4.28515625" style="123" customWidth="1"/>
    <col min="12542" max="12542" width="34.7109375" style="123" customWidth="1"/>
    <col min="12543" max="12543" width="0" style="123" hidden="1" customWidth="1"/>
    <col min="12544" max="12544" width="20" style="123" customWidth="1"/>
    <col min="12545" max="12545" width="20.85546875" style="123" customWidth="1"/>
    <col min="12546" max="12546" width="25" style="123" customWidth="1"/>
    <col min="12547" max="12547" width="18.7109375" style="123" customWidth="1"/>
    <col min="12548" max="12548" width="29.7109375" style="123" customWidth="1"/>
    <col min="12549" max="12549" width="13.42578125" style="123" customWidth="1"/>
    <col min="12550" max="12550" width="13.85546875" style="123" customWidth="1"/>
    <col min="12551" max="12555" width="16.5703125" style="123" customWidth="1"/>
    <col min="12556" max="12556" width="20.5703125" style="123" customWidth="1"/>
    <col min="12557" max="12557" width="21.140625" style="123" customWidth="1"/>
    <col min="12558" max="12558" width="9.5703125" style="123" customWidth="1"/>
    <col min="12559" max="12559" width="0.42578125" style="123" customWidth="1"/>
    <col min="12560" max="12566" width="6.42578125" style="123" customWidth="1"/>
    <col min="12567" max="12795" width="11.42578125" style="123"/>
    <col min="12796" max="12796" width="1" style="123" customWidth="1"/>
    <col min="12797" max="12797" width="4.28515625" style="123" customWidth="1"/>
    <col min="12798" max="12798" width="34.7109375" style="123" customWidth="1"/>
    <col min="12799" max="12799" width="0" style="123" hidden="1" customWidth="1"/>
    <col min="12800" max="12800" width="20" style="123" customWidth="1"/>
    <col min="12801" max="12801" width="20.85546875" style="123" customWidth="1"/>
    <col min="12802" max="12802" width="25" style="123" customWidth="1"/>
    <col min="12803" max="12803" width="18.7109375" style="123" customWidth="1"/>
    <col min="12804" max="12804" width="29.7109375" style="123" customWidth="1"/>
    <col min="12805" max="12805" width="13.42578125" style="123" customWidth="1"/>
    <col min="12806" max="12806" width="13.85546875" style="123" customWidth="1"/>
    <col min="12807" max="12811" width="16.5703125" style="123" customWidth="1"/>
    <col min="12812" max="12812" width="20.5703125" style="123" customWidth="1"/>
    <col min="12813" max="12813" width="21.140625" style="123" customWidth="1"/>
    <col min="12814" max="12814" width="9.5703125" style="123" customWidth="1"/>
    <col min="12815" max="12815" width="0.42578125" style="123" customWidth="1"/>
    <col min="12816" max="12822" width="6.42578125" style="123" customWidth="1"/>
    <col min="12823" max="13051" width="11.42578125" style="123"/>
    <col min="13052" max="13052" width="1" style="123" customWidth="1"/>
    <col min="13053" max="13053" width="4.28515625" style="123" customWidth="1"/>
    <col min="13054" max="13054" width="34.7109375" style="123" customWidth="1"/>
    <col min="13055" max="13055" width="0" style="123" hidden="1" customWidth="1"/>
    <col min="13056" max="13056" width="20" style="123" customWidth="1"/>
    <col min="13057" max="13057" width="20.85546875" style="123" customWidth="1"/>
    <col min="13058" max="13058" width="25" style="123" customWidth="1"/>
    <col min="13059" max="13059" width="18.7109375" style="123" customWidth="1"/>
    <col min="13060" max="13060" width="29.7109375" style="123" customWidth="1"/>
    <col min="13061" max="13061" width="13.42578125" style="123" customWidth="1"/>
    <col min="13062" max="13062" width="13.85546875" style="123" customWidth="1"/>
    <col min="13063" max="13067" width="16.5703125" style="123" customWidth="1"/>
    <col min="13068" max="13068" width="20.5703125" style="123" customWidth="1"/>
    <col min="13069" max="13069" width="21.140625" style="123" customWidth="1"/>
    <col min="13070" max="13070" width="9.5703125" style="123" customWidth="1"/>
    <col min="13071" max="13071" width="0.42578125" style="123" customWidth="1"/>
    <col min="13072" max="13078" width="6.42578125" style="123" customWidth="1"/>
    <col min="13079" max="13307" width="11.42578125" style="123"/>
    <col min="13308" max="13308" width="1" style="123" customWidth="1"/>
    <col min="13309" max="13309" width="4.28515625" style="123" customWidth="1"/>
    <col min="13310" max="13310" width="34.7109375" style="123" customWidth="1"/>
    <col min="13311" max="13311" width="0" style="123" hidden="1" customWidth="1"/>
    <col min="13312" max="13312" width="20" style="123" customWidth="1"/>
    <col min="13313" max="13313" width="20.85546875" style="123" customWidth="1"/>
    <col min="13314" max="13314" width="25" style="123" customWidth="1"/>
    <col min="13315" max="13315" width="18.7109375" style="123" customWidth="1"/>
    <col min="13316" max="13316" width="29.7109375" style="123" customWidth="1"/>
    <col min="13317" max="13317" width="13.42578125" style="123" customWidth="1"/>
    <col min="13318" max="13318" width="13.85546875" style="123" customWidth="1"/>
    <col min="13319" max="13323" width="16.5703125" style="123" customWidth="1"/>
    <col min="13324" max="13324" width="20.5703125" style="123" customWidth="1"/>
    <col min="13325" max="13325" width="21.140625" style="123" customWidth="1"/>
    <col min="13326" max="13326" width="9.5703125" style="123" customWidth="1"/>
    <col min="13327" max="13327" width="0.42578125" style="123" customWidth="1"/>
    <col min="13328" max="13334" width="6.42578125" style="123" customWidth="1"/>
    <col min="13335" max="13563" width="11.42578125" style="123"/>
    <col min="13564" max="13564" width="1" style="123" customWidth="1"/>
    <col min="13565" max="13565" width="4.28515625" style="123" customWidth="1"/>
    <col min="13566" max="13566" width="34.7109375" style="123" customWidth="1"/>
    <col min="13567" max="13567" width="0" style="123" hidden="1" customWidth="1"/>
    <col min="13568" max="13568" width="20" style="123" customWidth="1"/>
    <col min="13569" max="13569" width="20.85546875" style="123" customWidth="1"/>
    <col min="13570" max="13570" width="25" style="123" customWidth="1"/>
    <col min="13571" max="13571" width="18.7109375" style="123" customWidth="1"/>
    <col min="13572" max="13572" width="29.7109375" style="123" customWidth="1"/>
    <col min="13573" max="13573" width="13.42578125" style="123" customWidth="1"/>
    <col min="13574" max="13574" width="13.85546875" style="123" customWidth="1"/>
    <col min="13575" max="13579" width="16.5703125" style="123" customWidth="1"/>
    <col min="13580" max="13580" width="20.5703125" style="123" customWidth="1"/>
    <col min="13581" max="13581" width="21.140625" style="123" customWidth="1"/>
    <col min="13582" max="13582" width="9.5703125" style="123" customWidth="1"/>
    <col min="13583" max="13583" width="0.42578125" style="123" customWidth="1"/>
    <col min="13584" max="13590" width="6.42578125" style="123" customWidth="1"/>
    <col min="13591" max="13819" width="11.42578125" style="123"/>
    <col min="13820" max="13820" width="1" style="123" customWidth="1"/>
    <col min="13821" max="13821" width="4.28515625" style="123" customWidth="1"/>
    <col min="13822" max="13822" width="34.7109375" style="123" customWidth="1"/>
    <col min="13823" max="13823" width="0" style="123" hidden="1" customWidth="1"/>
    <col min="13824" max="13824" width="20" style="123" customWidth="1"/>
    <col min="13825" max="13825" width="20.85546875" style="123" customWidth="1"/>
    <col min="13826" max="13826" width="25" style="123" customWidth="1"/>
    <col min="13827" max="13827" width="18.7109375" style="123" customWidth="1"/>
    <col min="13828" max="13828" width="29.7109375" style="123" customWidth="1"/>
    <col min="13829" max="13829" width="13.42578125" style="123" customWidth="1"/>
    <col min="13830" max="13830" width="13.85546875" style="123" customWidth="1"/>
    <col min="13831" max="13835" width="16.5703125" style="123" customWidth="1"/>
    <col min="13836" max="13836" width="20.5703125" style="123" customWidth="1"/>
    <col min="13837" max="13837" width="21.140625" style="123" customWidth="1"/>
    <col min="13838" max="13838" width="9.5703125" style="123" customWidth="1"/>
    <col min="13839" max="13839" width="0.42578125" style="123" customWidth="1"/>
    <col min="13840" max="13846" width="6.42578125" style="123" customWidth="1"/>
    <col min="13847" max="14075" width="11.42578125" style="123"/>
    <col min="14076" max="14076" width="1" style="123" customWidth="1"/>
    <col min="14077" max="14077" width="4.28515625" style="123" customWidth="1"/>
    <col min="14078" max="14078" width="34.7109375" style="123" customWidth="1"/>
    <col min="14079" max="14079" width="0" style="123" hidden="1" customWidth="1"/>
    <col min="14080" max="14080" width="20" style="123" customWidth="1"/>
    <col min="14081" max="14081" width="20.85546875" style="123" customWidth="1"/>
    <col min="14082" max="14082" width="25" style="123" customWidth="1"/>
    <col min="14083" max="14083" width="18.7109375" style="123" customWidth="1"/>
    <col min="14084" max="14084" width="29.7109375" style="123" customWidth="1"/>
    <col min="14085" max="14085" width="13.42578125" style="123" customWidth="1"/>
    <col min="14086" max="14086" width="13.85546875" style="123" customWidth="1"/>
    <col min="14087" max="14091" width="16.5703125" style="123" customWidth="1"/>
    <col min="14092" max="14092" width="20.5703125" style="123" customWidth="1"/>
    <col min="14093" max="14093" width="21.140625" style="123" customWidth="1"/>
    <col min="14094" max="14094" width="9.5703125" style="123" customWidth="1"/>
    <col min="14095" max="14095" width="0.42578125" style="123" customWidth="1"/>
    <col min="14096" max="14102" width="6.42578125" style="123" customWidth="1"/>
    <col min="14103" max="14331" width="11.42578125" style="123"/>
    <col min="14332" max="14332" width="1" style="123" customWidth="1"/>
    <col min="14333" max="14333" width="4.28515625" style="123" customWidth="1"/>
    <col min="14334" max="14334" width="34.7109375" style="123" customWidth="1"/>
    <col min="14335" max="14335" width="0" style="123" hidden="1" customWidth="1"/>
    <col min="14336" max="14336" width="20" style="123" customWidth="1"/>
    <col min="14337" max="14337" width="20.85546875" style="123" customWidth="1"/>
    <col min="14338" max="14338" width="25" style="123" customWidth="1"/>
    <col min="14339" max="14339" width="18.7109375" style="123" customWidth="1"/>
    <col min="14340" max="14340" width="29.7109375" style="123" customWidth="1"/>
    <col min="14341" max="14341" width="13.42578125" style="123" customWidth="1"/>
    <col min="14342" max="14342" width="13.85546875" style="123" customWidth="1"/>
    <col min="14343" max="14347" width="16.5703125" style="123" customWidth="1"/>
    <col min="14348" max="14348" width="20.5703125" style="123" customWidth="1"/>
    <col min="14349" max="14349" width="21.140625" style="123" customWidth="1"/>
    <col min="14350" max="14350" width="9.5703125" style="123" customWidth="1"/>
    <col min="14351" max="14351" width="0.42578125" style="123" customWidth="1"/>
    <col min="14352" max="14358" width="6.42578125" style="123" customWidth="1"/>
    <col min="14359" max="14587" width="11.42578125" style="123"/>
    <col min="14588" max="14588" width="1" style="123" customWidth="1"/>
    <col min="14589" max="14589" width="4.28515625" style="123" customWidth="1"/>
    <col min="14590" max="14590" width="34.7109375" style="123" customWidth="1"/>
    <col min="14591" max="14591" width="0" style="123" hidden="1" customWidth="1"/>
    <col min="14592" max="14592" width="20" style="123" customWidth="1"/>
    <col min="14593" max="14593" width="20.85546875" style="123" customWidth="1"/>
    <col min="14594" max="14594" width="25" style="123" customWidth="1"/>
    <col min="14595" max="14595" width="18.7109375" style="123" customWidth="1"/>
    <col min="14596" max="14596" width="29.7109375" style="123" customWidth="1"/>
    <col min="14597" max="14597" width="13.42578125" style="123" customWidth="1"/>
    <col min="14598" max="14598" width="13.85546875" style="123" customWidth="1"/>
    <col min="14599" max="14603" width="16.5703125" style="123" customWidth="1"/>
    <col min="14604" max="14604" width="20.5703125" style="123" customWidth="1"/>
    <col min="14605" max="14605" width="21.140625" style="123" customWidth="1"/>
    <col min="14606" max="14606" width="9.5703125" style="123" customWidth="1"/>
    <col min="14607" max="14607" width="0.42578125" style="123" customWidth="1"/>
    <col min="14608" max="14614" width="6.42578125" style="123" customWidth="1"/>
    <col min="14615" max="14843" width="11.42578125" style="123"/>
    <col min="14844" max="14844" width="1" style="123" customWidth="1"/>
    <col min="14845" max="14845" width="4.28515625" style="123" customWidth="1"/>
    <col min="14846" max="14846" width="34.7109375" style="123" customWidth="1"/>
    <col min="14847" max="14847" width="0" style="123" hidden="1" customWidth="1"/>
    <col min="14848" max="14848" width="20" style="123" customWidth="1"/>
    <col min="14849" max="14849" width="20.85546875" style="123" customWidth="1"/>
    <col min="14850" max="14850" width="25" style="123" customWidth="1"/>
    <col min="14851" max="14851" width="18.7109375" style="123" customWidth="1"/>
    <col min="14852" max="14852" width="29.7109375" style="123" customWidth="1"/>
    <col min="14853" max="14853" width="13.42578125" style="123" customWidth="1"/>
    <col min="14854" max="14854" width="13.85546875" style="123" customWidth="1"/>
    <col min="14855" max="14859" width="16.5703125" style="123" customWidth="1"/>
    <col min="14860" max="14860" width="20.5703125" style="123" customWidth="1"/>
    <col min="14861" max="14861" width="21.140625" style="123" customWidth="1"/>
    <col min="14862" max="14862" width="9.5703125" style="123" customWidth="1"/>
    <col min="14863" max="14863" width="0.42578125" style="123" customWidth="1"/>
    <col min="14864" max="14870" width="6.42578125" style="123" customWidth="1"/>
    <col min="14871" max="15099" width="11.42578125" style="123"/>
    <col min="15100" max="15100" width="1" style="123" customWidth="1"/>
    <col min="15101" max="15101" width="4.28515625" style="123" customWidth="1"/>
    <col min="15102" max="15102" width="34.7109375" style="123" customWidth="1"/>
    <col min="15103" max="15103" width="0" style="123" hidden="1" customWidth="1"/>
    <col min="15104" max="15104" width="20" style="123" customWidth="1"/>
    <col min="15105" max="15105" width="20.85546875" style="123" customWidth="1"/>
    <col min="15106" max="15106" width="25" style="123" customWidth="1"/>
    <col min="15107" max="15107" width="18.7109375" style="123" customWidth="1"/>
    <col min="15108" max="15108" width="29.7109375" style="123" customWidth="1"/>
    <col min="15109" max="15109" width="13.42578125" style="123" customWidth="1"/>
    <col min="15110" max="15110" width="13.85546875" style="123" customWidth="1"/>
    <col min="15111" max="15115" width="16.5703125" style="123" customWidth="1"/>
    <col min="15116" max="15116" width="20.5703125" style="123" customWidth="1"/>
    <col min="15117" max="15117" width="21.140625" style="123" customWidth="1"/>
    <col min="15118" max="15118" width="9.5703125" style="123" customWidth="1"/>
    <col min="15119" max="15119" width="0.42578125" style="123" customWidth="1"/>
    <col min="15120" max="15126" width="6.42578125" style="123" customWidth="1"/>
    <col min="15127" max="15355" width="11.42578125" style="123"/>
    <col min="15356" max="15356" width="1" style="123" customWidth="1"/>
    <col min="15357" max="15357" width="4.28515625" style="123" customWidth="1"/>
    <col min="15358" max="15358" width="34.7109375" style="123" customWidth="1"/>
    <col min="15359" max="15359" width="0" style="123" hidden="1" customWidth="1"/>
    <col min="15360" max="15360" width="20" style="123" customWidth="1"/>
    <col min="15361" max="15361" width="20.85546875" style="123" customWidth="1"/>
    <col min="15362" max="15362" width="25" style="123" customWidth="1"/>
    <col min="15363" max="15363" width="18.7109375" style="123" customWidth="1"/>
    <col min="15364" max="15364" width="29.7109375" style="123" customWidth="1"/>
    <col min="15365" max="15365" width="13.42578125" style="123" customWidth="1"/>
    <col min="15366" max="15366" width="13.85546875" style="123" customWidth="1"/>
    <col min="15367" max="15371" width="16.5703125" style="123" customWidth="1"/>
    <col min="15372" max="15372" width="20.5703125" style="123" customWidth="1"/>
    <col min="15373" max="15373" width="21.140625" style="123" customWidth="1"/>
    <col min="15374" max="15374" width="9.5703125" style="123" customWidth="1"/>
    <col min="15375" max="15375" width="0.42578125" style="123" customWidth="1"/>
    <col min="15376" max="15382" width="6.42578125" style="123" customWidth="1"/>
    <col min="15383" max="15611" width="11.42578125" style="123"/>
    <col min="15612" max="15612" width="1" style="123" customWidth="1"/>
    <col min="15613" max="15613" width="4.28515625" style="123" customWidth="1"/>
    <col min="15614" max="15614" width="34.7109375" style="123" customWidth="1"/>
    <col min="15615" max="15615" width="0" style="123" hidden="1" customWidth="1"/>
    <col min="15616" max="15616" width="20" style="123" customWidth="1"/>
    <col min="15617" max="15617" width="20.85546875" style="123" customWidth="1"/>
    <col min="15618" max="15618" width="25" style="123" customWidth="1"/>
    <col min="15619" max="15619" width="18.7109375" style="123" customWidth="1"/>
    <col min="15620" max="15620" width="29.7109375" style="123" customWidth="1"/>
    <col min="15621" max="15621" width="13.42578125" style="123" customWidth="1"/>
    <col min="15622" max="15622" width="13.85546875" style="123" customWidth="1"/>
    <col min="15623" max="15627" width="16.5703125" style="123" customWidth="1"/>
    <col min="15628" max="15628" width="20.5703125" style="123" customWidth="1"/>
    <col min="15629" max="15629" width="21.140625" style="123" customWidth="1"/>
    <col min="15630" max="15630" width="9.5703125" style="123" customWidth="1"/>
    <col min="15631" max="15631" width="0.42578125" style="123" customWidth="1"/>
    <col min="15632" max="15638" width="6.42578125" style="123" customWidth="1"/>
    <col min="15639" max="15867" width="11.42578125" style="123"/>
    <col min="15868" max="15868" width="1" style="123" customWidth="1"/>
    <col min="15869" max="15869" width="4.28515625" style="123" customWidth="1"/>
    <col min="15870" max="15870" width="34.7109375" style="123" customWidth="1"/>
    <col min="15871" max="15871" width="0" style="123" hidden="1" customWidth="1"/>
    <col min="15872" max="15872" width="20" style="123" customWidth="1"/>
    <col min="15873" max="15873" width="20.85546875" style="123" customWidth="1"/>
    <col min="15874" max="15874" width="25" style="123" customWidth="1"/>
    <col min="15875" max="15875" width="18.7109375" style="123" customWidth="1"/>
    <col min="15876" max="15876" width="29.7109375" style="123" customWidth="1"/>
    <col min="15877" max="15877" width="13.42578125" style="123" customWidth="1"/>
    <col min="15878" max="15878" width="13.85546875" style="123" customWidth="1"/>
    <col min="15879" max="15883" width="16.5703125" style="123" customWidth="1"/>
    <col min="15884" max="15884" width="20.5703125" style="123" customWidth="1"/>
    <col min="15885" max="15885" width="21.140625" style="123" customWidth="1"/>
    <col min="15886" max="15886" width="9.5703125" style="123" customWidth="1"/>
    <col min="15887" max="15887" width="0.42578125" style="123" customWidth="1"/>
    <col min="15888" max="15894" width="6.42578125" style="123" customWidth="1"/>
    <col min="15895" max="16123" width="11.42578125" style="123"/>
    <col min="16124" max="16124" width="1" style="123" customWidth="1"/>
    <col min="16125" max="16125" width="4.28515625" style="123" customWidth="1"/>
    <col min="16126" max="16126" width="34.7109375" style="123" customWidth="1"/>
    <col min="16127" max="16127" width="0" style="123" hidden="1" customWidth="1"/>
    <col min="16128" max="16128" width="20" style="123" customWidth="1"/>
    <col min="16129" max="16129" width="20.85546875" style="123" customWidth="1"/>
    <col min="16130" max="16130" width="25" style="123" customWidth="1"/>
    <col min="16131" max="16131" width="18.7109375" style="123" customWidth="1"/>
    <col min="16132" max="16132" width="29.7109375" style="123" customWidth="1"/>
    <col min="16133" max="16133" width="13.42578125" style="123" customWidth="1"/>
    <col min="16134" max="16134" width="13.85546875" style="123" customWidth="1"/>
    <col min="16135" max="16139" width="16.5703125" style="123" customWidth="1"/>
    <col min="16140" max="16140" width="20.5703125" style="123" customWidth="1"/>
    <col min="16141" max="16141" width="21.140625" style="123" customWidth="1"/>
    <col min="16142" max="16142" width="9.5703125" style="123" customWidth="1"/>
    <col min="16143" max="16143" width="0.42578125" style="123" customWidth="1"/>
    <col min="16144" max="16150" width="6.42578125" style="123" customWidth="1"/>
    <col min="16151" max="16371" width="11.42578125" style="123"/>
    <col min="16372" max="16384" width="11.42578125" style="123" customWidth="1"/>
  </cols>
  <sheetData>
    <row r="2" spans="1:16" ht="26.25" x14ac:dyDescent="0.25">
      <c r="B2" s="516" t="s">
        <v>77</v>
      </c>
      <c r="C2" s="517"/>
      <c r="D2" s="517"/>
      <c r="E2" s="517"/>
      <c r="F2" s="517"/>
      <c r="G2" s="517"/>
      <c r="H2" s="517"/>
      <c r="I2" s="517"/>
      <c r="J2" s="517"/>
      <c r="K2" s="517"/>
      <c r="L2" s="517"/>
      <c r="M2" s="517"/>
      <c r="N2" s="517"/>
      <c r="O2" s="517"/>
      <c r="P2" s="517"/>
    </row>
    <row r="4" spans="1:16" ht="26.25" x14ac:dyDescent="0.25">
      <c r="B4" s="520" t="s">
        <v>78</v>
      </c>
      <c r="C4" s="520"/>
      <c r="D4" s="520"/>
      <c r="E4" s="520"/>
      <c r="F4" s="520"/>
      <c r="G4" s="520"/>
      <c r="H4" s="520"/>
      <c r="I4" s="520"/>
      <c r="J4" s="520"/>
      <c r="K4" s="520"/>
      <c r="L4" s="520"/>
      <c r="M4" s="520"/>
      <c r="N4" s="520"/>
      <c r="O4" s="520"/>
      <c r="P4" s="520"/>
    </row>
    <row r="5" spans="1:16" s="171" customFormat="1" ht="20.25" x14ac:dyDescent="0.3">
      <c r="A5" s="521" t="s">
        <v>79</v>
      </c>
      <c r="B5" s="521"/>
      <c r="C5" s="521"/>
      <c r="D5" s="521"/>
      <c r="E5" s="521"/>
      <c r="F5" s="521"/>
      <c r="G5" s="521"/>
      <c r="H5" s="521"/>
      <c r="I5" s="521"/>
      <c r="J5" s="521"/>
      <c r="K5" s="521"/>
      <c r="L5" s="521"/>
    </row>
    <row r="6" spans="1:16" ht="15" thickBot="1" x14ac:dyDescent="0.3"/>
    <row r="7" spans="1:16" ht="21" thickBot="1" x14ac:dyDescent="0.3">
      <c r="B7" s="101" t="s">
        <v>80</v>
      </c>
      <c r="C7" s="500" t="s">
        <v>68</v>
      </c>
      <c r="D7" s="500"/>
      <c r="E7" s="500"/>
      <c r="F7" s="500"/>
      <c r="G7" s="500"/>
      <c r="H7" s="500"/>
      <c r="I7" s="500"/>
      <c r="J7" s="500"/>
      <c r="K7" s="500"/>
      <c r="L7" s="500"/>
      <c r="M7" s="500"/>
      <c r="N7" s="501"/>
    </row>
    <row r="8" spans="1:16" ht="15.75" thickBot="1" x14ac:dyDescent="0.3">
      <c r="B8" s="102" t="s">
        <v>81</v>
      </c>
      <c r="C8" s="500"/>
      <c r="D8" s="500"/>
      <c r="E8" s="500"/>
      <c r="F8" s="500"/>
      <c r="G8" s="500"/>
      <c r="H8" s="500"/>
      <c r="I8" s="500"/>
      <c r="J8" s="500"/>
      <c r="K8" s="500"/>
      <c r="L8" s="500"/>
      <c r="M8" s="500"/>
      <c r="N8" s="501"/>
    </row>
    <row r="9" spans="1:16" ht="15.75" thickBot="1" x14ac:dyDescent="0.3">
      <c r="B9" s="102" t="s">
        <v>82</v>
      </c>
      <c r="C9" s="500"/>
      <c r="D9" s="500"/>
      <c r="E9" s="500"/>
      <c r="F9" s="500"/>
      <c r="G9" s="500"/>
      <c r="H9" s="500"/>
      <c r="I9" s="500"/>
      <c r="J9" s="500"/>
      <c r="K9" s="500"/>
      <c r="L9" s="500"/>
      <c r="M9" s="500"/>
      <c r="N9" s="501"/>
    </row>
    <row r="10" spans="1:16" ht="15.75" thickBot="1" x14ac:dyDescent="0.3">
      <c r="B10" s="102" t="s">
        <v>83</v>
      </c>
      <c r="C10" s="500"/>
      <c r="D10" s="500"/>
      <c r="E10" s="500"/>
      <c r="F10" s="500"/>
      <c r="G10" s="500"/>
      <c r="H10" s="500"/>
      <c r="I10" s="500"/>
      <c r="J10" s="500"/>
      <c r="K10" s="500"/>
      <c r="L10" s="500"/>
      <c r="M10" s="500"/>
      <c r="N10" s="501"/>
    </row>
    <row r="11" spans="1:16" ht="15.75" thickBot="1" x14ac:dyDescent="0.3">
      <c r="B11" s="102" t="s">
        <v>84</v>
      </c>
      <c r="C11" s="502">
        <v>11</v>
      </c>
      <c r="D11" s="502"/>
      <c r="E11" s="503"/>
      <c r="F11" s="172"/>
      <c r="G11" s="172"/>
      <c r="H11" s="172"/>
      <c r="I11" s="172"/>
      <c r="J11" s="172"/>
      <c r="K11" s="172"/>
      <c r="L11" s="172"/>
      <c r="M11" s="172"/>
      <c r="N11" s="173"/>
    </row>
    <row r="12" spans="1:16" ht="15.75" thickBot="1" x14ac:dyDescent="0.3">
      <c r="B12" s="103" t="s">
        <v>85</v>
      </c>
      <c r="C12" s="147">
        <v>42021</v>
      </c>
      <c r="D12" s="104"/>
      <c r="E12" s="104"/>
      <c r="F12" s="104"/>
      <c r="G12" s="104"/>
      <c r="H12" s="104"/>
      <c r="I12" s="104"/>
      <c r="J12" s="104"/>
      <c r="K12" s="104"/>
      <c r="L12" s="104"/>
      <c r="M12" s="104"/>
      <c r="N12" s="105"/>
    </row>
    <row r="13" spans="1:16" ht="15.75" x14ac:dyDescent="0.25">
      <c r="B13" s="106"/>
      <c r="C13" s="148"/>
      <c r="D13" s="107"/>
      <c r="E13" s="107"/>
      <c r="F13" s="107"/>
      <c r="G13" s="107"/>
      <c r="H13" s="107"/>
      <c r="I13" s="174"/>
      <c r="J13" s="174"/>
      <c r="K13" s="174"/>
      <c r="L13" s="174"/>
      <c r="M13" s="174"/>
      <c r="N13" s="107"/>
    </row>
    <row r="14" spans="1:16" ht="15" x14ac:dyDescent="0.25">
      <c r="I14" s="174"/>
      <c r="J14" s="174"/>
      <c r="K14" s="174"/>
      <c r="L14" s="174"/>
      <c r="M14" s="174"/>
      <c r="N14" s="175"/>
    </row>
    <row r="15" spans="1:16" ht="30" customHeight="1" x14ac:dyDescent="0.25">
      <c r="B15" s="498" t="s">
        <v>86</v>
      </c>
      <c r="C15" s="498"/>
      <c r="D15" s="176" t="s">
        <v>87</v>
      </c>
      <c r="E15" s="176" t="s">
        <v>88</v>
      </c>
      <c r="F15" s="176" t="s">
        <v>89</v>
      </c>
      <c r="G15" s="177"/>
      <c r="I15" s="149"/>
      <c r="J15" s="149"/>
      <c r="K15" s="149"/>
      <c r="L15" s="149"/>
      <c r="M15" s="149"/>
      <c r="N15" s="175"/>
    </row>
    <row r="16" spans="1:16" ht="15" x14ac:dyDescent="0.25">
      <c r="B16" s="498"/>
      <c r="C16" s="498"/>
      <c r="D16" s="176">
        <v>11</v>
      </c>
      <c r="E16" s="178">
        <v>190451660</v>
      </c>
      <c r="F16" s="178">
        <v>70</v>
      </c>
      <c r="G16" s="179"/>
      <c r="I16" s="150"/>
      <c r="J16" s="150"/>
      <c r="K16" s="150"/>
      <c r="L16" s="150"/>
      <c r="M16" s="150"/>
      <c r="N16" s="175"/>
    </row>
    <row r="17" spans="1:14" ht="15" x14ac:dyDescent="0.25">
      <c r="B17" s="498"/>
      <c r="C17" s="498"/>
      <c r="D17" s="176"/>
      <c r="E17" s="178"/>
      <c r="F17" s="178"/>
      <c r="G17" s="179"/>
      <c r="I17" s="150"/>
      <c r="J17" s="150"/>
      <c r="K17" s="150"/>
      <c r="L17" s="150"/>
      <c r="M17" s="150"/>
      <c r="N17" s="175"/>
    </row>
    <row r="18" spans="1:14" ht="15" x14ac:dyDescent="0.25">
      <c r="B18" s="498"/>
      <c r="C18" s="498"/>
      <c r="D18" s="176"/>
      <c r="E18" s="178"/>
      <c r="F18" s="178"/>
      <c r="G18" s="179"/>
      <c r="I18" s="150"/>
      <c r="J18" s="150"/>
      <c r="K18" s="150"/>
      <c r="L18" s="150"/>
      <c r="M18" s="150"/>
      <c r="N18" s="175"/>
    </row>
    <row r="19" spans="1:14" ht="15" x14ac:dyDescent="0.25">
      <c r="B19" s="498"/>
      <c r="C19" s="498"/>
      <c r="D19" s="176"/>
      <c r="E19" s="180"/>
      <c r="F19" s="178"/>
      <c r="G19" s="179"/>
      <c r="H19" s="151"/>
      <c r="I19" s="150"/>
      <c r="J19" s="150"/>
      <c r="K19" s="150"/>
      <c r="L19" s="150"/>
      <c r="M19" s="150"/>
      <c r="N19" s="181"/>
    </row>
    <row r="20" spans="1:14" ht="15" x14ac:dyDescent="0.25">
      <c r="B20" s="498"/>
      <c r="C20" s="498"/>
      <c r="D20" s="176"/>
      <c r="E20" s="180"/>
      <c r="F20" s="178"/>
      <c r="G20" s="179"/>
      <c r="H20" s="151"/>
      <c r="I20" s="152"/>
      <c r="J20" s="152"/>
      <c r="K20" s="152"/>
      <c r="L20" s="152"/>
      <c r="M20" s="152"/>
      <c r="N20" s="181"/>
    </row>
    <row r="21" spans="1:14" ht="15" x14ac:dyDescent="0.25">
      <c r="B21" s="498"/>
      <c r="C21" s="498"/>
      <c r="D21" s="176"/>
      <c r="E21" s="180"/>
      <c r="F21" s="178"/>
      <c r="G21" s="179"/>
      <c r="H21" s="151"/>
      <c r="I21" s="174"/>
      <c r="J21" s="174"/>
      <c r="K21" s="174"/>
      <c r="L21" s="174"/>
      <c r="M21" s="174"/>
      <c r="N21" s="181"/>
    </row>
    <row r="22" spans="1:14" ht="15" x14ac:dyDescent="0.25">
      <c r="B22" s="498"/>
      <c r="C22" s="498"/>
      <c r="D22" s="176"/>
      <c r="E22" s="180"/>
      <c r="F22" s="178"/>
      <c r="G22" s="179"/>
      <c r="H22" s="151"/>
      <c r="I22" s="174"/>
      <c r="J22" s="174"/>
      <c r="K22" s="174"/>
      <c r="L22" s="174"/>
      <c r="M22" s="174"/>
      <c r="N22" s="181"/>
    </row>
    <row r="23" spans="1:14" ht="15.75" thickBot="1" x14ac:dyDescent="0.3">
      <c r="B23" s="489" t="s">
        <v>90</v>
      </c>
      <c r="C23" s="491"/>
      <c r="D23" s="176"/>
      <c r="E23" s="182">
        <f>SUM(E16:E22)</f>
        <v>190451660</v>
      </c>
      <c r="F23" s="178">
        <f>SUM(F16:F22)</f>
        <v>70</v>
      </c>
      <c r="G23" s="179"/>
      <c r="H23" s="151"/>
      <c r="I23" s="174"/>
      <c r="J23" s="174"/>
      <c r="K23" s="174"/>
      <c r="L23" s="174"/>
      <c r="M23" s="174"/>
      <c r="N23" s="181"/>
    </row>
    <row r="24" spans="1:14" ht="43.5" thickBot="1" x14ac:dyDescent="0.3">
      <c r="A24" s="131"/>
      <c r="B24" s="127" t="s">
        <v>91</v>
      </c>
      <c r="C24" s="127" t="s">
        <v>92</v>
      </c>
      <c r="E24" s="149"/>
      <c r="F24" s="149"/>
      <c r="G24" s="149"/>
      <c r="H24" s="149"/>
      <c r="I24" s="132"/>
      <c r="J24" s="132"/>
      <c r="K24" s="132"/>
      <c r="L24" s="132"/>
      <c r="M24" s="132"/>
    </row>
    <row r="25" spans="1:14" ht="15.75" thickBot="1" x14ac:dyDescent="0.3">
      <c r="A25" s="183">
        <v>1</v>
      </c>
      <c r="C25" s="184">
        <f>+F23*80%</f>
        <v>56</v>
      </c>
      <c r="D25" s="150"/>
      <c r="E25" s="185">
        <f>E23</f>
        <v>190451660</v>
      </c>
      <c r="F25" s="153"/>
      <c r="G25" s="153"/>
      <c r="H25" s="153"/>
      <c r="I25" s="186"/>
      <c r="J25" s="186"/>
      <c r="K25" s="186"/>
      <c r="L25" s="186"/>
      <c r="M25" s="186"/>
    </row>
    <row r="26" spans="1:14" ht="15" x14ac:dyDescent="0.25">
      <c r="A26" s="187"/>
      <c r="C26" s="108"/>
      <c r="D26" s="150"/>
      <c r="E26" s="154"/>
      <c r="F26" s="153"/>
      <c r="G26" s="153"/>
      <c r="H26" s="153"/>
      <c r="I26" s="186"/>
      <c r="J26" s="186"/>
      <c r="K26" s="186"/>
      <c r="L26" s="186"/>
      <c r="M26" s="186"/>
    </row>
    <row r="27" spans="1:14" ht="15" x14ac:dyDescent="0.25">
      <c r="A27" s="187"/>
      <c r="C27" s="108"/>
      <c r="D27" s="150"/>
      <c r="E27" s="154"/>
      <c r="F27" s="153"/>
      <c r="G27" s="153"/>
      <c r="H27" s="153"/>
      <c r="I27" s="186"/>
      <c r="J27" s="186"/>
      <c r="K27" s="186"/>
      <c r="L27" s="186"/>
      <c r="M27" s="186"/>
    </row>
    <row r="28" spans="1:14" ht="15" x14ac:dyDescent="0.2">
      <c r="A28" s="187"/>
      <c r="B28" s="188" t="s">
        <v>93</v>
      </c>
      <c r="C28" s="171"/>
      <c r="D28" s="171"/>
      <c r="E28" s="171"/>
      <c r="F28" s="171"/>
      <c r="G28" s="171"/>
      <c r="H28" s="171"/>
      <c r="I28" s="174"/>
      <c r="J28" s="174"/>
      <c r="K28" s="174"/>
      <c r="L28" s="174"/>
      <c r="M28" s="174"/>
      <c r="N28" s="175"/>
    </row>
    <row r="29" spans="1:14" ht="15" x14ac:dyDescent="0.2">
      <c r="A29" s="187"/>
      <c r="B29" s="171"/>
      <c r="C29" s="171"/>
      <c r="D29" s="171"/>
      <c r="E29" s="171"/>
      <c r="F29" s="171"/>
      <c r="G29" s="171"/>
      <c r="H29" s="171"/>
      <c r="I29" s="174"/>
      <c r="J29" s="174"/>
      <c r="K29" s="174"/>
      <c r="L29" s="174"/>
      <c r="M29" s="174"/>
      <c r="N29" s="175"/>
    </row>
    <row r="30" spans="1:14" ht="15" x14ac:dyDescent="0.2">
      <c r="A30" s="187"/>
      <c r="B30" s="176" t="s">
        <v>94</v>
      </c>
      <c r="C30" s="176" t="s">
        <v>75</v>
      </c>
      <c r="D30" s="176" t="s">
        <v>95</v>
      </c>
      <c r="E30" s="171"/>
      <c r="F30" s="171"/>
      <c r="G30" s="171"/>
      <c r="H30" s="171"/>
      <c r="I30" s="174"/>
      <c r="J30" s="174"/>
      <c r="K30" s="174"/>
      <c r="L30" s="174"/>
      <c r="M30" s="174"/>
      <c r="N30" s="175"/>
    </row>
    <row r="31" spans="1:14" ht="15" x14ac:dyDescent="0.2">
      <c r="A31" s="187"/>
      <c r="B31" s="99" t="s">
        <v>97</v>
      </c>
      <c r="C31" s="85" t="s">
        <v>98</v>
      </c>
      <c r="D31" s="99"/>
      <c r="E31" s="171"/>
      <c r="F31" s="171"/>
      <c r="G31" s="171"/>
      <c r="H31" s="171"/>
      <c r="I31" s="174"/>
      <c r="J31" s="174"/>
      <c r="K31" s="174"/>
      <c r="L31" s="174"/>
      <c r="M31" s="174"/>
      <c r="N31" s="175"/>
    </row>
    <row r="32" spans="1:14" ht="15" x14ac:dyDescent="0.2">
      <c r="A32" s="187"/>
      <c r="B32" s="99" t="s">
        <v>99</v>
      </c>
      <c r="C32" s="85" t="s">
        <v>98</v>
      </c>
      <c r="D32" s="99"/>
      <c r="E32" s="171"/>
      <c r="F32" s="171"/>
      <c r="G32" s="171"/>
      <c r="H32" s="171"/>
      <c r="I32" s="174"/>
      <c r="J32" s="174"/>
      <c r="K32" s="174"/>
      <c r="L32" s="174"/>
      <c r="M32" s="174"/>
      <c r="N32" s="175"/>
    </row>
    <row r="33" spans="1:14" ht="15" x14ac:dyDescent="0.2">
      <c r="A33" s="187"/>
      <c r="B33" s="99" t="s">
        <v>100</v>
      </c>
      <c r="C33" s="85"/>
      <c r="D33" s="85" t="s">
        <v>98</v>
      </c>
      <c r="E33" s="171"/>
      <c r="F33" s="171"/>
      <c r="G33" s="171"/>
      <c r="H33" s="171"/>
      <c r="I33" s="174"/>
      <c r="J33" s="174"/>
      <c r="K33" s="174"/>
      <c r="L33" s="174"/>
      <c r="M33" s="174"/>
      <c r="N33" s="175"/>
    </row>
    <row r="34" spans="1:14" ht="15" x14ac:dyDescent="0.2">
      <c r="A34" s="187"/>
      <c r="B34" s="99" t="s">
        <v>101</v>
      </c>
      <c r="C34" s="85"/>
      <c r="D34" s="202" t="s">
        <v>98</v>
      </c>
      <c r="E34" s="171"/>
      <c r="F34" s="171"/>
      <c r="G34" s="171"/>
      <c r="H34" s="171"/>
      <c r="I34" s="174"/>
      <c r="J34" s="174"/>
      <c r="K34" s="174"/>
      <c r="L34" s="174"/>
      <c r="M34" s="174"/>
      <c r="N34" s="175"/>
    </row>
    <row r="35" spans="1:14" ht="15" x14ac:dyDescent="0.2">
      <c r="A35" s="187"/>
      <c r="B35" s="171"/>
      <c r="C35" s="171"/>
      <c r="D35" s="171"/>
      <c r="E35" s="171"/>
      <c r="F35" s="171"/>
      <c r="G35" s="171"/>
      <c r="H35" s="171"/>
      <c r="I35" s="174"/>
      <c r="J35" s="174"/>
      <c r="K35" s="174"/>
      <c r="L35" s="174"/>
      <c r="M35" s="174"/>
      <c r="N35" s="175"/>
    </row>
    <row r="36" spans="1:14" ht="15" x14ac:dyDescent="0.2">
      <c r="A36" s="187"/>
      <c r="B36" s="171"/>
      <c r="C36" s="171"/>
      <c r="D36" s="171"/>
      <c r="E36" s="171"/>
      <c r="F36" s="171"/>
      <c r="G36" s="171"/>
      <c r="H36" s="171"/>
      <c r="I36" s="174"/>
      <c r="J36" s="174"/>
      <c r="K36" s="174"/>
      <c r="L36" s="174"/>
      <c r="M36" s="174"/>
      <c r="N36" s="175"/>
    </row>
    <row r="37" spans="1:14" ht="15" x14ac:dyDescent="0.2">
      <c r="A37" s="187"/>
      <c r="B37" s="188" t="s">
        <v>102</v>
      </c>
      <c r="C37" s="171"/>
      <c r="D37" s="171"/>
      <c r="E37" s="171"/>
      <c r="F37" s="171"/>
      <c r="G37" s="171"/>
      <c r="H37" s="171"/>
      <c r="I37" s="174"/>
      <c r="J37" s="174"/>
      <c r="K37" s="174"/>
      <c r="L37" s="174"/>
      <c r="M37" s="174"/>
      <c r="N37" s="175"/>
    </row>
    <row r="38" spans="1:14" ht="15" x14ac:dyDescent="0.2">
      <c r="A38" s="187"/>
      <c r="B38" s="171"/>
      <c r="C38" s="171"/>
      <c r="D38" s="171"/>
      <c r="E38" s="171"/>
      <c r="F38" s="171"/>
      <c r="G38" s="171"/>
      <c r="H38" s="171"/>
      <c r="I38" s="174"/>
      <c r="J38" s="174"/>
      <c r="K38" s="174"/>
      <c r="L38" s="174"/>
      <c r="M38" s="174"/>
      <c r="N38" s="175"/>
    </row>
    <row r="39" spans="1:14" ht="15" x14ac:dyDescent="0.2">
      <c r="A39" s="187"/>
      <c r="B39" s="171"/>
      <c r="C39" s="171"/>
      <c r="D39" s="171"/>
      <c r="E39" s="171"/>
      <c r="F39" s="171"/>
      <c r="G39" s="171"/>
      <c r="H39" s="171"/>
      <c r="I39" s="174"/>
      <c r="J39" s="174"/>
      <c r="K39" s="174"/>
      <c r="L39" s="174"/>
      <c r="M39" s="174"/>
      <c r="N39" s="175"/>
    </row>
    <row r="40" spans="1:14" ht="15" x14ac:dyDescent="0.2">
      <c r="A40" s="187"/>
      <c r="B40" s="176" t="s">
        <v>94</v>
      </c>
      <c r="C40" s="176" t="s">
        <v>103</v>
      </c>
      <c r="D40" s="158" t="s">
        <v>104</v>
      </c>
      <c r="E40" s="158" t="s">
        <v>105</v>
      </c>
      <c r="F40" s="171"/>
      <c r="G40" s="171"/>
      <c r="H40" s="171"/>
      <c r="I40" s="174"/>
      <c r="J40" s="174"/>
      <c r="K40" s="174"/>
      <c r="L40" s="174"/>
      <c r="M40" s="174"/>
      <c r="N40" s="175"/>
    </row>
    <row r="41" spans="1:14" ht="42.75" x14ac:dyDescent="0.2">
      <c r="A41" s="187"/>
      <c r="B41" s="190" t="s">
        <v>106</v>
      </c>
      <c r="C41" s="47">
        <v>40</v>
      </c>
      <c r="D41" s="85">
        <v>0</v>
      </c>
      <c r="E41" s="474">
        <f>+D41+D42</f>
        <v>0</v>
      </c>
      <c r="F41" s="171"/>
      <c r="G41" s="171"/>
      <c r="H41" s="171"/>
      <c r="I41" s="174"/>
      <c r="J41" s="174"/>
      <c r="K41" s="174"/>
      <c r="L41" s="174"/>
      <c r="M41" s="174"/>
      <c r="N41" s="175"/>
    </row>
    <row r="42" spans="1:14" ht="71.25" x14ac:dyDescent="0.2">
      <c r="A42" s="187"/>
      <c r="B42" s="190" t="s">
        <v>107</v>
      </c>
      <c r="C42" s="47">
        <v>60</v>
      </c>
      <c r="D42" s="85">
        <v>0</v>
      </c>
      <c r="E42" s="475"/>
      <c r="F42" s="171"/>
      <c r="G42" s="171"/>
      <c r="H42" s="171"/>
      <c r="I42" s="174"/>
      <c r="J42" s="174"/>
      <c r="K42" s="174"/>
      <c r="L42" s="174"/>
      <c r="M42" s="174"/>
      <c r="N42" s="175"/>
    </row>
    <row r="43" spans="1:14" ht="15" x14ac:dyDescent="0.25">
      <c r="A43" s="187"/>
      <c r="C43" s="108"/>
      <c r="D43" s="150"/>
      <c r="E43" s="154"/>
      <c r="F43" s="153"/>
      <c r="G43" s="153"/>
      <c r="H43" s="153"/>
      <c r="I43" s="186"/>
      <c r="J43" s="186"/>
      <c r="K43" s="186"/>
      <c r="L43" s="186"/>
      <c r="M43" s="186"/>
    </row>
    <row r="44" spans="1:14" ht="15" x14ac:dyDescent="0.25">
      <c r="A44" s="187"/>
      <c r="C44" s="108"/>
      <c r="D44" s="150"/>
      <c r="E44" s="154"/>
      <c r="F44" s="153"/>
      <c r="G44" s="153"/>
      <c r="H44" s="153"/>
      <c r="I44" s="186"/>
      <c r="J44" s="186"/>
      <c r="K44" s="186"/>
      <c r="L44" s="186"/>
      <c r="M44" s="186"/>
    </row>
    <row r="45" spans="1:14" ht="15" x14ac:dyDescent="0.25">
      <c r="A45" s="187"/>
      <c r="C45" s="108"/>
      <c r="D45" s="150"/>
      <c r="E45" s="154"/>
      <c r="F45" s="153"/>
      <c r="G45" s="153"/>
      <c r="H45" s="153"/>
      <c r="I45" s="186"/>
      <c r="J45" s="186"/>
      <c r="K45" s="186"/>
      <c r="L45" s="186"/>
      <c r="M45" s="186"/>
    </row>
    <row r="46" spans="1:14" ht="15" thickBot="1" x14ac:dyDescent="0.3">
      <c r="M46" s="504" t="s">
        <v>108</v>
      </c>
      <c r="N46" s="504"/>
    </row>
    <row r="47" spans="1:14" ht="15" x14ac:dyDescent="0.25">
      <c r="B47" s="188" t="s">
        <v>109</v>
      </c>
      <c r="M47" s="191"/>
      <c r="N47" s="191"/>
    </row>
    <row r="48" spans="1:14" ht="15" thickBot="1" x14ac:dyDescent="0.3">
      <c r="M48" s="191"/>
      <c r="N48" s="191"/>
    </row>
    <row r="49" spans="1:26" s="174" customFormat="1" ht="60" x14ac:dyDescent="0.25">
      <c r="B49" s="192" t="s">
        <v>110</v>
      </c>
      <c r="C49" s="192" t="s">
        <v>111</v>
      </c>
      <c r="D49" s="192" t="s">
        <v>112</v>
      </c>
      <c r="E49" s="192" t="s">
        <v>113</v>
      </c>
      <c r="F49" s="192" t="s">
        <v>114</v>
      </c>
      <c r="G49" s="192" t="s">
        <v>115</v>
      </c>
      <c r="H49" s="192" t="s">
        <v>116</v>
      </c>
      <c r="I49" s="192" t="s">
        <v>117</v>
      </c>
      <c r="J49" s="192" t="s">
        <v>118</v>
      </c>
      <c r="K49" s="192" t="s">
        <v>119</v>
      </c>
      <c r="L49" s="192" t="s">
        <v>120</v>
      </c>
      <c r="M49" s="193" t="s">
        <v>121</v>
      </c>
      <c r="N49" s="192" t="s">
        <v>122</v>
      </c>
      <c r="O49" s="192" t="s">
        <v>123</v>
      </c>
      <c r="P49" s="194" t="s">
        <v>124</v>
      </c>
      <c r="Q49" s="194" t="s">
        <v>125</v>
      </c>
    </row>
    <row r="50" spans="1:26" s="79" customFormat="1" ht="45.75" customHeight="1" x14ac:dyDescent="0.25">
      <c r="A50" s="47">
        <v>1</v>
      </c>
      <c r="B50" s="62" t="s">
        <v>68</v>
      </c>
      <c r="C50" s="62" t="s">
        <v>68</v>
      </c>
      <c r="D50" s="62" t="s">
        <v>1149</v>
      </c>
      <c r="E50" s="62" t="s">
        <v>1150</v>
      </c>
      <c r="F50" s="109" t="s">
        <v>75</v>
      </c>
      <c r="G50" s="110" t="s">
        <v>385</v>
      </c>
      <c r="H50" s="111">
        <v>40919</v>
      </c>
      <c r="I50" s="111">
        <v>41090</v>
      </c>
      <c r="J50" s="112" t="s">
        <v>95</v>
      </c>
      <c r="K50" s="224">
        <f>(I50-H50)/30</f>
        <v>5.7</v>
      </c>
      <c r="L50" s="113" t="s">
        <v>596</v>
      </c>
      <c r="M50" s="114">
        <v>70</v>
      </c>
      <c r="N50" s="115" t="s">
        <v>128</v>
      </c>
      <c r="O50" s="117">
        <v>21182452</v>
      </c>
      <c r="P50" s="117">
        <v>48</v>
      </c>
      <c r="Q50" s="76"/>
      <c r="R50" s="86"/>
      <c r="S50" s="86"/>
      <c r="T50" s="86"/>
      <c r="U50" s="86"/>
      <c r="V50" s="86"/>
      <c r="W50" s="86"/>
      <c r="X50" s="86"/>
      <c r="Y50" s="86"/>
      <c r="Z50" s="86"/>
    </row>
    <row r="51" spans="1:26" s="79" customFormat="1" ht="44.25" customHeight="1" x14ac:dyDescent="0.25">
      <c r="A51" s="47">
        <f>+A50+1</f>
        <v>2</v>
      </c>
      <c r="B51" s="62" t="s">
        <v>68</v>
      </c>
      <c r="C51" s="62" t="s">
        <v>68</v>
      </c>
      <c r="D51" s="62" t="s">
        <v>1149</v>
      </c>
      <c r="E51" s="62" t="s">
        <v>1151</v>
      </c>
      <c r="F51" s="205" t="s">
        <v>75</v>
      </c>
      <c r="G51" s="120" t="s">
        <v>385</v>
      </c>
      <c r="H51" s="111">
        <v>41061</v>
      </c>
      <c r="I51" s="111">
        <v>41273</v>
      </c>
      <c r="J51" s="112" t="s">
        <v>95</v>
      </c>
      <c r="K51" s="224">
        <f t="shared" ref="K51:K54" si="0">(I51-H51)/30</f>
        <v>7.0666666666666664</v>
      </c>
      <c r="L51" s="113" t="s">
        <v>596</v>
      </c>
      <c r="M51" s="114">
        <v>70</v>
      </c>
      <c r="N51" s="115" t="s">
        <v>128</v>
      </c>
      <c r="O51" s="117">
        <v>100800000</v>
      </c>
      <c r="P51" s="117">
        <v>48</v>
      </c>
      <c r="Q51" s="76"/>
      <c r="R51" s="86"/>
      <c r="S51" s="86"/>
      <c r="T51" s="86"/>
      <c r="U51" s="86"/>
      <c r="V51" s="86"/>
      <c r="W51" s="86"/>
      <c r="X51" s="86"/>
      <c r="Y51" s="86"/>
      <c r="Z51" s="86"/>
    </row>
    <row r="52" spans="1:26" s="79" customFormat="1" ht="47.25" customHeight="1" x14ac:dyDescent="0.25">
      <c r="A52" s="47">
        <v>3</v>
      </c>
      <c r="B52" s="62" t="s">
        <v>68</v>
      </c>
      <c r="C52" s="62" t="s">
        <v>68</v>
      </c>
      <c r="D52" s="62" t="s">
        <v>1149</v>
      </c>
      <c r="E52" s="62" t="s">
        <v>1152</v>
      </c>
      <c r="F52" s="205" t="s">
        <v>75</v>
      </c>
      <c r="G52" s="120" t="s">
        <v>385</v>
      </c>
      <c r="H52" s="111">
        <v>41246</v>
      </c>
      <c r="I52" s="111">
        <v>41988</v>
      </c>
      <c r="J52" s="112" t="s">
        <v>95</v>
      </c>
      <c r="K52" s="224">
        <f t="shared" si="0"/>
        <v>24.733333333333334</v>
      </c>
      <c r="L52" s="113" t="s">
        <v>596</v>
      </c>
      <c r="M52" s="114">
        <v>70</v>
      </c>
      <c r="N52" s="115" t="s">
        <v>128</v>
      </c>
      <c r="O52" s="117">
        <v>289101120</v>
      </c>
      <c r="P52" s="117">
        <v>48</v>
      </c>
      <c r="Q52" s="76"/>
      <c r="R52" s="86"/>
      <c r="S52" s="86"/>
      <c r="T52" s="86"/>
      <c r="U52" s="86"/>
      <c r="V52" s="86"/>
      <c r="W52" s="86"/>
      <c r="X52" s="86"/>
      <c r="Y52" s="86"/>
      <c r="Z52" s="86"/>
    </row>
    <row r="53" spans="1:26" s="79" customFormat="1" ht="45" customHeight="1" x14ac:dyDescent="0.25">
      <c r="A53" s="47">
        <v>4</v>
      </c>
      <c r="B53" s="62" t="s">
        <v>68</v>
      </c>
      <c r="C53" s="62" t="s">
        <v>68</v>
      </c>
      <c r="D53" s="62" t="s">
        <v>1153</v>
      </c>
      <c r="E53" s="62" t="s">
        <v>1154</v>
      </c>
      <c r="F53" s="205" t="s">
        <v>75</v>
      </c>
      <c r="G53" s="120" t="s">
        <v>385</v>
      </c>
      <c r="H53" s="111">
        <v>41099</v>
      </c>
      <c r="I53" s="111">
        <v>41273</v>
      </c>
      <c r="J53" s="112" t="s">
        <v>95</v>
      </c>
      <c r="K53" s="224">
        <f t="shared" si="0"/>
        <v>5.8</v>
      </c>
      <c r="L53" s="113" t="s">
        <v>596</v>
      </c>
      <c r="M53" s="114">
        <v>252</v>
      </c>
      <c r="N53" s="115" t="s">
        <v>128</v>
      </c>
      <c r="O53" s="117"/>
      <c r="P53" s="117">
        <v>49</v>
      </c>
      <c r="Q53" s="76"/>
      <c r="R53" s="86"/>
      <c r="S53" s="86"/>
      <c r="T53" s="86"/>
      <c r="U53" s="86"/>
      <c r="V53" s="86"/>
      <c r="W53" s="86"/>
      <c r="X53" s="86"/>
      <c r="Y53" s="86"/>
      <c r="Z53" s="86"/>
    </row>
    <row r="54" spans="1:26" s="79" customFormat="1" ht="42.75" customHeight="1" x14ac:dyDescent="0.25">
      <c r="A54" s="47">
        <v>5</v>
      </c>
      <c r="B54" s="62" t="s">
        <v>68</v>
      </c>
      <c r="C54" s="62" t="s">
        <v>68</v>
      </c>
      <c r="D54" s="62" t="s">
        <v>1153</v>
      </c>
      <c r="E54" s="62" t="s">
        <v>1155</v>
      </c>
      <c r="F54" s="205" t="s">
        <v>75</v>
      </c>
      <c r="G54" s="120" t="s">
        <v>385</v>
      </c>
      <c r="H54" s="111">
        <v>41256</v>
      </c>
      <c r="I54" s="111">
        <v>42004</v>
      </c>
      <c r="J54" s="112" t="s">
        <v>95</v>
      </c>
      <c r="K54" s="224">
        <f t="shared" si="0"/>
        <v>24.933333333333334</v>
      </c>
      <c r="L54" s="113" t="s">
        <v>596</v>
      </c>
      <c r="M54" s="114">
        <v>252</v>
      </c>
      <c r="N54" s="115" t="s">
        <v>128</v>
      </c>
      <c r="O54" s="117"/>
      <c r="P54" s="117">
        <v>49</v>
      </c>
      <c r="Q54" s="76"/>
      <c r="R54" s="86"/>
      <c r="S54" s="86"/>
      <c r="T54" s="86"/>
      <c r="U54" s="86"/>
      <c r="V54" s="86"/>
      <c r="W54" s="86"/>
      <c r="X54" s="86"/>
      <c r="Y54" s="86"/>
      <c r="Z54" s="86"/>
    </row>
    <row r="55" spans="1:26" s="79" customFormat="1" x14ac:dyDescent="0.25">
      <c r="A55" s="47"/>
      <c r="B55" s="118" t="s">
        <v>105</v>
      </c>
      <c r="C55" s="63"/>
      <c r="D55" s="62"/>
      <c r="E55" s="119"/>
      <c r="F55" s="120"/>
      <c r="G55" s="120"/>
      <c r="H55" s="120"/>
      <c r="I55" s="112"/>
      <c r="J55" s="112"/>
      <c r="K55" s="121">
        <f>SUM(K50:K54)</f>
        <v>68.233333333333334</v>
      </c>
      <c r="L55" s="122"/>
      <c r="M55" s="121">
        <f>SUM(M50:M54)</f>
        <v>714</v>
      </c>
      <c r="N55" s="122">
        <f>SUM(N50:N54)</f>
        <v>0</v>
      </c>
      <c r="O55" s="117">
        <f>SUM(O50:O54)</f>
        <v>411083572</v>
      </c>
      <c r="P55" s="117"/>
      <c r="Q55" s="76"/>
    </row>
    <row r="56" spans="1:26" x14ac:dyDescent="0.25">
      <c r="E56" s="155"/>
      <c r="K56" s="156"/>
    </row>
    <row r="57" spans="1:26" ht="15" x14ac:dyDescent="0.25">
      <c r="B57" s="471" t="s">
        <v>133</v>
      </c>
      <c r="C57" s="471" t="s">
        <v>134</v>
      </c>
      <c r="D57" s="505" t="s">
        <v>135</v>
      </c>
      <c r="E57" s="505"/>
      <c r="K57" s="157"/>
      <c r="L57" s="157"/>
      <c r="M57" s="157"/>
    </row>
    <row r="58" spans="1:26" ht="18" x14ac:dyDescent="0.25">
      <c r="B58" s="473"/>
      <c r="C58" s="473"/>
      <c r="D58" s="158" t="s">
        <v>136</v>
      </c>
      <c r="E58" s="159" t="s">
        <v>137</v>
      </c>
      <c r="H58" s="124"/>
      <c r="I58" s="161">
        <v>40194</v>
      </c>
      <c r="K58" s="161"/>
      <c r="L58" s="157"/>
    </row>
    <row r="59" spans="1:26" ht="18" x14ac:dyDescent="0.25">
      <c r="B59" s="160" t="s">
        <v>139</v>
      </c>
      <c r="C59" s="162">
        <f>+K55</f>
        <v>68.233333333333334</v>
      </c>
      <c r="D59" s="85" t="s">
        <v>98</v>
      </c>
      <c r="E59" s="85"/>
      <c r="F59" s="126"/>
      <c r="G59" s="126"/>
      <c r="H59" s="126"/>
      <c r="I59" s="126"/>
      <c r="J59" s="126"/>
      <c r="L59" s="163" t="e">
        <f>K50+K51+#REF!+#REF!</f>
        <v>#REF!</v>
      </c>
      <c r="M59" s="126"/>
    </row>
    <row r="60" spans="1:26" ht="15" x14ac:dyDescent="0.25">
      <c r="B60" s="160" t="s">
        <v>140</v>
      </c>
      <c r="C60" s="164">
        <f>+M55</f>
        <v>714</v>
      </c>
      <c r="D60" s="85" t="s">
        <v>98</v>
      </c>
      <c r="E60" s="85"/>
    </row>
    <row r="61" spans="1:26" x14ac:dyDescent="0.25">
      <c r="B61" s="165"/>
      <c r="C61" s="518"/>
      <c r="D61" s="518"/>
      <c r="E61" s="518"/>
      <c r="F61" s="518"/>
      <c r="G61" s="518"/>
      <c r="H61" s="518"/>
      <c r="I61" s="518"/>
      <c r="J61" s="518"/>
      <c r="K61" s="518"/>
      <c r="L61" s="518"/>
      <c r="M61" s="518"/>
      <c r="N61" s="518"/>
    </row>
    <row r="62" spans="1:26" ht="15" thickBot="1" x14ac:dyDescent="0.3"/>
    <row r="63" spans="1:26" ht="27" thickBot="1" x14ac:dyDescent="0.3">
      <c r="B63" s="519" t="s">
        <v>141</v>
      </c>
      <c r="C63" s="519"/>
      <c r="D63" s="519"/>
      <c r="E63" s="519"/>
      <c r="F63" s="519"/>
      <c r="G63" s="519"/>
      <c r="H63" s="519"/>
      <c r="I63" s="519"/>
      <c r="J63" s="519"/>
      <c r="K63" s="519"/>
      <c r="L63" s="519"/>
      <c r="M63" s="519"/>
      <c r="N63" s="519"/>
    </row>
    <row r="66" spans="2:18" ht="90" x14ac:dyDescent="0.25">
      <c r="B66" s="176" t="s">
        <v>142</v>
      </c>
      <c r="C66" s="195" t="s">
        <v>143</v>
      </c>
      <c r="D66" s="195" t="s">
        <v>144</v>
      </c>
      <c r="E66" s="195" t="s">
        <v>145</v>
      </c>
      <c r="F66" s="195" t="s">
        <v>146</v>
      </c>
      <c r="G66" s="195" t="s">
        <v>147</v>
      </c>
      <c r="H66" s="195" t="s">
        <v>148</v>
      </c>
      <c r="I66" s="176" t="s">
        <v>149</v>
      </c>
      <c r="J66" s="195" t="s">
        <v>150</v>
      </c>
      <c r="K66" s="195" t="s">
        <v>151</v>
      </c>
      <c r="L66" s="195" t="s">
        <v>152</v>
      </c>
      <c r="M66" s="195" t="s">
        <v>153</v>
      </c>
      <c r="N66" s="196" t="s">
        <v>154</v>
      </c>
      <c r="O66" s="196" t="s">
        <v>155</v>
      </c>
      <c r="P66" s="489" t="s">
        <v>96</v>
      </c>
      <c r="Q66" s="491"/>
      <c r="R66" s="195" t="s">
        <v>156</v>
      </c>
    </row>
    <row r="67" spans="2:18" ht="78" customHeight="1" x14ac:dyDescent="0.25">
      <c r="B67" s="99" t="s">
        <v>541</v>
      </c>
      <c r="C67" s="127" t="s">
        <v>602</v>
      </c>
      <c r="D67" s="127" t="s">
        <v>1156</v>
      </c>
      <c r="E67" s="47">
        <v>70</v>
      </c>
      <c r="F67" s="127" t="s">
        <v>1131</v>
      </c>
      <c r="G67" s="127" t="s">
        <v>1131</v>
      </c>
      <c r="H67" s="127" t="s">
        <v>1131</v>
      </c>
      <c r="I67" s="127" t="s">
        <v>1131</v>
      </c>
      <c r="J67" s="127" t="s">
        <v>1131</v>
      </c>
      <c r="K67" s="127" t="s">
        <v>1131</v>
      </c>
      <c r="L67" s="127" t="s">
        <v>75</v>
      </c>
      <c r="M67" s="127" t="s">
        <v>75</v>
      </c>
      <c r="N67" s="127" t="s">
        <v>75</v>
      </c>
      <c r="O67" s="127" t="s">
        <v>75</v>
      </c>
      <c r="P67" s="468" t="s">
        <v>1783</v>
      </c>
      <c r="Q67" s="469"/>
      <c r="R67" s="47" t="s">
        <v>95</v>
      </c>
    </row>
    <row r="68" spans="2:18" ht="15" customHeight="1" x14ac:dyDescent="0.2">
      <c r="B68" s="100"/>
      <c r="C68" s="100"/>
      <c r="D68" s="166"/>
      <c r="E68" s="166"/>
      <c r="F68" s="169"/>
      <c r="G68" s="170"/>
      <c r="H68" s="169"/>
      <c r="I68" s="99"/>
      <c r="J68" s="100"/>
      <c r="K68" s="100"/>
      <c r="L68" s="99"/>
      <c r="M68" s="99"/>
      <c r="N68" s="99"/>
      <c r="O68" s="99"/>
      <c r="P68" s="489"/>
      <c r="Q68" s="491"/>
      <c r="R68" s="99"/>
    </row>
    <row r="69" spans="2:18" ht="15" x14ac:dyDescent="0.2">
      <c r="B69" s="100"/>
      <c r="C69" s="100"/>
      <c r="D69" s="166"/>
      <c r="E69" s="166"/>
      <c r="F69" s="169"/>
      <c r="G69" s="170"/>
      <c r="H69" s="169"/>
      <c r="I69" s="99"/>
      <c r="J69" s="100"/>
      <c r="K69" s="100"/>
      <c r="L69" s="99"/>
      <c r="M69" s="99"/>
      <c r="N69" s="99"/>
      <c r="O69" s="99"/>
      <c r="P69" s="489"/>
      <c r="Q69" s="491"/>
      <c r="R69" s="99"/>
    </row>
    <row r="70" spans="2:18" ht="15" x14ac:dyDescent="0.2">
      <c r="B70" s="100"/>
      <c r="C70" s="100"/>
      <c r="D70" s="166"/>
      <c r="E70" s="166"/>
      <c r="F70" s="169"/>
      <c r="G70" s="170"/>
      <c r="H70" s="169"/>
      <c r="I70" s="99"/>
      <c r="J70" s="100"/>
      <c r="K70" s="100"/>
      <c r="L70" s="99"/>
      <c r="M70" s="99"/>
      <c r="N70" s="99"/>
      <c r="O70" s="99"/>
      <c r="P70" s="489"/>
      <c r="Q70" s="491"/>
      <c r="R70" s="99"/>
    </row>
    <row r="71" spans="2:18" ht="15" x14ac:dyDescent="0.2">
      <c r="B71" s="100"/>
      <c r="C71" s="100"/>
      <c r="D71" s="166"/>
      <c r="E71" s="166"/>
      <c r="F71" s="169"/>
      <c r="G71" s="170"/>
      <c r="H71" s="169"/>
      <c r="I71" s="99"/>
      <c r="J71" s="100"/>
      <c r="K71" s="100"/>
      <c r="L71" s="99"/>
      <c r="M71" s="99"/>
      <c r="N71" s="99"/>
      <c r="O71" s="99"/>
      <c r="P71" s="489"/>
      <c r="Q71" s="491"/>
      <c r="R71" s="99"/>
    </row>
    <row r="72" spans="2:18" ht="15" x14ac:dyDescent="0.2">
      <c r="B72" s="100"/>
      <c r="C72" s="100"/>
      <c r="D72" s="166"/>
      <c r="E72" s="166"/>
      <c r="F72" s="169"/>
      <c r="G72" s="170"/>
      <c r="H72" s="169"/>
      <c r="I72" s="99"/>
      <c r="J72" s="100"/>
      <c r="K72" s="100"/>
      <c r="L72" s="99"/>
      <c r="M72" s="99"/>
      <c r="N72" s="99"/>
      <c r="O72" s="99"/>
      <c r="P72" s="489"/>
      <c r="Q72" s="491"/>
      <c r="R72" s="99"/>
    </row>
    <row r="73" spans="2:18" ht="15" x14ac:dyDescent="0.25">
      <c r="B73" s="99"/>
      <c r="C73" s="99"/>
      <c r="D73" s="99"/>
      <c r="E73" s="99"/>
      <c r="F73" s="99"/>
      <c r="G73" s="197"/>
      <c r="H73" s="99"/>
      <c r="I73" s="99"/>
      <c r="J73" s="99"/>
      <c r="K73" s="99"/>
      <c r="L73" s="99"/>
      <c r="M73" s="99"/>
      <c r="N73" s="99"/>
      <c r="O73" s="99"/>
      <c r="P73" s="489"/>
      <c r="Q73" s="491"/>
      <c r="R73" s="99"/>
    </row>
    <row r="74" spans="2:18" x14ac:dyDescent="0.25">
      <c r="B74" s="123" t="s">
        <v>159</v>
      </c>
      <c r="H74" s="99"/>
      <c r="I74" s="99"/>
    </row>
    <row r="75" spans="2:18" x14ac:dyDescent="0.25">
      <c r="B75" s="123" t="s">
        <v>160</v>
      </c>
    </row>
    <row r="76" spans="2:18" x14ac:dyDescent="0.25">
      <c r="B76" s="123" t="s">
        <v>161</v>
      </c>
    </row>
    <row r="78" spans="2:18" ht="15" thickBot="1" x14ac:dyDescent="0.3"/>
    <row r="79" spans="2:18" ht="27" thickBot="1" x14ac:dyDescent="0.3">
      <c r="B79" s="513" t="s">
        <v>162</v>
      </c>
      <c r="C79" s="514"/>
      <c r="D79" s="514"/>
      <c r="E79" s="514"/>
      <c r="F79" s="514"/>
      <c r="G79" s="514"/>
      <c r="H79" s="514"/>
      <c r="I79" s="514"/>
      <c r="J79" s="514"/>
      <c r="K79" s="514"/>
      <c r="L79" s="514"/>
      <c r="M79" s="514"/>
      <c r="N79" s="515"/>
    </row>
    <row r="84" spans="2:17" ht="15" x14ac:dyDescent="0.25">
      <c r="B84" s="476" t="s">
        <v>163</v>
      </c>
      <c r="C84" s="498" t="s">
        <v>164</v>
      </c>
      <c r="D84" s="498" t="s">
        <v>165</v>
      </c>
      <c r="E84" s="498" t="s">
        <v>166</v>
      </c>
      <c r="F84" s="498" t="s">
        <v>167</v>
      </c>
      <c r="G84" s="498" t="s">
        <v>168</v>
      </c>
      <c r="H84" s="498" t="s">
        <v>169</v>
      </c>
      <c r="I84" s="498" t="s">
        <v>170</v>
      </c>
      <c r="J84" s="498" t="s">
        <v>171</v>
      </c>
      <c r="K84" s="498"/>
      <c r="L84" s="498"/>
      <c r="M84" s="498" t="s">
        <v>172</v>
      </c>
      <c r="N84" s="498" t="s">
        <v>1804</v>
      </c>
      <c r="O84" s="498" t="s">
        <v>1805</v>
      </c>
      <c r="P84" s="498" t="s">
        <v>96</v>
      </c>
      <c r="Q84" s="498"/>
    </row>
    <row r="85" spans="2:17" ht="28.5" x14ac:dyDescent="0.2">
      <c r="B85" s="477"/>
      <c r="C85" s="498"/>
      <c r="D85" s="498"/>
      <c r="E85" s="498"/>
      <c r="F85" s="498"/>
      <c r="G85" s="498"/>
      <c r="H85" s="498"/>
      <c r="I85" s="498"/>
      <c r="J85" s="166" t="s">
        <v>173</v>
      </c>
      <c r="K85" s="144" t="s">
        <v>174</v>
      </c>
      <c r="L85" s="100" t="s">
        <v>175</v>
      </c>
      <c r="M85" s="498"/>
      <c r="N85" s="498"/>
      <c r="O85" s="498"/>
      <c r="P85" s="498"/>
      <c r="Q85" s="498"/>
    </row>
    <row r="86" spans="2:17" ht="42.75" x14ac:dyDescent="0.2">
      <c r="B86" s="59" t="s">
        <v>176</v>
      </c>
      <c r="C86" s="290">
        <v>1</v>
      </c>
      <c r="D86" s="87" t="s">
        <v>1157</v>
      </c>
      <c r="E86" s="291">
        <v>52101843</v>
      </c>
      <c r="F86" s="76" t="s">
        <v>501</v>
      </c>
      <c r="G86" s="76" t="s">
        <v>685</v>
      </c>
      <c r="H86" s="200">
        <v>34110</v>
      </c>
      <c r="I86" s="60" t="s">
        <v>652</v>
      </c>
      <c r="J86" s="76" t="s">
        <v>1158</v>
      </c>
      <c r="K86" s="200" t="s">
        <v>1159</v>
      </c>
      <c r="L86" s="200" t="s">
        <v>1160</v>
      </c>
      <c r="M86" s="76" t="s">
        <v>75</v>
      </c>
      <c r="N86" s="76" t="s">
        <v>75</v>
      </c>
      <c r="O86" s="76" t="s">
        <v>75</v>
      </c>
      <c r="P86" s="499"/>
      <c r="Q86" s="499"/>
    </row>
    <row r="87" spans="2:17" ht="72" customHeight="1" x14ac:dyDescent="0.2">
      <c r="B87" s="144" t="s">
        <v>183</v>
      </c>
      <c r="C87" s="290">
        <v>1</v>
      </c>
      <c r="D87" s="87" t="s">
        <v>1161</v>
      </c>
      <c r="E87" s="291">
        <v>52161597</v>
      </c>
      <c r="F87" s="272" t="s">
        <v>334</v>
      </c>
      <c r="G87" s="76" t="s">
        <v>1162</v>
      </c>
      <c r="H87" s="200">
        <v>36735</v>
      </c>
      <c r="I87" s="60" t="s">
        <v>213</v>
      </c>
      <c r="J87" s="76" t="s">
        <v>1158</v>
      </c>
      <c r="K87" s="200" t="s">
        <v>1163</v>
      </c>
      <c r="L87" s="200" t="s">
        <v>334</v>
      </c>
      <c r="M87" s="76" t="s">
        <v>75</v>
      </c>
      <c r="N87" s="76" t="s">
        <v>75</v>
      </c>
      <c r="O87" s="76" t="s">
        <v>75</v>
      </c>
      <c r="P87" s="499" t="s">
        <v>1819</v>
      </c>
      <c r="Q87" s="499"/>
    </row>
    <row r="88" spans="2:17" ht="15" thickBot="1" x14ac:dyDescent="0.3"/>
    <row r="89" spans="2:17" ht="27" thickBot="1" x14ac:dyDescent="0.3">
      <c r="B89" s="513" t="s">
        <v>191</v>
      </c>
      <c r="C89" s="514"/>
      <c r="D89" s="514"/>
      <c r="E89" s="514"/>
      <c r="F89" s="514"/>
      <c r="G89" s="514"/>
      <c r="H89" s="514"/>
      <c r="I89" s="514"/>
      <c r="J89" s="514"/>
      <c r="K89" s="514"/>
      <c r="L89" s="514"/>
      <c r="M89" s="514"/>
      <c r="N89" s="515"/>
    </row>
    <row r="92" spans="2:17" ht="30" x14ac:dyDescent="0.25">
      <c r="B92" s="195" t="s">
        <v>94</v>
      </c>
      <c r="C92" s="195" t="s">
        <v>1806</v>
      </c>
      <c r="D92" s="489" t="s">
        <v>96</v>
      </c>
      <c r="E92" s="491"/>
    </row>
    <row r="93" spans="2:17" ht="50.25" customHeight="1" x14ac:dyDescent="0.25">
      <c r="B93" s="127" t="s">
        <v>1148</v>
      </c>
      <c r="C93" s="85" t="s">
        <v>75</v>
      </c>
      <c r="D93" s="492"/>
      <c r="E93" s="492"/>
    </row>
    <row r="96" spans="2:17" ht="26.25" x14ac:dyDescent="0.25">
      <c r="B96" s="516" t="s">
        <v>193</v>
      </c>
      <c r="C96" s="517"/>
      <c r="D96" s="517"/>
      <c r="E96" s="517"/>
      <c r="F96" s="517"/>
      <c r="G96" s="517"/>
      <c r="H96" s="517"/>
      <c r="I96" s="517"/>
      <c r="J96" s="517"/>
      <c r="K96" s="517"/>
      <c r="L96" s="517"/>
      <c r="M96" s="517"/>
      <c r="N96" s="517"/>
      <c r="O96" s="517"/>
      <c r="P96" s="517"/>
    </row>
    <row r="98" spans="1:26" ht="15" thickBot="1" x14ac:dyDescent="0.3"/>
    <row r="99" spans="1:26" ht="27" thickBot="1" x14ac:dyDescent="0.3">
      <c r="B99" s="513" t="s">
        <v>194</v>
      </c>
      <c r="C99" s="514"/>
      <c r="D99" s="514"/>
      <c r="E99" s="514"/>
      <c r="F99" s="514"/>
      <c r="G99" s="514"/>
      <c r="H99" s="514"/>
      <c r="I99" s="514"/>
      <c r="J99" s="514"/>
      <c r="K99" s="514"/>
      <c r="L99" s="514"/>
      <c r="M99" s="514"/>
      <c r="N99" s="515"/>
    </row>
    <row r="101" spans="1:26" ht="15" thickBot="1" x14ac:dyDescent="0.3">
      <c r="M101" s="191"/>
      <c r="N101" s="191"/>
    </row>
    <row r="102" spans="1:26" s="174" customFormat="1" ht="60" x14ac:dyDescent="0.25">
      <c r="B102" s="192" t="s">
        <v>110</v>
      </c>
      <c r="C102" s="192" t="s">
        <v>111</v>
      </c>
      <c r="D102" s="192" t="s">
        <v>112</v>
      </c>
      <c r="E102" s="192" t="s">
        <v>113</v>
      </c>
      <c r="F102" s="192" t="s">
        <v>114</v>
      </c>
      <c r="G102" s="192" t="s">
        <v>115</v>
      </c>
      <c r="H102" s="192" t="s">
        <v>116</v>
      </c>
      <c r="I102" s="192" t="s">
        <v>117</v>
      </c>
      <c r="J102" s="192" t="s">
        <v>118</v>
      </c>
      <c r="K102" s="192" t="s">
        <v>119</v>
      </c>
      <c r="L102" s="192" t="s">
        <v>120</v>
      </c>
      <c r="M102" s="193" t="s">
        <v>121</v>
      </c>
      <c r="N102" s="192" t="s">
        <v>122</v>
      </c>
      <c r="O102" s="192" t="s">
        <v>123</v>
      </c>
      <c r="P102" s="194" t="s">
        <v>124</v>
      </c>
      <c r="Q102" s="194" t="s">
        <v>125</v>
      </c>
    </row>
    <row r="103" spans="1:26" s="79" customFormat="1" x14ac:dyDescent="0.25">
      <c r="A103" s="47">
        <v>1</v>
      </c>
      <c r="B103" s="62"/>
      <c r="C103" s="63"/>
      <c r="D103" s="62"/>
      <c r="E103" s="69"/>
      <c r="F103" s="120"/>
      <c r="G103" s="110"/>
      <c r="H103" s="226"/>
      <c r="I103" s="226"/>
      <c r="J103" s="112"/>
      <c r="K103" s="227"/>
      <c r="L103" s="115"/>
      <c r="M103" s="112"/>
      <c r="N103" s="115"/>
      <c r="O103" s="117"/>
      <c r="P103" s="117"/>
      <c r="Q103" s="76"/>
      <c r="R103" s="86"/>
      <c r="S103" s="86"/>
      <c r="T103" s="86"/>
      <c r="U103" s="86"/>
      <c r="V103" s="86"/>
      <c r="W103" s="86"/>
      <c r="X103" s="86"/>
      <c r="Y103" s="86"/>
      <c r="Z103" s="86"/>
    </row>
    <row r="104" spans="1:26" s="79" customFormat="1" x14ac:dyDescent="0.25">
      <c r="A104" s="47">
        <f>+A103+1</f>
        <v>2</v>
      </c>
      <c r="B104" s="62"/>
      <c r="C104" s="63"/>
      <c r="D104" s="62"/>
      <c r="E104" s="69"/>
      <c r="F104" s="120"/>
      <c r="G104" s="120"/>
      <c r="H104" s="226"/>
      <c r="I104" s="226"/>
      <c r="J104" s="112"/>
      <c r="K104" s="288"/>
      <c r="L104" s="112"/>
      <c r="M104" s="112"/>
      <c r="N104" s="115"/>
      <c r="O104" s="117"/>
      <c r="P104" s="117"/>
      <c r="Q104" s="76"/>
      <c r="R104" s="86"/>
      <c r="S104" s="86"/>
      <c r="T104" s="86"/>
      <c r="U104" s="86"/>
      <c r="V104" s="86"/>
      <c r="W104" s="86"/>
      <c r="X104" s="86"/>
      <c r="Y104" s="86"/>
      <c r="Z104" s="86"/>
    </row>
    <row r="105" spans="1:26" s="79" customFormat="1" x14ac:dyDescent="0.25">
      <c r="A105" s="47">
        <f t="shared" ref="A105:A110" si="1">+A104+1</f>
        <v>3</v>
      </c>
      <c r="B105" s="62"/>
      <c r="C105" s="62"/>
      <c r="D105" s="62"/>
      <c r="E105" s="69"/>
      <c r="F105" s="76"/>
      <c r="G105" s="76"/>
      <c r="H105" s="76"/>
      <c r="I105" s="76"/>
      <c r="J105" s="76"/>
      <c r="K105" s="76"/>
      <c r="L105" s="76"/>
      <c r="M105" s="76"/>
      <c r="N105" s="76"/>
      <c r="O105" s="76"/>
      <c r="P105" s="76"/>
      <c r="Q105" s="76"/>
      <c r="R105" s="86"/>
      <c r="S105" s="86"/>
      <c r="T105" s="86"/>
      <c r="U105" s="86"/>
      <c r="V105" s="86"/>
      <c r="W105" s="86"/>
      <c r="X105" s="86"/>
      <c r="Y105" s="86"/>
      <c r="Z105" s="86"/>
    </row>
    <row r="106" spans="1:26" s="79" customFormat="1" x14ac:dyDescent="0.25">
      <c r="A106" s="47">
        <f t="shared" si="1"/>
        <v>4</v>
      </c>
      <c r="B106" s="62"/>
      <c r="C106" s="63"/>
      <c r="D106" s="62"/>
      <c r="E106" s="119"/>
      <c r="F106" s="120"/>
      <c r="G106" s="115"/>
      <c r="H106" s="115"/>
      <c r="I106" s="115"/>
      <c r="J106" s="112"/>
      <c r="K106" s="115"/>
      <c r="L106" s="115"/>
      <c r="M106" s="115"/>
      <c r="N106" s="115"/>
      <c r="O106" s="115"/>
      <c r="P106" s="115"/>
      <c r="Q106" s="76"/>
      <c r="R106" s="86"/>
      <c r="S106" s="86"/>
      <c r="T106" s="86"/>
      <c r="U106" s="86"/>
      <c r="V106" s="86"/>
      <c r="W106" s="86"/>
      <c r="X106" s="86"/>
      <c r="Y106" s="86"/>
      <c r="Z106" s="86"/>
    </row>
    <row r="107" spans="1:26" s="79" customFormat="1" x14ac:dyDescent="0.25">
      <c r="A107" s="47">
        <f t="shared" si="1"/>
        <v>5</v>
      </c>
      <c r="B107" s="62"/>
      <c r="C107" s="63"/>
      <c r="D107" s="62"/>
      <c r="E107" s="119"/>
      <c r="F107" s="120"/>
      <c r="G107" s="120"/>
      <c r="H107" s="120"/>
      <c r="I107" s="112"/>
      <c r="J107" s="112"/>
      <c r="K107" s="112"/>
      <c r="L107" s="112"/>
      <c r="M107" s="115"/>
      <c r="N107" s="115"/>
      <c r="O107" s="117"/>
      <c r="P107" s="117"/>
      <c r="Q107" s="76"/>
      <c r="R107" s="86"/>
      <c r="S107" s="86"/>
      <c r="T107" s="86"/>
      <c r="U107" s="86"/>
      <c r="V107" s="86"/>
      <c r="W107" s="86"/>
      <c r="X107" s="86"/>
      <c r="Y107" s="86"/>
      <c r="Z107" s="86"/>
    </row>
    <row r="108" spans="1:26" s="79" customFormat="1" x14ac:dyDescent="0.25">
      <c r="A108" s="47">
        <f t="shared" si="1"/>
        <v>6</v>
      </c>
      <c r="B108" s="62"/>
      <c r="C108" s="63"/>
      <c r="D108" s="62"/>
      <c r="E108" s="119"/>
      <c r="F108" s="120"/>
      <c r="G108" s="120"/>
      <c r="H108" s="120"/>
      <c r="I108" s="112"/>
      <c r="J108" s="112"/>
      <c r="K108" s="112"/>
      <c r="L108" s="112"/>
      <c r="M108" s="115"/>
      <c r="N108" s="115"/>
      <c r="O108" s="117"/>
      <c r="P108" s="117"/>
      <c r="Q108" s="76"/>
      <c r="R108" s="86"/>
      <c r="S108" s="86"/>
      <c r="T108" s="86"/>
      <c r="U108" s="86"/>
      <c r="V108" s="86"/>
      <c r="W108" s="86"/>
      <c r="X108" s="86"/>
      <c r="Y108" s="86"/>
      <c r="Z108" s="86"/>
    </row>
    <row r="109" spans="1:26" s="79" customFormat="1" x14ac:dyDescent="0.25">
      <c r="A109" s="47">
        <f t="shared" si="1"/>
        <v>7</v>
      </c>
      <c r="B109" s="62"/>
      <c r="C109" s="63"/>
      <c r="D109" s="62"/>
      <c r="E109" s="119"/>
      <c r="F109" s="120"/>
      <c r="G109" s="120"/>
      <c r="H109" s="120"/>
      <c r="I109" s="112"/>
      <c r="J109" s="112"/>
      <c r="K109" s="112"/>
      <c r="L109" s="112"/>
      <c r="M109" s="115"/>
      <c r="N109" s="115"/>
      <c r="O109" s="117"/>
      <c r="P109" s="117"/>
      <c r="Q109" s="76"/>
      <c r="R109" s="86"/>
      <c r="S109" s="86"/>
      <c r="T109" s="86"/>
      <c r="U109" s="86"/>
      <c r="V109" s="86"/>
      <c r="W109" s="86"/>
      <c r="X109" s="86"/>
      <c r="Y109" s="86"/>
      <c r="Z109" s="86"/>
    </row>
    <row r="110" spans="1:26" s="79" customFormat="1" x14ac:dyDescent="0.25">
      <c r="A110" s="47">
        <f t="shared" si="1"/>
        <v>8</v>
      </c>
      <c r="B110" s="62"/>
      <c r="C110" s="63"/>
      <c r="D110" s="62"/>
      <c r="E110" s="119"/>
      <c r="F110" s="120"/>
      <c r="G110" s="120"/>
      <c r="H110" s="120"/>
      <c r="I110" s="112"/>
      <c r="J110" s="112"/>
      <c r="K110" s="112"/>
      <c r="L110" s="112"/>
      <c r="M110" s="115"/>
      <c r="N110" s="115"/>
      <c r="O110" s="117"/>
      <c r="P110" s="117"/>
      <c r="Q110" s="76"/>
      <c r="R110" s="86"/>
      <c r="S110" s="86"/>
      <c r="T110" s="86"/>
      <c r="U110" s="86"/>
      <c r="V110" s="86"/>
      <c r="W110" s="86"/>
      <c r="X110" s="86"/>
      <c r="Y110" s="86"/>
      <c r="Z110" s="86"/>
    </row>
    <row r="111" spans="1:26" s="79" customFormat="1" x14ac:dyDescent="0.25">
      <c r="A111" s="47"/>
      <c r="B111" s="118" t="s">
        <v>105</v>
      </c>
      <c r="C111" s="63"/>
      <c r="D111" s="62"/>
      <c r="E111" s="119"/>
      <c r="F111" s="120"/>
      <c r="G111" s="120"/>
      <c r="H111" s="120"/>
      <c r="I111" s="112"/>
      <c r="J111" s="112"/>
      <c r="K111" s="122"/>
      <c r="L111" s="122">
        <f t="shared" ref="L111:N111" si="2">SUM(L103:L110)</f>
        <v>0</v>
      </c>
      <c r="M111" s="121">
        <f t="shared" si="2"/>
        <v>0</v>
      </c>
      <c r="N111" s="122">
        <f t="shared" si="2"/>
        <v>0</v>
      </c>
      <c r="O111" s="117"/>
      <c r="P111" s="117"/>
      <c r="Q111" s="76"/>
    </row>
    <row r="112" spans="1:26" x14ac:dyDescent="0.25">
      <c r="E112" s="155"/>
    </row>
    <row r="113" spans="2:17" ht="18" x14ac:dyDescent="0.25">
      <c r="B113" s="160" t="s">
        <v>204</v>
      </c>
      <c r="C113" s="235">
        <f>+K111</f>
        <v>0</v>
      </c>
      <c r="H113" s="126"/>
      <c r="I113" s="126"/>
      <c r="J113" s="126"/>
      <c r="K113" s="126"/>
      <c r="L113" s="126"/>
      <c r="M113" s="126"/>
    </row>
    <row r="115" spans="2:17" ht="15" thickBot="1" x14ac:dyDescent="0.3"/>
    <row r="116" spans="2:17" ht="30.75" thickBot="1" x14ac:dyDescent="0.3">
      <c r="B116" s="210" t="s">
        <v>205</v>
      </c>
      <c r="C116" s="211" t="s">
        <v>206</v>
      </c>
      <c r="D116" s="210" t="s">
        <v>104</v>
      </c>
      <c r="E116" s="211" t="s">
        <v>207</v>
      </c>
    </row>
    <row r="117" spans="2:17" x14ac:dyDescent="0.25">
      <c r="B117" s="47" t="s">
        <v>208</v>
      </c>
      <c r="C117" s="212">
        <v>20</v>
      </c>
      <c r="D117" s="212">
        <v>0</v>
      </c>
      <c r="E117" s="495">
        <f>+D117+D118+D119</f>
        <v>0</v>
      </c>
    </row>
    <row r="118" spans="2:17" x14ac:dyDescent="0.25">
      <c r="B118" s="47" t="s">
        <v>209</v>
      </c>
      <c r="C118" s="85">
        <v>30</v>
      </c>
      <c r="D118" s="85">
        <v>0</v>
      </c>
      <c r="E118" s="496"/>
    </row>
    <row r="119" spans="2:17" ht="15" thickBot="1" x14ac:dyDescent="0.3">
      <c r="B119" s="47" t="s">
        <v>210</v>
      </c>
      <c r="C119" s="213">
        <v>40</v>
      </c>
      <c r="D119" s="213">
        <v>0</v>
      </c>
      <c r="E119" s="497"/>
    </row>
    <row r="121" spans="2:17" ht="15" thickBot="1" x14ac:dyDescent="0.3"/>
    <row r="122" spans="2:17" ht="27" thickBot="1" x14ac:dyDescent="0.3">
      <c r="B122" s="513" t="s">
        <v>211</v>
      </c>
      <c r="C122" s="514"/>
      <c r="D122" s="514"/>
      <c r="E122" s="514"/>
      <c r="F122" s="514"/>
      <c r="G122" s="514"/>
      <c r="H122" s="514"/>
      <c r="I122" s="514"/>
      <c r="J122" s="514"/>
      <c r="K122" s="514"/>
      <c r="L122" s="514"/>
      <c r="M122" s="514"/>
      <c r="N122" s="515"/>
    </row>
    <row r="124" spans="2:17" ht="15" x14ac:dyDescent="0.25">
      <c r="B124" s="476" t="s">
        <v>163</v>
      </c>
      <c r="C124" s="476" t="s">
        <v>164</v>
      </c>
      <c r="D124" s="476" t="s">
        <v>165</v>
      </c>
      <c r="E124" s="476" t="s">
        <v>166</v>
      </c>
      <c r="F124" s="476" t="s">
        <v>167</v>
      </c>
      <c r="G124" s="476" t="s">
        <v>168</v>
      </c>
      <c r="H124" s="476" t="s">
        <v>169</v>
      </c>
      <c r="I124" s="476" t="s">
        <v>170</v>
      </c>
      <c r="J124" s="489" t="s">
        <v>171</v>
      </c>
      <c r="K124" s="490"/>
      <c r="L124" s="491"/>
      <c r="M124" s="476" t="s">
        <v>172</v>
      </c>
      <c r="N124" s="476" t="s">
        <v>1804</v>
      </c>
      <c r="O124" s="476" t="s">
        <v>1805</v>
      </c>
      <c r="P124" s="478" t="s">
        <v>96</v>
      </c>
      <c r="Q124" s="479"/>
    </row>
    <row r="125" spans="2:17" ht="30" x14ac:dyDescent="0.25">
      <c r="B125" s="477"/>
      <c r="C125" s="477"/>
      <c r="D125" s="477"/>
      <c r="E125" s="477"/>
      <c r="F125" s="477"/>
      <c r="G125" s="477"/>
      <c r="H125" s="477"/>
      <c r="I125" s="477"/>
      <c r="J125" s="176" t="s">
        <v>173</v>
      </c>
      <c r="K125" s="176" t="s">
        <v>174</v>
      </c>
      <c r="L125" s="176" t="s">
        <v>175</v>
      </c>
      <c r="M125" s="477"/>
      <c r="N125" s="477"/>
      <c r="O125" s="477"/>
      <c r="P125" s="480"/>
      <c r="Q125" s="481"/>
    </row>
    <row r="126" spans="2:17" ht="15" x14ac:dyDescent="0.25">
      <c r="B126" s="176" t="s">
        <v>1164</v>
      </c>
      <c r="C126" s="47">
        <v>0</v>
      </c>
      <c r="D126" s="127"/>
      <c r="E126" s="47"/>
      <c r="F126" s="76"/>
      <c r="G126" s="127"/>
      <c r="H126" s="82"/>
      <c r="I126" s="47"/>
      <c r="J126" s="47"/>
      <c r="K126" s="47"/>
      <c r="L126" s="127"/>
      <c r="M126" s="99"/>
      <c r="N126" s="99"/>
      <c r="O126" s="99"/>
      <c r="P126" s="482"/>
      <c r="Q126" s="483"/>
    </row>
    <row r="127" spans="2:17" s="215" customFormat="1" x14ac:dyDescent="0.2">
      <c r="B127" s="47" t="s">
        <v>558</v>
      </c>
      <c r="C127" s="47">
        <v>0</v>
      </c>
      <c r="D127" s="76"/>
      <c r="E127" s="85"/>
      <c r="F127" s="76"/>
      <c r="G127" s="59"/>
      <c r="H127" s="222"/>
      <c r="I127" s="47"/>
      <c r="J127" s="231"/>
      <c r="K127" s="231"/>
      <c r="L127" s="231"/>
      <c r="M127" s="198"/>
      <c r="N127" s="198"/>
      <c r="O127" s="198"/>
      <c r="P127" s="484"/>
      <c r="Q127" s="485"/>
    </row>
    <row r="128" spans="2:17" s="215" customFormat="1" x14ac:dyDescent="0.2">
      <c r="B128" s="47" t="s">
        <v>558</v>
      </c>
      <c r="C128" s="47">
        <v>0</v>
      </c>
      <c r="D128" s="87"/>
      <c r="E128" s="169"/>
      <c r="F128" s="87"/>
      <c r="G128" s="127"/>
      <c r="H128" s="87"/>
      <c r="I128" s="127"/>
      <c r="J128" s="59"/>
      <c r="K128" s="59"/>
      <c r="L128" s="59"/>
      <c r="M128" s="198"/>
      <c r="N128" s="198"/>
      <c r="O128" s="198"/>
      <c r="P128" s="468"/>
      <c r="Q128" s="469"/>
    </row>
    <row r="129" spans="2:17" x14ac:dyDescent="0.2">
      <c r="B129" s="47" t="s">
        <v>559</v>
      </c>
      <c r="C129" s="217">
        <v>0</v>
      </c>
      <c r="D129" s="100"/>
      <c r="E129" s="100"/>
      <c r="F129" s="100"/>
      <c r="G129" s="100"/>
      <c r="H129" s="100"/>
      <c r="I129" s="100"/>
      <c r="J129" s="100"/>
      <c r="K129" s="100"/>
      <c r="L129" s="100"/>
      <c r="M129" s="100"/>
      <c r="N129" s="100"/>
      <c r="O129" s="100"/>
      <c r="P129" s="218"/>
      <c r="Q129" s="219"/>
    </row>
    <row r="132" spans="2:17" ht="15" thickBot="1" x14ac:dyDescent="0.3"/>
    <row r="133" spans="2:17" ht="30" x14ac:dyDescent="0.25">
      <c r="B133" s="158" t="s">
        <v>94</v>
      </c>
      <c r="C133" s="158" t="s">
        <v>205</v>
      </c>
      <c r="D133" s="176" t="s">
        <v>206</v>
      </c>
      <c r="E133" s="158" t="s">
        <v>104</v>
      </c>
      <c r="F133" s="211" t="s">
        <v>227</v>
      </c>
      <c r="G133" s="177"/>
    </row>
    <row r="134" spans="2:17" ht="108" x14ac:dyDescent="0.2">
      <c r="B134" s="459" t="s">
        <v>228</v>
      </c>
      <c r="C134" s="220" t="s">
        <v>229</v>
      </c>
      <c r="D134" s="85">
        <v>25</v>
      </c>
      <c r="E134" s="85">
        <v>0</v>
      </c>
      <c r="F134" s="471">
        <f>+E134+E135+E136</f>
        <v>0</v>
      </c>
      <c r="G134" s="221"/>
    </row>
    <row r="135" spans="2:17" ht="96" x14ac:dyDescent="0.2">
      <c r="B135" s="459"/>
      <c r="C135" s="220" t="s">
        <v>230</v>
      </c>
      <c r="D135" s="47">
        <v>25</v>
      </c>
      <c r="E135" s="85">
        <v>0</v>
      </c>
      <c r="F135" s="472"/>
      <c r="G135" s="221"/>
    </row>
    <row r="136" spans="2:17" ht="60" x14ac:dyDescent="0.2">
      <c r="B136" s="459"/>
      <c r="C136" s="220" t="s">
        <v>231</v>
      </c>
      <c r="D136" s="85">
        <v>10</v>
      </c>
      <c r="E136" s="85">
        <v>0</v>
      </c>
      <c r="F136" s="473"/>
      <c r="G136" s="221"/>
    </row>
    <row r="137" spans="2:17" x14ac:dyDescent="0.2">
      <c r="C137" s="171"/>
    </row>
    <row r="140" spans="2:17" ht="15" x14ac:dyDescent="0.25">
      <c r="B140" s="188" t="s">
        <v>232</v>
      </c>
    </row>
    <row r="143" spans="2:17" ht="15" x14ac:dyDescent="0.25">
      <c r="B143" s="176" t="s">
        <v>94</v>
      </c>
      <c r="C143" s="176" t="s">
        <v>103</v>
      </c>
      <c r="D143" s="158" t="s">
        <v>104</v>
      </c>
      <c r="E143" s="158" t="s">
        <v>105</v>
      </c>
    </row>
    <row r="144" spans="2:17" ht="42.75" x14ac:dyDescent="0.25">
      <c r="B144" s="190" t="s">
        <v>1807</v>
      </c>
      <c r="C144" s="47">
        <v>40</v>
      </c>
      <c r="D144" s="85">
        <f>+E117</f>
        <v>0</v>
      </c>
      <c r="E144" s="474">
        <f>+D144+D145</f>
        <v>0</v>
      </c>
    </row>
    <row r="145" spans="2:5" ht="71.25" x14ac:dyDescent="0.25">
      <c r="B145" s="190" t="s">
        <v>1808</v>
      </c>
      <c r="C145" s="47">
        <v>60</v>
      </c>
      <c r="D145" s="85">
        <f>+F134</f>
        <v>0</v>
      </c>
      <c r="E145" s="475"/>
    </row>
  </sheetData>
  <mergeCells count="67">
    <mergeCell ref="M46:N46"/>
    <mergeCell ref="B2:P2"/>
    <mergeCell ref="B4:P4"/>
    <mergeCell ref="A5:L5"/>
    <mergeCell ref="C7:N7"/>
    <mergeCell ref="C8:N8"/>
    <mergeCell ref="C9:N9"/>
    <mergeCell ref="C10:N10"/>
    <mergeCell ref="C11:E11"/>
    <mergeCell ref="B15:C22"/>
    <mergeCell ref="B23:C23"/>
    <mergeCell ref="E41:E42"/>
    <mergeCell ref="P72:Q72"/>
    <mergeCell ref="B57:B58"/>
    <mergeCell ref="C57:C58"/>
    <mergeCell ref="D57:E57"/>
    <mergeCell ref="C61:N61"/>
    <mergeCell ref="B63:N63"/>
    <mergeCell ref="P66:Q66"/>
    <mergeCell ref="P67:Q67"/>
    <mergeCell ref="P68:Q68"/>
    <mergeCell ref="P69:Q69"/>
    <mergeCell ref="P70:Q70"/>
    <mergeCell ref="P71:Q71"/>
    <mergeCell ref="P84:Q85"/>
    <mergeCell ref="P86:Q86"/>
    <mergeCell ref="P73:Q73"/>
    <mergeCell ref="B79:N79"/>
    <mergeCell ref="B84:B85"/>
    <mergeCell ref="C84:C85"/>
    <mergeCell ref="D84:D85"/>
    <mergeCell ref="E84:E85"/>
    <mergeCell ref="F84:F85"/>
    <mergeCell ref="G84:G85"/>
    <mergeCell ref="H84:H85"/>
    <mergeCell ref="I84:I85"/>
    <mergeCell ref="B99:N99"/>
    <mergeCell ref="J84:L84"/>
    <mergeCell ref="M84:M85"/>
    <mergeCell ref="N84:N85"/>
    <mergeCell ref="O84:O85"/>
    <mergeCell ref="P87:Q87"/>
    <mergeCell ref="B89:N89"/>
    <mergeCell ref="D92:E92"/>
    <mergeCell ref="D93:E93"/>
    <mergeCell ref="B96:P96"/>
    <mergeCell ref="P126:Q126"/>
    <mergeCell ref="E117:E119"/>
    <mergeCell ref="B122:N122"/>
    <mergeCell ref="B124:B125"/>
    <mergeCell ref="C124:C125"/>
    <mergeCell ref="D124:D125"/>
    <mergeCell ref="E124:E125"/>
    <mergeCell ref="F124:F125"/>
    <mergeCell ref="G124:G125"/>
    <mergeCell ref="H124:H125"/>
    <mergeCell ref="I124:I125"/>
    <mergeCell ref="J124:L124"/>
    <mergeCell ref="M124:M125"/>
    <mergeCell ref="N124:N125"/>
    <mergeCell ref="O124:O125"/>
    <mergeCell ref="P124:Q125"/>
    <mergeCell ref="P127:Q127"/>
    <mergeCell ref="P128:Q128"/>
    <mergeCell ref="B134:B136"/>
    <mergeCell ref="F134:F136"/>
    <mergeCell ref="E144:E145"/>
  </mergeCells>
  <dataValidations count="2">
    <dataValidation type="decimal" allowBlank="1" showInputMessage="1" showErrorMessage="1" sqref="WVH983061 WVH25:WVH45 WLL25:WLL45 WBP25:WBP45 VRT25:VRT45 VHX25:VHX45 UYB25:UYB45 UOF25:UOF45 UEJ25:UEJ45 TUN25:TUN45 TKR25:TKR45 TAV25:TAV45 SQZ25:SQZ45 SHD25:SHD45 RXH25:RXH45 RNL25:RNL45 RDP25:RDP45 QTT25:QTT45 QJX25:QJX45 QAB25:QAB45 PQF25:PQF45 PGJ25:PGJ45 OWN25:OWN45 OMR25:OMR45 OCV25:OCV45 NSZ25:NSZ45 NJD25:NJD45 MZH25:MZH45 MPL25:MPL45 MFP25:MFP45 LVT25:LVT45 LLX25:LLX45 LCB25:LCB45 KSF25:KSF45 KIJ25:KIJ45 JYN25:JYN45 JOR25:JOR45 JEV25:JEV45 IUZ25:IUZ45 ILD25:ILD45 IBH25:IBH45 HRL25:HRL45 HHP25:HHP45 GXT25:GXT45 GNX25:GNX45 GEB25:GEB45 FUF25:FUF45 FKJ25:FKJ45 FAN25:FAN45 EQR25:EQR45 EGV25:EGV45 DWZ25:DWZ45 DND25:DND45 DDH25:DDH45 CTL25:CTL45 CJP25:CJP45 BZT25:BZT45 BPX25:BPX45 BGB25:BGB45 AWF25:AWF45 AMJ25:AMJ45 ACN25:ACN45 SR25:SR45 IV25:IV45 WBP983061 VRT983061 VHX983061 UYB983061 UOF983061 UEJ983061 TUN983061 TKR983061 TAV983061 SQZ983061 SHD983061 RXH983061 RNL983061 RDP983061 QTT983061 QJX983061 QAB983061 PQF983061 PGJ983061 OWN983061 OMR983061 OCV983061 NSZ983061 NJD983061 MZH983061 MPL983061 MFP983061 LVT983061 LLX983061 LCB983061 KSF983061 KIJ983061 JYN983061 JOR983061 JEV983061 IUZ983061 ILD983061 IBH983061 HRL983061 HHP983061 GXT983061 GNX983061 GEB983061 FUF983061 FKJ983061 FAN983061 EQR983061 EGV983061 DWZ983061 DND983061 DDH983061 CTL983061 CJP983061 BZT983061 BPX983061 BGB983061 AWF983061 AMJ983061 ACN983061 SR983061 IV983061 C983061 WVH917525 WLL917525 WBP917525 VRT917525 VHX917525 UYB917525 UOF917525 UEJ917525 TUN917525 TKR917525 TAV917525 SQZ917525 SHD917525 RXH917525 RNL917525 RDP917525 QTT917525 QJX917525 QAB917525 PQF917525 PGJ917525 OWN917525 OMR917525 OCV917525 NSZ917525 NJD917525 MZH917525 MPL917525 MFP917525 LVT917525 LLX917525 LCB917525 KSF917525 KIJ917525 JYN917525 JOR917525 JEV917525 IUZ917525 ILD917525 IBH917525 HRL917525 HHP917525 GXT917525 GNX917525 GEB917525 FUF917525 FKJ917525 FAN917525 EQR917525 EGV917525 DWZ917525 DND917525 DDH917525 CTL917525 CJP917525 BZT917525 BPX917525 BGB917525 AWF917525 AMJ917525 ACN917525 SR917525 IV917525 C917525 WVH851989 WLL851989 WBP851989 VRT851989 VHX851989 UYB851989 UOF851989 UEJ851989 TUN851989 TKR851989 TAV851989 SQZ851989 SHD851989 RXH851989 RNL851989 RDP851989 QTT851989 QJX851989 QAB851989 PQF851989 PGJ851989 OWN851989 OMR851989 OCV851989 NSZ851989 NJD851989 MZH851989 MPL851989 MFP851989 LVT851989 LLX851989 LCB851989 KSF851989 KIJ851989 JYN851989 JOR851989 JEV851989 IUZ851989 ILD851989 IBH851989 HRL851989 HHP851989 GXT851989 GNX851989 GEB851989 FUF851989 FKJ851989 FAN851989 EQR851989 EGV851989 DWZ851989 DND851989 DDH851989 CTL851989 CJP851989 BZT851989 BPX851989 BGB851989 AWF851989 AMJ851989 ACN851989 SR851989 IV851989 C851989 WVH786453 WLL786453 WBP786453 VRT786453 VHX786453 UYB786453 UOF786453 UEJ786453 TUN786453 TKR786453 TAV786453 SQZ786453 SHD786453 RXH786453 RNL786453 RDP786453 QTT786453 QJX786453 QAB786453 PQF786453 PGJ786453 OWN786453 OMR786453 OCV786453 NSZ786453 NJD786453 MZH786453 MPL786453 MFP786453 LVT786453 LLX786453 LCB786453 KSF786453 KIJ786453 JYN786453 JOR786453 JEV786453 IUZ786453 ILD786453 IBH786453 HRL786453 HHP786453 GXT786453 GNX786453 GEB786453 FUF786453 FKJ786453 FAN786453 EQR786453 EGV786453 DWZ786453 DND786453 DDH786453 CTL786453 CJP786453 BZT786453 BPX786453 BGB786453 AWF786453 AMJ786453 ACN786453 SR786453 IV786453 C786453 WVH720917 WLL720917 WBP720917 VRT720917 VHX720917 UYB720917 UOF720917 UEJ720917 TUN720917 TKR720917 TAV720917 SQZ720917 SHD720917 RXH720917 RNL720917 RDP720917 QTT720917 QJX720917 QAB720917 PQF720917 PGJ720917 OWN720917 OMR720917 OCV720917 NSZ720917 NJD720917 MZH720917 MPL720917 MFP720917 LVT720917 LLX720917 LCB720917 KSF720917 KIJ720917 JYN720917 JOR720917 JEV720917 IUZ720917 ILD720917 IBH720917 HRL720917 HHP720917 GXT720917 GNX720917 GEB720917 FUF720917 FKJ720917 FAN720917 EQR720917 EGV720917 DWZ720917 DND720917 DDH720917 CTL720917 CJP720917 BZT720917 BPX720917 BGB720917 AWF720917 AMJ720917 ACN720917 SR720917 IV720917 C720917 WVH655381 WLL655381 WBP655381 VRT655381 VHX655381 UYB655381 UOF655381 UEJ655381 TUN655381 TKR655381 TAV655381 SQZ655381 SHD655381 RXH655381 RNL655381 RDP655381 QTT655381 QJX655381 QAB655381 PQF655381 PGJ655381 OWN655381 OMR655381 OCV655381 NSZ655381 NJD655381 MZH655381 MPL655381 MFP655381 LVT655381 LLX655381 LCB655381 KSF655381 KIJ655381 JYN655381 JOR655381 JEV655381 IUZ655381 ILD655381 IBH655381 HRL655381 HHP655381 GXT655381 GNX655381 GEB655381 FUF655381 FKJ655381 FAN655381 EQR655381 EGV655381 DWZ655381 DND655381 DDH655381 CTL655381 CJP655381 BZT655381 BPX655381 BGB655381 AWF655381 AMJ655381 ACN655381 SR655381 IV655381 C655381 WVH589845 WLL589845 WBP589845 VRT589845 VHX589845 UYB589845 UOF589845 UEJ589845 TUN589845 TKR589845 TAV589845 SQZ589845 SHD589845 RXH589845 RNL589845 RDP589845 QTT589845 QJX589845 QAB589845 PQF589845 PGJ589845 OWN589845 OMR589845 OCV589845 NSZ589845 NJD589845 MZH589845 MPL589845 MFP589845 LVT589845 LLX589845 LCB589845 KSF589845 KIJ589845 JYN589845 JOR589845 JEV589845 IUZ589845 ILD589845 IBH589845 HRL589845 HHP589845 GXT589845 GNX589845 GEB589845 FUF589845 FKJ589845 FAN589845 EQR589845 EGV589845 DWZ589845 DND589845 DDH589845 CTL589845 CJP589845 BZT589845 BPX589845 BGB589845 AWF589845 AMJ589845 ACN589845 SR589845 IV589845 C589845 WVH524309 WLL524309 WBP524309 VRT524309 VHX524309 UYB524309 UOF524309 UEJ524309 TUN524309 TKR524309 TAV524309 SQZ524309 SHD524309 RXH524309 RNL524309 RDP524309 QTT524309 QJX524309 QAB524309 PQF524309 PGJ524309 OWN524309 OMR524309 OCV524309 NSZ524309 NJD524309 MZH524309 MPL524309 MFP524309 LVT524309 LLX524309 LCB524309 KSF524309 KIJ524309 JYN524309 JOR524309 JEV524309 IUZ524309 ILD524309 IBH524309 HRL524309 HHP524309 GXT524309 GNX524309 GEB524309 FUF524309 FKJ524309 FAN524309 EQR524309 EGV524309 DWZ524309 DND524309 DDH524309 CTL524309 CJP524309 BZT524309 BPX524309 BGB524309 AWF524309 AMJ524309 ACN524309 SR524309 IV524309 C524309 WVH458773 WLL458773 WBP458773 VRT458773 VHX458773 UYB458773 UOF458773 UEJ458773 TUN458773 TKR458773 TAV458773 SQZ458773 SHD458773 RXH458773 RNL458773 RDP458773 QTT458773 QJX458773 QAB458773 PQF458773 PGJ458773 OWN458773 OMR458773 OCV458773 NSZ458773 NJD458773 MZH458773 MPL458773 MFP458773 LVT458773 LLX458773 LCB458773 KSF458773 KIJ458773 JYN458773 JOR458773 JEV458773 IUZ458773 ILD458773 IBH458773 HRL458773 HHP458773 GXT458773 GNX458773 GEB458773 FUF458773 FKJ458773 FAN458773 EQR458773 EGV458773 DWZ458773 DND458773 DDH458773 CTL458773 CJP458773 BZT458773 BPX458773 BGB458773 AWF458773 AMJ458773 ACN458773 SR458773 IV458773 C458773 WVH393237 WLL393237 WBP393237 VRT393237 VHX393237 UYB393237 UOF393237 UEJ393237 TUN393237 TKR393237 TAV393237 SQZ393237 SHD393237 RXH393237 RNL393237 RDP393237 QTT393237 QJX393237 QAB393237 PQF393237 PGJ393237 OWN393237 OMR393237 OCV393237 NSZ393237 NJD393237 MZH393237 MPL393237 MFP393237 LVT393237 LLX393237 LCB393237 KSF393237 KIJ393237 JYN393237 JOR393237 JEV393237 IUZ393237 ILD393237 IBH393237 HRL393237 HHP393237 GXT393237 GNX393237 GEB393237 FUF393237 FKJ393237 FAN393237 EQR393237 EGV393237 DWZ393237 DND393237 DDH393237 CTL393237 CJP393237 BZT393237 BPX393237 BGB393237 AWF393237 AMJ393237 ACN393237 SR393237 IV393237 C393237 WVH327701 WLL327701 WBP327701 VRT327701 VHX327701 UYB327701 UOF327701 UEJ327701 TUN327701 TKR327701 TAV327701 SQZ327701 SHD327701 RXH327701 RNL327701 RDP327701 QTT327701 QJX327701 QAB327701 PQF327701 PGJ327701 OWN327701 OMR327701 OCV327701 NSZ327701 NJD327701 MZH327701 MPL327701 MFP327701 LVT327701 LLX327701 LCB327701 KSF327701 KIJ327701 JYN327701 JOR327701 JEV327701 IUZ327701 ILD327701 IBH327701 HRL327701 HHP327701 GXT327701 GNX327701 GEB327701 FUF327701 FKJ327701 FAN327701 EQR327701 EGV327701 DWZ327701 DND327701 DDH327701 CTL327701 CJP327701 BZT327701 BPX327701 BGB327701 AWF327701 AMJ327701 ACN327701 SR327701 IV327701 C327701 WVH262165 WLL262165 WBP262165 VRT262165 VHX262165 UYB262165 UOF262165 UEJ262165 TUN262165 TKR262165 TAV262165 SQZ262165 SHD262165 RXH262165 RNL262165 RDP262165 QTT262165 QJX262165 QAB262165 PQF262165 PGJ262165 OWN262165 OMR262165 OCV262165 NSZ262165 NJD262165 MZH262165 MPL262165 MFP262165 LVT262165 LLX262165 LCB262165 KSF262165 KIJ262165 JYN262165 JOR262165 JEV262165 IUZ262165 ILD262165 IBH262165 HRL262165 HHP262165 GXT262165 GNX262165 GEB262165 FUF262165 FKJ262165 FAN262165 EQR262165 EGV262165 DWZ262165 DND262165 DDH262165 CTL262165 CJP262165 BZT262165 BPX262165 BGB262165 AWF262165 AMJ262165 ACN262165 SR262165 IV262165 C262165 WVH196629 WLL196629 WBP196629 VRT196629 VHX196629 UYB196629 UOF196629 UEJ196629 TUN196629 TKR196629 TAV196629 SQZ196629 SHD196629 RXH196629 RNL196629 RDP196629 QTT196629 QJX196629 QAB196629 PQF196629 PGJ196629 OWN196629 OMR196629 OCV196629 NSZ196629 NJD196629 MZH196629 MPL196629 MFP196629 LVT196629 LLX196629 LCB196629 KSF196629 KIJ196629 JYN196629 JOR196629 JEV196629 IUZ196629 ILD196629 IBH196629 HRL196629 HHP196629 GXT196629 GNX196629 GEB196629 FUF196629 FKJ196629 FAN196629 EQR196629 EGV196629 DWZ196629 DND196629 DDH196629 CTL196629 CJP196629 BZT196629 BPX196629 BGB196629 AWF196629 AMJ196629 ACN196629 SR196629 IV196629 C196629 WVH131093 WLL131093 WBP131093 VRT131093 VHX131093 UYB131093 UOF131093 UEJ131093 TUN131093 TKR131093 TAV131093 SQZ131093 SHD131093 RXH131093 RNL131093 RDP131093 QTT131093 QJX131093 QAB131093 PQF131093 PGJ131093 OWN131093 OMR131093 OCV131093 NSZ131093 NJD131093 MZH131093 MPL131093 MFP131093 LVT131093 LLX131093 LCB131093 KSF131093 KIJ131093 JYN131093 JOR131093 JEV131093 IUZ131093 ILD131093 IBH131093 HRL131093 HHP131093 GXT131093 GNX131093 GEB131093 FUF131093 FKJ131093 FAN131093 EQR131093 EGV131093 DWZ131093 DND131093 DDH131093 CTL131093 CJP131093 BZT131093 BPX131093 BGB131093 AWF131093 AMJ131093 ACN131093 SR131093 IV131093 C131093 WVH65557 WLL65557 WBP65557 VRT65557 VHX65557 UYB65557 UOF65557 UEJ65557 TUN65557 TKR65557 TAV65557 SQZ65557 SHD65557 RXH65557 RNL65557 RDP65557 QTT65557 QJX65557 QAB65557 PQF65557 PGJ65557 OWN65557 OMR65557 OCV65557 NSZ65557 NJD65557 MZH65557 MPL65557 MFP65557 LVT65557 LLX65557 LCB65557 KSF65557 KIJ65557 JYN65557 JOR65557 JEV65557 IUZ65557 ILD65557 IBH65557 HRL65557 HHP65557 GXT65557 GNX65557 GEB65557 FUF65557 FKJ65557 FAN65557 EQR65557 EGV65557 DWZ65557 DND65557 DDH65557 CTL65557 CJP65557 BZT65557 BPX65557 BGB65557 AWF65557 AMJ65557 ACN65557 SR65557 IV65557 C65557 WLL983061">
      <formula1>0</formula1>
      <formula2>1</formula2>
    </dataValidation>
    <dataValidation type="list" allowBlank="1" showInputMessage="1" showErrorMessage="1" sqref="WVE983061 WVE25:WVE45 WLI25:WLI45 WBM25:WBM45 VRQ25:VRQ45 VHU25:VHU45 UXY25:UXY45 UOC25:UOC45 UEG25:UEG45 TUK25:TUK45 TKO25:TKO45 TAS25:TAS45 SQW25:SQW45 SHA25:SHA45 RXE25:RXE45 RNI25:RNI45 RDM25:RDM45 QTQ25:QTQ45 QJU25:QJU45 PZY25:PZY45 PQC25:PQC45 PGG25:PGG45 OWK25:OWK45 OMO25:OMO45 OCS25:OCS45 NSW25:NSW45 NJA25:NJA45 MZE25:MZE45 MPI25:MPI45 MFM25:MFM45 LVQ25:LVQ45 LLU25:LLU45 LBY25:LBY45 KSC25:KSC45 KIG25:KIG45 JYK25:JYK45 JOO25:JOO45 JES25:JES45 IUW25:IUW45 ILA25:ILA45 IBE25:IBE45 HRI25:HRI45 HHM25:HHM45 GXQ25:GXQ45 GNU25:GNU45 GDY25:GDY45 FUC25:FUC45 FKG25:FKG45 FAK25:FAK45 EQO25:EQO45 EGS25:EGS45 DWW25:DWW45 DNA25:DNA45 DDE25:DDE45 CTI25:CTI45 CJM25:CJM45 BZQ25:BZQ45 BPU25:BPU45 BFY25:BFY45 AWC25:AWC45 AMG25:AMG45 ACK25:ACK45 SO25:SO45 IS25:IS45 A25:A45 WLI983061 WBM983061 VRQ983061 VHU983061 UXY983061 UOC983061 UEG983061 TUK983061 TKO983061 TAS983061 SQW983061 SHA983061 RXE983061 RNI983061 RDM983061 QTQ983061 QJU983061 PZY983061 PQC983061 PGG983061 OWK983061 OMO983061 OCS983061 NSW983061 NJA983061 MZE983061 MPI983061 MFM983061 LVQ983061 LLU983061 LBY983061 KSC983061 KIG983061 JYK983061 JOO983061 JES983061 IUW983061 ILA983061 IBE983061 HRI983061 HHM983061 GXQ983061 GNU983061 GDY983061 FUC983061 FKG983061 FAK983061 EQO983061 EGS983061 DWW983061 DNA983061 DDE983061 CTI983061 CJM983061 BZQ983061 BPU983061 BFY983061 AWC983061 AMG983061 ACK983061 SO983061 IS983061 A983061 WVE917525 WLI917525 WBM917525 VRQ917525 VHU917525 UXY917525 UOC917525 UEG917525 TUK917525 TKO917525 TAS917525 SQW917525 SHA917525 RXE917525 RNI917525 RDM917525 QTQ917525 QJU917525 PZY917525 PQC917525 PGG917525 OWK917525 OMO917525 OCS917525 NSW917525 NJA917525 MZE917525 MPI917525 MFM917525 LVQ917525 LLU917525 LBY917525 KSC917525 KIG917525 JYK917525 JOO917525 JES917525 IUW917525 ILA917525 IBE917525 HRI917525 HHM917525 GXQ917525 GNU917525 GDY917525 FUC917525 FKG917525 FAK917525 EQO917525 EGS917525 DWW917525 DNA917525 DDE917525 CTI917525 CJM917525 BZQ917525 BPU917525 BFY917525 AWC917525 AMG917525 ACK917525 SO917525 IS917525 A917525 WVE851989 WLI851989 WBM851989 VRQ851989 VHU851989 UXY851989 UOC851989 UEG851989 TUK851989 TKO851989 TAS851989 SQW851989 SHA851989 RXE851989 RNI851989 RDM851989 QTQ851989 QJU851989 PZY851989 PQC851989 PGG851989 OWK851989 OMO851989 OCS851989 NSW851989 NJA851989 MZE851989 MPI851989 MFM851989 LVQ851989 LLU851989 LBY851989 KSC851989 KIG851989 JYK851989 JOO851989 JES851989 IUW851989 ILA851989 IBE851989 HRI851989 HHM851989 GXQ851989 GNU851989 GDY851989 FUC851989 FKG851989 FAK851989 EQO851989 EGS851989 DWW851989 DNA851989 DDE851989 CTI851989 CJM851989 BZQ851989 BPU851989 BFY851989 AWC851989 AMG851989 ACK851989 SO851989 IS851989 A851989 WVE786453 WLI786453 WBM786453 VRQ786453 VHU786453 UXY786453 UOC786453 UEG786453 TUK786453 TKO786453 TAS786453 SQW786453 SHA786453 RXE786453 RNI786453 RDM786453 QTQ786453 QJU786453 PZY786453 PQC786453 PGG786453 OWK786453 OMO786453 OCS786453 NSW786453 NJA786453 MZE786453 MPI786453 MFM786453 LVQ786453 LLU786453 LBY786453 KSC786453 KIG786453 JYK786453 JOO786453 JES786453 IUW786453 ILA786453 IBE786453 HRI786453 HHM786453 GXQ786453 GNU786453 GDY786453 FUC786453 FKG786453 FAK786453 EQO786453 EGS786453 DWW786453 DNA786453 DDE786453 CTI786453 CJM786453 BZQ786453 BPU786453 BFY786453 AWC786453 AMG786453 ACK786453 SO786453 IS786453 A786453 WVE720917 WLI720917 WBM720917 VRQ720917 VHU720917 UXY720917 UOC720917 UEG720917 TUK720917 TKO720917 TAS720917 SQW720917 SHA720917 RXE720917 RNI720917 RDM720917 QTQ720917 QJU720917 PZY720917 PQC720917 PGG720917 OWK720917 OMO720917 OCS720917 NSW720917 NJA720917 MZE720917 MPI720917 MFM720917 LVQ720917 LLU720917 LBY720917 KSC720917 KIG720917 JYK720917 JOO720917 JES720917 IUW720917 ILA720917 IBE720917 HRI720917 HHM720917 GXQ720917 GNU720917 GDY720917 FUC720917 FKG720917 FAK720917 EQO720917 EGS720917 DWW720917 DNA720917 DDE720917 CTI720917 CJM720917 BZQ720917 BPU720917 BFY720917 AWC720917 AMG720917 ACK720917 SO720917 IS720917 A720917 WVE655381 WLI655381 WBM655381 VRQ655381 VHU655381 UXY655381 UOC655381 UEG655381 TUK655381 TKO655381 TAS655381 SQW655381 SHA655381 RXE655381 RNI655381 RDM655381 QTQ655381 QJU655381 PZY655381 PQC655381 PGG655381 OWK655381 OMO655381 OCS655381 NSW655381 NJA655381 MZE655381 MPI655381 MFM655381 LVQ655381 LLU655381 LBY655381 KSC655381 KIG655381 JYK655381 JOO655381 JES655381 IUW655381 ILA655381 IBE655381 HRI655381 HHM655381 GXQ655381 GNU655381 GDY655381 FUC655381 FKG655381 FAK655381 EQO655381 EGS655381 DWW655381 DNA655381 DDE655381 CTI655381 CJM655381 BZQ655381 BPU655381 BFY655381 AWC655381 AMG655381 ACK655381 SO655381 IS655381 A655381 WVE589845 WLI589845 WBM589845 VRQ589845 VHU589845 UXY589845 UOC589845 UEG589845 TUK589845 TKO589845 TAS589845 SQW589845 SHA589845 RXE589845 RNI589845 RDM589845 QTQ589845 QJU589845 PZY589845 PQC589845 PGG589845 OWK589845 OMO589845 OCS589845 NSW589845 NJA589845 MZE589845 MPI589845 MFM589845 LVQ589845 LLU589845 LBY589845 KSC589845 KIG589845 JYK589845 JOO589845 JES589845 IUW589845 ILA589845 IBE589845 HRI589845 HHM589845 GXQ589845 GNU589845 GDY589845 FUC589845 FKG589845 FAK589845 EQO589845 EGS589845 DWW589845 DNA589845 DDE589845 CTI589845 CJM589845 BZQ589845 BPU589845 BFY589845 AWC589845 AMG589845 ACK589845 SO589845 IS589845 A589845 WVE524309 WLI524309 WBM524309 VRQ524309 VHU524309 UXY524309 UOC524309 UEG524309 TUK524309 TKO524309 TAS524309 SQW524309 SHA524309 RXE524309 RNI524309 RDM524309 QTQ524309 QJU524309 PZY524309 PQC524309 PGG524309 OWK524309 OMO524309 OCS524309 NSW524309 NJA524309 MZE524309 MPI524309 MFM524309 LVQ524309 LLU524309 LBY524309 KSC524309 KIG524309 JYK524309 JOO524309 JES524309 IUW524309 ILA524309 IBE524309 HRI524309 HHM524309 GXQ524309 GNU524309 GDY524309 FUC524309 FKG524309 FAK524309 EQO524309 EGS524309 DWW524309 DNA524309 DDE524309 CTI524309 CJM524309 BZQ524309 BPU524309 BFY524309 AWC524309 AMG524309 ACK524309 SO524309 IS524309 A524309 WVE458773 WLI458773 WBM458773 VRQ458773 VHU458773 UXY458773 UOC458773 UEG458773 TUK458773 TKO458773 TAS458773 SQW458773 SHA458773 RXE458773 RNI458773 RDM458773 QTQ458773 QJU458773 PZY458773 PQC458773 PGG458773 OWK458773 OMO458773 OCS458773 NSW458773 NJA458773 MZE458773 MPI458773 MFM458773 LVQ458773 LLU458773 LBY458773 KSC458773 KIG458773 JYK458773 JOO458773 JES458773 IUW458773 ILA458773 IBE458773 HRI458773 HHM458773 GXQ458773 GNU458773 GDY458773 FUC458773 FKG458773 FAK458773 EQO458773 EGS458773 DWW458773 DNA458773 DDE458773 CTI458773 CJM458773 BZQ458773 BPU458773 BFY458773 AWC458773 AMG458773 ACK458773 SO458773 IS458773 A458773 WVE393237 WLI393237 WBM393237 VRQ393237 VHU393237 UXY393237 UOC393237 UEG393237 TUK393237 TKO393237 TAS393237 SQW393237 SHA393237 RXE393237 RNI393237 RDM393237 QTQ393237 QJU393237 PZY393237 PQC393237 PGG393237 OWK393237 OMO393237 OCS393237 NSW393237 NJA393237 MZE393237 MPI393237 MFM393237 LVQ393237 LLU393237 LBY393237 KSC393237 KIG393237 JYK393237 JOO393237 JES393237 IUW393237 ILA393237 IBE393237 HRI393237 HHM393237 GXQ393237 GNU393237 GDY393237 FUC393237 FKG393237 FAK393237 EQO393237 EGS393237 DWW393237 DNA393237 DDE393237 CTI393237 CJM393237 BZQ393237 BPU393237 BFY393237 AWC393237 AMG393237 ACK393237 SO393237 IS393237 A393237 WVE327701 WLI327701 WBM327701 VRQ327701 VHU327701 UXY327701 UOC327701 UEG327701 TUK327701 TKO327701 TAS327701 SQW327701 SHA327701 RXE327701 RNI327701 RDM327701 QTQ327701 QJU327701 PZY327701 PQC327701 PGG327701 OWK327701 OMO327701 OCS327701 NSW327701 NJA327701 MZE327701 MPI327701 MFM327701 LVQ327701 LLU327701 LBY327701 KSC327701 KIG327701 JYK327701 JOO327701 JES327701 IUW327701 ILA327701 IBE327701 HRI327701 HHM327701 GXQ327701 GNU327701 GDY327701 FUC327701 FKG327701 FAK327701 EQO327701 EGS327701 DWW327701 DNA327701 DDE327701 CTI327701 CJM327701 BZQ327701 BPU327701 BFY327701 AWC327701 AMG327701 ACK327701 SO327701 IS327701 A327701 WVE262165 WLI262165 WBM262165 VRQ262165 VHU262165 UXY262165 UOC262165 UEG262165 TUK262165 TKO262165 TAS262165 SQW262165 SHA262165 RXE262165 RNI262165 RDM262165 QTQ262165 QJU262165 PZY262165 PQC262165 PGG262165 OWK262165 OMO262165 OCS262165 NSW262165 NJA262165 MZE262165 MPI262165 MFM262165 LVQ262165 LLU262165 LBY262165 KSC262165 KIG262165 JYK262165 JOO262165 JES262165 IUW262165 ILA262165 IBE262165 HRI262165 HHM262165 GXQ262165 GNU262165 GDY262165 FUC262165 FKG262165 FAK262165 EQO262165 EGS262165 DWW262165 DNA262165 DDE262165 CTI262165 CJM262165 BZQ262165 BPU262165 BFY262165 AWC262165 AMG262165 ACK262165 SO262165 IS262165 A262165 WVE196629 WLI196629 WBM196629 VRQ196629 VHU196629 UXY196629 UOC196629 UEG196629 TUK196629 TKO196629 TAS196629 SQW196629 SHA196629 RXE196629 RNI196629 RDM196629 QTQ196629 QJU196629 PZY196629 PQC196629 PGG196629 OWK196629 OMO196629 OCS196629 NSW196629 NJA196629 MZE196629 MPI196629 MFM196629 LVQ196629 LLU196629 LBY196629 KSC196629 KIG196629 JYK196629 JOO196629 JES196629 IUW196629 ILA196629 IBE196629 HRI196629 HHM196629 GXQ196629 GNU196629 GDY196629 FUC196629 FKG196629 FAK196629 EQO196629 EGS196629 DWW196629 DNA196629 DDE196629 CTI196629 CJM196629 BZQ196629 BPU196629 BFY196629 AWC196629 AMG196629 ACK196629 SO196629 IS196629 A196629 WVE131093 WLI131093 WBM131093 VRQ131093 VHU131093 UXY131093 UOC131093 UEG131093 TUK131093 TKO131093 TAS131093 SQW131093 SHA131093 RXE131093 RNI131093 RDM131093 QTQ131093 QJU131093 PZY131093 PQC131093 PGG131093 OWK131093 OMO131093 OCS131093 NSW131093 NJA131093 MZE131093 MPI131093 MFM131093 LVQ131093 LLU131093 LBY131093 KSC131093 KIG131093 JYK131093 JOO131093 JES131093 IUW131093 ILA131093 IBE131093 HRI131093 HHM131093 GXQ131093 GNU131093 GDY131093 FUC131093 FKG131093 FAK131093 EQO131093 EGS131093 DWW131093 DNA131093 DDE131093 CTI131093 CJM131093 BZQ131093 BPU131093 BFY131093 AWC131093 AMG131093 ACK131093 SO131093 IS131093 A131093 WVE65557 WLI65557 WBM65557 VRQ65557 VHU65557 UXY65557 UOC65557 UEG65557 TUK65557 TKO65557 TAS65557 SQW65557 SHA65557 RXE65557 RNI65557 RDM65557 QTQ65557 QJU65557 PZY65557 PQC65557 PGG65557 OWK65557 OMO65557 OCS65557 NSW65557 NJA65557 MZE65557 MPI65557 MFM65557 LVQ65557 LLU65557 LBY65557 KSC65557 KIG65557 JYK65557 JOO65557 JES65557 IUW65557 ILA65557 IBE65557 HRI65557 HHM65557 GXQ65557 GNU65557 GDY65557 FUC65557 FKG65557 FAK65557 EQO65557 EGS65557 DWW65557 DNA65557 DDE65557 CTI65557 CJM65557 BZQ65557 BPU65557 BFY65557 AWC65557 AMG65557 ACK65557 SO65557 IS65557 A65557">
      <formula1>"1,2,3,4,5"</formula1>
    </dataValidation>
  </dataValidations>
  <pageMargins left="0.7" right="0.7" top="0.75" bottom="0.75" header="0.3" footer="0.3"/>
  <pageSetup orientation="portrait"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7"/>
  <sheetViews>
    <sheetView zoomScale="80" zoomScaleNormal="80" workbookViewId="0">
      <selection activeCell="G25" sqref="G25"/>
    </sheetView>
  </sheetViews>
  <sheetFormatPr baseColWidth="10" defaultRowHeight="14.25" x14ac:dyDescent="0.25"/>
  <cols>
    <col min="1" max="1" width="3.140625" style="123" bestFit="1" customWidth="1"/>
    <col min="2" max="2" width="58.85546875" style="123" customWidth="1"/>
    <col min="3" max="3" width="31.140625" style="123" customWidth="1"/>
    <col min="4" max="4" width="31.42578125" style="123" customWidth="1"/>
    <col min="5" max="5" width="25" style="123" customWidth="1"/>
    <col min="6" max="6" width="30.140625" style="123" customWidth="1"/>
    <col min="7" max="7" width="34.5703125" style="123" customWidth="1"/>
    <col min="8" max="8" width="23" style="123" customWidth="1"/>
    <col min="9" max="9" width="27.28515625" style="123" customWidth="1"/>
    <col min="10" max="10" width="29.5703125" style="123" customWidth="1"/>
    <col min="11" max="11" width="33" style="123" customWidth="1"/>
    <col min="12" max="12" width="29.85546875" style="123" customWidth="1"/>
    <col min="13" max="13" width="26.28515625" style="123" customWidth="1"/>
    <col min="14" max="14" width="22.140625" style="123" customWidth="1"/>
    <col min="15" max="15" width="26.140625" style="123" customWidth="1"/>
    <col min="16" max="16" width="19.5703125" style="123" bestFit="1" customWidth="1"/>
    <col min="17" max="17" width="66" style="123" customWidth="1"/>
    <col min="18" max="18" width="18.28515625" style="123" customWidth="1"/>
    <col min="19" max="22" width="6.42578125" style="123" customWidth="1"/>
    <col min="23" max="251" width="11.42578125" style="123"/>
    <col min="252" max="252" width="1" style="123" customWidth="1"/>
    <col min="253" max="253" width="4.28515625" style="123" customWidth="1"/>
    <col min="254" max="254" width="34.7109375" style="123" customWidth="1"/>
    <col min="255" max="255" width="0" style="123" hidden="1" customWidth="1"/>
    <col min="256" max="256" width="20" style="123" customWidth="1"/>
    <col min="257" max="257" width="20.85546875" style="123" customWidth="1"/>
    <col min="258" max="258" width="25" style="123" customWidth="1"/>
    <col min="259" max="259" width="18.7109375" style="123" customWidth="1"/>
    <col min="260" max="260" width="29.7109375" style="123" customWidth="1"/>
    <col min="261" max="261" width="13.42578125" style="123" customWidth="1"/>
    <col min="262" max="262" width="13.85546875" style="123" customWidth="1"/>
    <col min="263" max="267" width="16.5703125" style="123" customWidth="1"/>
    <col min="268" max="268" width="20.5703125" style="123" customWidth="1"/>
    <col min="269" max="269" width="21.140625" style="123" customWidth="1"/>
    <col min="270" max="270" width="9.5703125" style="123" customWidth="1"/>
    <col min="271" max="271" width="0.42578125" style="123" customWidth="1"/>
    <col min="272" max="278" width="6.42578125" style="123" customWidth="1"/>
    <col min="279" max="507" width="11.42578125" style="123"/>
    <col min="508" max="508" width="1" style="123" customWidth="1"/>
    <col min="509" max="509" width="4.28515625" style="123" customWidth="1"/>
    <col min="510" max="510" width="34.7109375" style="123" customWidth="1"/>
    <col min="511" max="511" width="0" style="123" hidden="1" customWidth="1"/>
    <col min="512" max="512" width="20" style="123" customWidth="1"/>
    <col min="513" max="513" width="20.85546875" style="123" customWidth="1"/>
    <col min="514" max="514" width="25" style="123" customWidth="1"/>
    <col min="515" max="515" width="18.7109375" style="123" customWidth="1"/>
    <col min="516" max="516" width="29.7109375" style="123" customWidth="1"/>
    <col min="517" max="517" width="13.42578125" style="123" customWidth="1"/>
    <col min="518" max="518" width="13.85546875" style="123" customWidth="1"/>
    <col min="519" max="523" width="16.5703125" style="123" customWidth="1"/>
    <col min="524" max="524" width="20.5703125" style="123" customWidth="1"/>
    <col min="525" max="525" width="21.140625" style="123" customWidth="1"/>
    <col min="526" max="526" width="9.5703125" style="123" customWidth="1"/>
    <col min="527" max="527" width="0.42578125" style="123" customWidth="1"/>
    <col min="528" max="534" width="6.42578125" style="123" customWidth="1"/>
    <col min="535" max="763" width="11.42578125" style="123"/>
    <col min="764" max="764" width="1" style="123" customWidth="1"/>
    <col min="765" max="765" width="4.28515625" style="123" customWidth="1"/>
    <col min="766" max="766" width="34.7109375" style="123" customWidth="1"/>
    <col min="767" max="767" width="0" style="123" hidden="1" customWidth="1"/>
    <col min="768" max="768" width="20" style="123" customWidth="1"/>
    <col min="769" max="769" width="20.85546875" style="123" customWidth="1"/>
    <col min="770" max="770" width="25" style="123" customWidth="1"/>
    <col min="771" max="771" width="18.7109375" style="123" customWidth="1"/>
    <col min="772" max="772" width="29.7109375" style="123" customWidth="1"/>
    <col min="773" max="773" width="13.42578125" style="123" customWidth="1"/>
    <col min="774" max="774" width="13.85546875" style="123" customWidth="1"/>
    <col min="775" max="779" width="16.5703125" style="123" customWidth="1"/>
    <col min="780" max="780" width="20.5703125" style="123" customWidth="1"/>
    <col min="781" max="781" width="21.140625" style="123" customWidth="1"/>
    <col min="782" max="782" width="9.5703125" style="123" customWidth="1"/>
    <col min="783" max="783" width="0.42578125" style="123" customWidth="1"/>
    <col min="784" max="790" width="6.42578125" style="123" customWidth="1"/>
    <col min="791" max="1019" width="11.42578125" style="123"/>
    <col min="1020" max="1020" width="1" style="123" customWidth="1"/>
    <col min="1021" max="1021" width="4.28515625" style="123" customWidth="1"/>
    <col min="1022" max="1022" width="34.7109375" style="123" customWidth="1"/>
    <col min="1023" max="1023" width="0" style="123" hidden="1" customWidth="1"/>
    <col min="1024" max="1024" width="20" style="123" customWidth="1"/>
    <col min="1025" max="1025" width="20.85546875" style="123" customWidth="1"/>
    <col min="1026" max="1026" width="25" style="123" customWidth="1"/>
    <col min="1027" max="1027" width="18.7109375" style="123" customWidth="1"/>
    <col min="1028" max="1028" width="29.7109375" style="123" customWidth="1"/>
    <col min="1029" max="1029" width="13.42578125" style="123" customWidth="1"/>
    <col min="1030" max="1030" width="13.85546875" style="123" customWidth="1"/>
    <col min="1031" max="1035" width="16.5703125" style="123" customWidth="1"/>
    <col min="1036" max="1036" width="20.5703125" style="123" customWidth="1"/>
    <col min="1037" max="1037" width="21.140625" style="123" customWidth="1"/>
    <col min="1038" max="1038" width="9.5703125" style="123" customWidth="1"/>
    <col min="1039" max="1039" width="0.42578125" style="123" customWidth="1"/>
    <col min="1040" max="1046" width="6.42578125" style="123" customWidth="1"/>
    <col min="1047" max="1275" width="11.42578125" style="123"/>
    <col min="1276" max="1276" width="1" style="123" customWidth="1"/>
    <col min="1277" max="1277" width="4.28515625" style="123" customWidth="1"/>
    <col min="1278" max="1278" width="34.7109375" style="123" customWidth="1"/>
    <col min="1279" max="1279" width="0" style="123" hidden="1" customWidth="1"/>
    <col min="1280" max="1280" width="20" style="123" customWidth="1"/>
    <col min="1281" max="1281" width="20.85546875" style="123" customWidth="1"/>
    <col min="1282" max="1282" width="25" style="123" customWidth="1"/>
    <col min="1283" max="1283" width="18.7109375" style="123" customWidth="1"/>
    <col min="1284" max="1284" width="29.7109375" style="123" customWidth="1"/>
    <col min="1285" max="1285" width="13.42578125" style="123" customWidth="1"/>
    <col min="1286" max="1286" width="13.85546875" style="123" customWidth="1"/>
    <col min="1287" max="1291" width="16.5703125" style="123" customWidth="1"/>
    <col min="1292" max="1292" width="20.5703125" style="123" customWidth="1"/>
    <col min="1293" max="1293" width="21.140625" style="123" customWidth="1"/>
    <col min="1294" max="1294" width="9.5703125" style="123" customWidth="1"/>
    <col min="1295" max="1295" width="0.42578125" style="123" customWidth="1"/>
    <col min="1296" max="1302" width="6.42578125" style="123" customWidth="1"/>
    <col min="1303" max="1531" width="11.42578125" style="123"/>
    <col min="1532" max="1532" width="1" style="123" customWidth="1"/>
    <col min="1533" max="1533" width="4.28515625" style="123" customWidth="1"/>
    <col min="1534" max="1534" width="34.7109375" style="123" customWidth="1"/>
    <col min="1535" max="1535" width="0" style="123" hidden="1" customWidth="1"/>
    <col min="1536" max="1536" width="20" style="123" customWidth="1"/>
    <col min="1537" max="1537" width="20.85546875" style="123" customWidth="1"/>
    <col min="1538" max="1538" width="25" style="123" customWidth="1"/>
    <col min="1539" max="1539" width="18.7109375" style="123" customWidth="1"/>
    <col min="1540" max="1540" width="29.7109375" style="123" customWidth="1"/>
    <col min="1541" max="1541" width="13.42578125" style="123" customWidth="1"/>
    <col min="1542" max="1542" width="13.85546875" style="123" customWidth="1"/>
    <col min="1543" max="1547" width="16.5703125" style="123" customWidth="1"/>
    <col min="1548" max="1548" width="20.5703125" style="123" customWidth="1"/>
    <col min="1549" max="1549" width="21.140625" style="123" customWidth="1"/>
    <col min="1550" max="1550" width="9.5703125" style="123" customWidth="1"/>
    <col min="1551" max="1551" width="0.42578125" style="123" customWidth="1"/>
    <col min="1552" max="1558" width="6.42578125" style="123" customWidth="1"/>
    <col min="1559" max="1787" width="11.42578125" style="123"/>
    <col min="1788" max="1788" width="1" style="123" customWidth="1"/>
    <col min="1789" max="1789" width="4.28515625" style="123" customWidth="1"/>
    <col min="1790" max="1790" width="34.7109375" style="123" customWidth="1"/>
    <col min="1791" max="1791" width="0" style="123" hidden="1" customWidth="1"/>
    <col min="1792" max="1792" width="20" style="123" customWidth="1"/>
    <col min="1793" max="1793" width="20.85546875" style="123" customWidth="1"/>
    <col min="1794" max="1794" width="25" style="123" customWidth="1"/>
    <col min="1795" max="1795" width="18.7109375" style="123" customWidth="1"/>
    <col min="1796" max="1796" width="29.7109375" style="123" customWidth="1"/>
    <col min="1797" max="1797" width="13.42578125" style="123" customWidth="1"/>
    <col min="1798" max="1798" width="13.85546875" style="123" customWidth="1"/>
    <col min="1799" max="1803" width="16.5703125" style="123" customWidth="1"/>
    <col min="1804" max="1804" width="20.5703125" style="123" customWidth="1"/>
    <col min="1805" max="1805" width="21.140625" style="123" customWidth="1"/>
    <col min="1806" max="1806" width="9.5703125" style="123" customWidth="1"/>
    <col min="1807" max="1807" width="0.42578125" style="123" customWidth="1"/>
    <col min="1808" max="1814" width="6.42578125" style="123" customWidth="1"/>
    <col min="1815" max="2043" width="11.42578125" style="123"/>
    <col min="2044" max="2044" width="1" style="123" customWidth="1"/>
    <col min="2045" max="2045" width="4.28515625" style="123" customWidth="1"/>
    <col min="2046" max="2046" width="34.7109375" style="123" customWidth="1"/>
    <col min="2047" max="2047" width="0" style="123" hidden="1" customWidth="1"/>
    <col min="2048" max="2048" width="20" style="123" customWidth="1"/>
    <col min="2049" max="2049" width="20.85546875" style="123" customWidth="1"/>
    <col min="2050" max="2050" width="25" style="123" customWidth="1"/>
    <col min="2051" max="2051" width="18.7109375" style="123" customWidth="1"/>
    <col min="2052" max="2052" width="29.7109375" style="123" customWidth="1"/>
    <col min="2053" max="2053" width="13.42578125" style="123" customWidth="1"/>
    <col min="2054" max="2054" width="13.85546875" style="123" customWidth="1"/>
    <col min="2055" max="2059" width="16.5703125" style="123" customWidth="1"/>
    <col min="2060" max="2060" width="20.5703125" style="123" customWidth="1"/>
    <col min="2061" max="2061" width="21.140625" style="123" customWidth="1"/>
    <col min="2062" max="2062" width="9.5703125" style="123" customWidth="1"/>
    <col min="2063" max="2063" width="0.42578125" style="123" customWidth="1"/>
    <col min="2064" max="2070" width="6.42578125" style="123" customWidth="1"/>
    <col min="2071" max="2299" width="11.42578125" style="123"/>
    <col min="2300" max="2300" width="1" style="123" customWidth="1"/>
    <col min="2301" max="2301" width="4.28515625" style="123" customWidth="1"/>
    <col min="2302" max="2302" width="34.7109375" style="123" customWidth="1"/>
    <col min="2303" max="2303" width="0" style="123" hidden="1" customWidth="1"/>
    <col min="2304" max="2304" width="20" style="123" customWidth="1"/>
    <col min="2305" max="2305" width="20.85546875" style="123" customWidth="1"/>
    <col min="2306" max="2306" width="25" style="123" customWidth="1"/>
    <col min="2307" max="2307" width="18.7109375" style="123" customWidth="1"/>
    <col min="2308" max="2308" width="29.7109375" style="123" customWidth="1"/>
    <col min="2309" max="2309" width="13.42578125" style="123" customWidth="1"/>
    <col min="2310" max="2310" width="13.85546875" style="123" customWidth="1"/>
    <col min="2311" max="2315" width="16.5703125" style="123" customWidth="1"/>
    <col min="2316" max="2316" width="20.5703125" style="123" customWidth="1"/>
    <col min="2317" max="2317" width="21.140625" style="123" customWidth="1"/>
    <col min="2318" max="2318" width="9.5703125" style="123" customWidth="1"/>
    <col min="2319" max="2319" width="0.42578125" style="123" customWidth="1"/>
    <col min="2320" max="2326" width="6.42578125" style="123" customWidth="1"/>
    <col min="2327" max="2555" width="11.42578125" style="123"/>
    <col min="2556" max="2556" width="1" style="123" customWidth="1"/>
    <col min="2557" max="2557" width="4.28515625" style="123" customWidth="1"/>
    <col min="2558" max="2558" width="34.7109375" style="123" customWidth="1"/>
    <col min="2559" max="2559" width="0" style="123" hidden="1" customWidth="1"/>
    <col min="2560" max="2560" width="20" style="123" customWidth="1"/>
    <col min="2561" max="2561" width="20.85546875" style="123" customWidth="1"/>
    <col min="2562" max="2562" width="25" style="123" customWidth="1"/>
    <col min="2563" max="2563" width="18.7109375" style="123" customWidth="1"/>
    <col min="2564" max="2564" width="29.7109375" style="123" customWidth="1"/>
    <col min="2565" max="2565" width="13.42578125" style="123" customWidth="1"/>
    <col min="2566" max="2566" width="13.85546875" style="123" customWidth="1"/>
    <col min="2567" max="2571" width="16.5703125" style="123" customWidth="1"/>
    <col min="2572" max="2572" width="20.5703125" style="123" customWidth="1"/>
    <col min="2573" max="2573" width="21.140625" style="123" customWidth="1"/>
    <col min="2574" max="2574" width="9.5703125" style="123" customWidth="1"/>
    <col min="2575" max="2575" width="0.42578125" style="123" customWidth="1"/>
    <col min="2576" max="2582" width="6.42578125" style="123" customWidth="1"/>
    <col min="2583" max="2811" width="11.42578125" style="123"/>
    <col min="2812" max="2812" width="1" style="123" customWidth="1"/>
    <col min="2813" max="2813" width="4.28515625" style="123" customWidth="1"/>
    <col min="2814" max="2814" width="34.7109375" style="123" customWidth="1"/>
    <col min="2815" max="2815" width="0" style="123" hidden="1" customWidth="1"/>
    <col min="2816" max="2816" width="20" style="123" customWidth="1"/>
    <col min="2817" max="2817" width="20.85546875" style="123" customWidth="1"/>
    <col min="2818" max="2818" width="25" style="123" customWidth="1"/>
    <col min="2819" max="2819" width="18.7109375" style="123" customWidth="1"/>
    <col min="2820" max="2820" width="29.7109375" style="123" customWidth="1"/>
    <col min="2821" max="2821" width="13.42578125" style="123" customWidth="1"/>
    <col min="2822" max="2822" width="13.85546875" style="123" customWidth="1"/>
    <col min="2823" max="2827" width="16.5703125" style="123" customWidth="1"/>
    <col min="2828" max="2828" width="20.5703125" style="123" customWidth="1"/>
    <col min="2829" max="2829" width="21.140625" style="123" customWidth="1"/>
    <col min="2830" max="2830" width="9.5703125" style="123" customWidth="1"/>
    <col min="2831" max="2831" width="0.42578125" style="123" customWidth="1"/>
    <col min="2832" max="2838" width="6.42578125" style="123" customWidth="1"/>
    <col min="2839" max="3067" width="11.42578125" style="123"/>
    <col min="3068" max="3068" width="1" style="123" customWidth="1"/>
    <col min="3069" max="3069" width="4.28515625" style="123" customWidth="1"/>
    <col min="3070" max="3070" width="34.7109375" style="123" customWidth="1"/>
    <col min="3071" max="3071" width="0" style="123" hidden="1" customWidth="1"/>
    <col min="3072" max="3072" width="20" style="123" customWidth="1"/>
    <col min="3073" max="3073" width="20.85546875" style="123" customWidth="1"/>
    <col min="3074" max="3074" width="25" style="123" customWidth="1"/>
    <col min="3075" max="3075" width="18.7109375" style="123" customWidth="1"/>
    <col min="3076" max="3076" width="29.7109375" style="123" customWidth="1"/>
    <col min="3077" max="3077" width="13.42578125" style="123" customWidth="1"/>
    <col min="3078" max="3078" width="13.85546875" style="123" customWidth="1"/>
    <col min="3079" max="3083" width="16.5703125" style="123" customWidth="1"/>
    <col min="3084" max="3084" width="20.5703125" style="123" customWidth="1"/>
    <col min="3085" max="3085" width="21.140625" style="123" customWidth="1"/>
    <col min="3086" max="3086" width="9.5703125" style="123" customWidth="1"/>
    <col min="3087" max="3087" width="0.42578125" style="123" customWidth="1"/>
    <col min="3088" max="3094" width="6.42578125" style="123" customWidth="1"/>
    <col min="3095" max="3323" width="11.42578125" style="123"/>
    <col min="3324" max="3324" width="1" style="123" customWidth="1"/>
    <col min="3325" max="3325" width="4.28515625" style="123" customWidth="1"/>
    <col min="3326" max="3326" width="34.7109375" style="123" customWidth="1"/>
    <col min="3327" max="3327" width="0" style="123" hidden="1" customWidth="1"/>
    <col min="3328" max="3328" width="20" style="123" customWidth="1"/>
    <col min="3329" max="3329" width="20.85546875" style="123" customWidth="1"/>
    <col min="3330" max="3330" width="25" style="123" customWidth="1"/>
    <col min="3331" max="3331" width="18.7109375" style="123" customWidth="1"/>
    <col min="3332" max="3332" width="29.7109375" style="123" customWidth="1"/>
    <col min="3333" max="3333" width="13.42578125" style="123" customWidth="1"/>
    <col min="3334" max="3334" width="13.85546875" style="123" customWidth="1"/>
    <col min="3335" max="3339" width="16.5703125" style="123" customWidth="1"/>
    <col min="3340" max="3340" width="20.5703125" style="123" customWidth="1"/>
    <col min="3341" max="3341" width="21.140625" style="123" customWidth="1"/>
    <col min="3342" max="3342" width="9.5703125" style="123" customWidth="1"/>
    <col min="3343" max="3343" width="0.42578125" style="123" customWidth="1"/>
    <col min="3344" max="3350" width="6.42578125" style="123" customWidth="1"/>
    <col min="3351" max="3579" width="11.42578125" style="123"/>
    <col min="3580" max="3580" width="1" style="123" customWidth="1"/>
    <col min="3581" max="3581" width="4.28515625" style="123" customWidth="1"/>
    <col min="3582" max="3582" width="34.7109375" style="123" customWidth="1"/>
    <col min="3583" max="3583" width="0" style="123" hidden="1" customWidth="1"/>
    <col min="3584" max="3584" width="20" style="123" customWidth="1"/>
    <col min="3585" max="3585" width="20.85546875" style="123" customWidth="1"/>
    <col min="3586" max="3586" width="25" style="123" customWidth="1"/>
    <col min="3587" max="3587" width="18.7109375" style="123" customWidth="1"/>
    <col min="3588" max="3588" width="29.7109375" style="123" customWidth="1"/>
    <col min="3589" max="3589" width="13.42578125" style="123" customWidth="1"/>
    <col min="3590" max="3590" width="13.85546875" style="123" customWidth="1"/>
    <col min="3591" max="3595" width="16.5703125" style="123" customWidth="1"/>
    <col min="3596" max="3596" width="20.5703125" style="123" customWidth="1"/>
    <col min="3597" max="3597" width="21.140625" style="123" customWidth="1"/>
    <col min="3598" max="3598" width="9.5703125" style="123" customWidth="1"/>
    <col min="3599" max="3599" width="0.42578125" style="123" customWidth="1"/>
    <col min="3600" max="3606" width="6.42578125" style="123" customWidth="1"/>
    <col min="3607" max="3835" width="11.42578125" style="123"/>
    <col min="3836" max="3836" width="1" style="123" customWidth="1"/>
    <col min="3837" max="3837" width="4.28515625" style="123" customWidth="1"/>
    <col min="3838" max="3838" width="34.7109375" style="123" customWidth="1"/>
    <col min="3839" max="3839" width="0" style="123" hidden="1" customWidth="1"/>
    <col min="3840" max="3840" width="20" style="123" customWidth="1"/>
    <col min="3841" max="3841" width="20.85546875" style="123" customWidth="1"/>
    <col min="3842" max="3842" width="25" style="123" customWidth="1"/>
    <col min="3843" max="3843" width="18.7109375" style="123" customWidth="1"/>
    <col min="3844" max="3844" width="29.7109375" style="123" customWidth="1"/>
    <col min="3845" max="3845" width="13.42578125" style="123" customWidth="1"/>
    <col min="3846" max="3846" width="13.85546875" style="123" customWidth="1"/>
    <col min="3847" max="3851" width="16.5703125" style="123" customWidth="1"/>
    <col min="3852" max="3852" width="20.5703125" style="123" customWidth="1"/>
    <col min="3853" max="3853" width="21.140625" style="123" customWidth="1"/>
    <col min="3854" max="3854" width="9.5703125" style="123" customWidth="1"/>
    <col min="3855" max="3855" width="0.42578125" style="123" customWidth="1"/>
    <col min="3856" max="3862" width="6.42578125" style="123" customWidth="1"/>
    <col min="3863" max="4091" width="11.42578125" style="123"/>
    <col min="4092" max="4092" width="1" style="123" customWidth="1"/>
    <col min="4093" max="4093" width="4.28515625" style="123" customWidth="1"/>
    <col min="4094" max="4094" width="34.7109375" style="123" customWidth="1"/>
    <col min="4095" max="4095" width="0" style="123" hidden="1" customWidth="1"/>
    <col min="4096" max="4096" width="20" style="123" customWidth="1"/>
    <col min="4097" max="4097" width="20.85546875" style="123" customWidth="1"/>
    <col min="4098" max="4098" width="25" style="123" customWidth="1"/>
    <col min="4099" max="4099" width="18.7109375" style="123" customWidth="1"/>
    <col min="4100" max="4100" width="29.7109375" style="123" customWidth="1"/>
    <col min="4101" max="4101" width="13.42578125" style="123" customWidth="1"/>
    <col min="4102" max="4102" width="13.85546875" style="123" customWidth="1"/>
    <col min="4103" max="4107" width="16.5703125" style="123" customWidth="1"/>
    <col min="4108" max="4108" width="20.5703125" style="123" customWidth="1"/>
    <col min="4109" max="4109" width="21.140625" style="123" customWidth="1"/>
    <col min="4110" max="4110" width="9.5703125" style="123" customWidth="1"/>
    <col min="4111" max="4111" width="0.42578125" style="123" customWidth="1"/>
    <col min="4112" max="4118" width="6.42578125" style="123" customWidth="1"/>
    <col min="4119" max="4347" width="11.42578125" style="123"/>
    <col min="4348" max="4348" width="1" style="123" customWidth="1"/>
    <col min="4349" max="4349" width="4.28515625" style="123" customWidth="1"/>
    <col min="4350" max="4350" width="34.7109375" style="123" customWidth="1"/>
    <col min="4351" max="4351" width="0" style="123" hidden="1" customWidth="1"/>
    <col min="4352" max="4352" width="20" style="123" customWidth="1"/>
    <col min="4353" max="4353" width="20.85546875" style="123" customWidth="1"/>
    <col min="4354" max="4354" width="25" style="123" customWidth="1"/>
    <col min="4355" max="4355" width="18.7109375" style="123" customWidth="1"/>
    <col min="4356" max="4356" width="29.7109375" style="123" customWidth="1"/>
    <col min="4357" max="4357" width="13.42578125" style="123" customWidth="1"/>
    <col min="4358" max="4358" width="13.85546875" style="123" customWidth="1"/>
    <col min="4359" max="4363" width="16.5703125" style="123" customWidth="1"/>
    <col min="4364" max="4364" width="20.5703125" style="123" customWidth="1"/>
    <col min="4365" max="4365" width="21.140625" style="123" customWidth="1"/>
    <col min="4366" max="4366" width="9.5703125" style="123" customWidth="1"/>
    <col min="4367" max="4367" width="0.42578125" style="123" customWidth="1"/>
    <col min="4368" max="4374" width="6.42578125" style="123" customWidth="1"/>
    <col min="4375" max="4603" width="11.42578125" style="123"/>
    <col min="4604" max="4604" width="1" style="123" customWidth="1"/>
    <col min="4605" max="4605" width="4.28515625" style="123" customWidth="1"/>
    <col min="4606" max="4606" width="34.7109375" style="123" customWidth="1"/>
    <col min="4607" max="4607" width="0" style="123" hidden="1" customWidth="1"/>
    <col min="4608" max="4608" width="20" style="123" customWidth="1"/>
    <col min="4609" max="4609" width="20.85546875" style="123" customWidth="1"/>
    <col min="4610" max="4610" width="25" style="123" customWidth="1"/>
    <col min="4611" max="4611" width="18.7109375" style="123" customWidth="1"/>
    <col min="4612" max="4612" width="29.7109375" style="123" customWidth="1"/>
    <col min="4613" max="4613" width="13.42578125" style="123" customWidth="1"/>
    <col min="4614" max="4614" width="13.85546875" style="123" customWidth="1"/>
    <col min="4615" max="4619" width="16.5703125" style="123" customWidth="1"/>
    <col min="4620" max="4620" width="20.5703125" style="123" customWidth="1"/>
    <col min="4621" max="4621" width="21.140625" style="123" customWidth="1"/>
    <col min="4622" max="4622" width="9.5703125" style="123" customWidth="1"/>
    <col min="4623" max="4623" width="0.42578125" style="123" customWidth="1"/>
    <col min="4624" max="4630" width="6.42578125" style="123" customWidth="1"/>
    <col min="4631" max="4859" width="11.42578125" style="123"/>
    <col min="4860" max="4860" width="1" style="123" customWidth="1"/>
    <col min="4861" max="4861" width="4.28515625" style="123" customWidth="1"/>
    <col min="4862" max="4862" width="34.7109375" style="123" customWidth="1"/>
    <col min="4863" max="4863" width="0" style="123" hidden="1" customWidth="1"/>
    <col min="4864" max="4864" width="20" style="123" customWidth="1"/>
    <col min="4865" max="4865" width="20.85546875" style="123" customWidth="1"/>
    <col min="4866" max="4866" width="25" style="123" customWidth="1"/>
    <col min="4867" max="4867" width="18.7109375" style="123" customWidth="1"/>
    <col min="4868" max="4868" width="29.7109375" style="123" customWidth="1"/>
    <col min="4869" max="4869" width="13.42578125" style="123" customWidth="1"/>
    <col min="4870" max="4870" width="13.85546875" style="123" customWidth="1"/>
    <col min="4871" max="4875" width="16.5703125" style="123" customWidth="1"/>
    <col min="4876" max="4876" width="20.5703125" style="123" customWidth="1"/>
    <col min="4877" max="4877" width="21.140625" style="123" customWidth="1"/>
    <col min="4878" max="4878" width="9.5703125" style="123" customWidth="1"/>
    <col min="4879" max="4879" width="0.42578125" style="123" customWidth="1"/>
    <col min="4880" max="4886" width="6.42578125" style="123" customWidth="1"/>
    <col min="4887" max="5115" width="11.42578125" style="123"/>
    <col min="5116" max="5116" width="1" style="123" customWidth="1"/>
    <col min="5117" max="5117" width="4.28515625" style="123" customWidth="1"/>
    <col min="5118" max="5118" width="34.7109375" style="123" customWidth="1"/>
    <col min="5119" max="5119" width="0" style="123" hidden="1" customWidth="1"/>
    <col min="5120" max="5120" width="20" style="123" customWidth="1"/>
    <col min="5121" max="5121" width="20.85546875" style="123" customWidth="1"/>
    <col min="5122" max="5122" width="25" style="123" customWidth="1"/>
    <col min="5123" max="5123" width="18.7109375" style="123" customWidth="1"/>
    <col min="5124" max="5124" width="29.7109375" style="123" customWidth="1"/>
    <col min="5125" max="5125" width="13.42578125" style="123" customWidth="1"/>
    <col min="5126" max="5126" width="13.85546875" style="123" customWidth="1"/>
    <col min="5127" max="5131" width="16.5703125" style="123" customWidth="1"/>
    <col min="5132" max="5132" width="20.5703125" style="123" customWidth="1"/>
    <col min="5133" max="5133" width="21.140625" style="123" customWidth="1"/>
    <col min="5134" max="5134" width="9.5703125" style="123" customWidth="1"/>
    <col min="5135" max="5135" width="0.42578125" style="123" customWidth="1"/>
    <col min="5136" max="5142" width="6.42578125" style="123" customWidth="1"/>
    <col min="5143" max="5371" width="11.42578125" style="123"/>
    <col min="5372" max="5372" width="1" style="123" customWidth="1"/>
    <col min="5373" max="5373" width="4.28515625" style="123" customWidth="1"/>
    <col min="5374" max="5374" width="34.7109375" style="123" customWidth="1"/>
    <col min="5375" max="5375" width="0" style="123" hidden="1" customWidth="1"/>
    <col min="5376" max="5376" width="20" style="123" customWidth="1"/>
    <col min="5377" max="5377" width="20.85546875" style="123" customWidth="1"/>
    <col min="5378" max="5378" width="25" style="123" customWidth="1"/>
    <col min="5379" max="5379" width="18.7109375" style="123" customWidth="1"/>
    <col min="5380" max="5380" width="29.7109375" style="123" customWidth="1"/>
    <col min="5381" max="5381" width="13.42578125" style="123" customWidth="1"/>
    <col min="5382" max="5382" width="13.85546875" style="123" customWidth="1"/>
    <col min="5383" max="5387" width="16.5703125" style="123" customWidth="1"/>
    <col min="5388" max="5388" width="20.5703125" style="123" customWidth="1"/>
    <col min="5389" max="5389" width="21.140625" style="123" customWidth="1"/>
    <col min="5390" max="5390" width="9.5703125" style="123" customWidth="1"/>
    <col min="5391" max="5391" width="0.42578125" style="123" customWidth="1"/>
    <col min="5392" max="5398" width="6.42578125" style="123" customWidth="1"/>
    <col min="5399" max="5627" width="11.42578125" style="123"/>
    <col min="5628" max="5628" width="1" style="123" customWidth="1"/>
    <col min="5629" max="5629" width="4.28515625" style="123" customWidth="1"/>
    <col min="5630" max="5630" width="34.7109375" style="123" customWidth="1"/>
    <col min="5631" max="5631" width="0" style="123" hidden="1" customWidth="1"/>
    <col min="5632" max="5632" width="20" style="123" customWidth="1"/>
    <col min="5633" max="5633" width="20.85546875" style="123" customWidth="1"/>
    <col min="5634" max="5634" width="25" style="123" customWidth="1"/>
    <col min="5635" max="5635" width="18.7109375" style="123" customWidth="1"/>
    <col min="5636" max="5636" width="29.7109375" style="123" customWidth="1"/>
    <col min="5637" max="5637" width="13.42578125" style="123" customWidth="1"/>
    <col min="5638" max="5638" width="13.85546875" style="123" customWidth="1"/>
    <col min="5639" max="5643" width="16.5703125" style="123" customWidth="1"/>
    <col min="5644" max="5644" width="20.5703125" style="123" customWidth="1"/>
    <col min="5645" max="5645" width="21.140625" style="123" customWidth="1"/>
    <col min="5646" max="5646" width="9.5703125" style="123" customWidth="1"/>
    <col min="5647" max="5647" width="0.42578125" style="123" customWidth="1"/>
    <col min="5648" max="5654" width="6.42578125" style="123" customWidth="1"/>
    <col min="5655" max="5883" width="11.42578125" style="123"/>
    <col min="5884" max="5884" width="1" style="123" customWidth="1"/>
    <col min="5885" max="5885" width="4.28515625" style="123" customWidth="1"/>
    <col min="5886" max="5886" width="34.7109375" style="123" customWidth="1"/>
    <col min="5887" max="5887" width="0" style="123" hidden="1" customWidth="1"/>
    <col min="5888" max="5888" width="20" style="123" customWidth="1"/>
    <col min="5889" max="5889" width="20.85546875" style="123" customWidth="1"/>
    <col min="5890" max="5890" width="25" style="123" customWidth="1"/>
    <col min="5891" max="5891" width="18.7109375" style="123" customWidth="1"/>
    <col min="5892" max="5892" width="29.7109375" style="123" customWidth="1"/>
    <col min="5893" max="5893" width="13.42578125" style="123" customWidth="1"/>
    <col min="5894" max="5894" width="13.85546875" style="123" customWidth="1"/>
    <col min="5895" max="5899" width="16.5703125" style="123" customWidth="1"/>
    <col min="5900" max="5900" width="20.5703125" style="123" customWidth="1"/>
    <col min="5901" max="5901" width="21.140625" style="123" customWidth="1"/>
    <col min="5902" max="5902" width="9.5703125" style="123" customWidth="1"/>
    <col min="5903" max="5903" width="0.42578125" style="123" customWidth="1"/>
    <col min="5904" max="5910" width="6.42578125" style="123" customWidth="1"/>
    <col min="5911" max="6139" width="11.42578125" style="123"/>
    <col min="6140" max="6140" width="1" style="123" customWidth="1"/>
    <col min="6141" max="6141" width="4.28515625" style="123" customWidth="1"/>
    <col min="6142" max="6142" width="34.7109375" style="123" customWidth="1"/>
    <col min="6143" max="6143" width="0" style="123" hidden="1" customWidth="1"/>
    <col min="6144" max="6144" width="20" style="123" customWidth="1"/>
    <col min="6145" max="6145" width="20.85546875" style="123" customWidth="1"/>
    <col min="6146" max="6146" width="25" style="123" customWidth="1"/>
    <col min="6147" max="6147" width="18.7109375" style="123" customWidth="1"/>
    <col min="6148" max="6148" width="29.7109375" style="123" customWidth="1"/>
    <col min="6149" max="6149" width="13.42578125" style="123" customWidth="1"/>
    <col min="6150" max="6150" width="13.85546875" style="123" customWidth="1"/>
    <col min="6151" max="6155" width="16.5703125" style="123" customWidth="1"/>
    <col min="6156" max="6156" width="20.5703125" style="123" customWidth="1"/>
    <col min="6157" max="6157" width="21.140625" style="123" customWidth="1"/>
    <col min="6158" max="6158" width="9.5703125" style="123" customWidth="1"/>
    <col min="6159" max="6159" width="0.42578125" style="123" customWidth="1"/>
    <col min="6160" max="6166" width="6.42578125" style="123" customWidth="1"/>
    <col min="6167" max="6395" width="11.42578125" style="123"/>
    <col min="6396" max="6396" width="1" style="123" customWidth="1"/>
    <col min="6397" max="6397" width="4.28515625" style="123" customWidth="1"/>
    <col min="6398" max="6398" width="34.7109375" style="123" customWidth="1"/>
    <col min="6399" max="6399" width="0" style="123" hidden="1" customWidth="1"/>
    <col min="6400" max="6400" width="20" style="123" customWidth="1"/>
    <col min="6401" max="6401" width="20.85546875" style="123" customWidth="1"/>
    <col min="6402" max="6402" width="25" style="123" customWidth="1"/>
    <col min="6403" max="6403" width="18.7109375" style="123" customWidth="1"/>
    <col min="6404" max="6404" width="29.7109375" style="123" customWidth="1"/>
    <col min="6405" max="6405" width="13.42578125" style="123" customWidth="1"/>
    <col min="6406" max="6406" width="13.85546875" style="123" customWidth="1"/>
    <col min="6407" max="6411" width="16.5703125" style="123" customWidth="1"/>
    <col min="6412" max="6412" width="20.5703125" style="123" customWidth="1"/>
    <col min="6413" max="6413" width="21.140625" style="123" customWidth="1"/>
    <col min="6414" max="6414" width="9.5703125" style="123" customWidth="1"/>
    <col min="6415" max="6415" width="0.42578125" style="123" customWidth="1"/>
    <col min="6416" max="6422" width="6.42578125" style="123" customWidth="1"/>
    <col min="6423" max="6651" width="11.42578125" style="123"/>
    <col min="6652" max="6652" width="1" style="123" customWidth="1"/>
    <col min="6653" max="6653" width="4.28515625" style="123" customWidth="1"/>
    <col min="6654" max="6654" width="34.7109375" style="123" customWidth="1"/>
    <col min="6655" max="6655" width="0" style="123" hidden="1" customWidth="1"/>
    <col min="6656" max="6656" width="20" style="123" customWidth="1"/>
    <col min="6657" max="6657" width="20.85546875" style="123" customWidth="1"/>
    <col min="6658" max="6658" width="25" style="123" customWidth="1"/>
    <col min="6659" max="6659" width="18.7109375" style="123" customWidth="1"/>
    <col min="6660" max="6660" width="29.7109375" style="123" customWidth="1"/>
    <col min="6661" max="6661" width="13.42578125" style="123" customWidth="1"/>
    <col min="6662" max="6662" width="13.85546875" style="123" customWidth="1"/>
    <col min="6663" max="6667" width="16.5703125" style="123" customWidth="1"/>
    <col min="6668" max="6668" width="20.5703125" style="123" customWidth="1"/>
    <col min="6669" max="6669" width="21.140625" style="123" customWidth="1"/>
    <col min="6670" max="6670" width="9.5703125" style="123" customWidth="1"/>
    <col min="6671" max="6671" width="0.42578125" style="123" customWidth="1"/>
    <col min="6672" max="6678" width="6.42578125" style="123" customWidth="1"/>
    <col min="6679" max="6907" width="11.42578125" style="123"/>
    <col min="6908" max="6908" width="1" style="123" customWidth="1"/>
    <col min="6909" max="6909" width="4.28515625" style="123" customWidth="1"/>
    <col min="6910" max="6910" width="34.7109375" style="123" customWidth="1"/>
    <col min="6911" max="6911" width="0" style="123" hidden="1" customWidth="1"/>
    <col min="6912" max="6912" width="20" style="123" customWidth="1"/>
    <col min="6913" max="6913" width="20.85546875" style="123" customWidth="1"/>
    <col min="6914" max="6914" width="25" style="123" customWidth="1"/>
    <col min="6915" max="6915" width="18.7109375" style="123" customWidth="1"/>
    <col min="6916" max="6916" width="29.7109375" style="123" customWidth="1"/>
    <col min="6917" max="6917" width="13.42578125" style="123" customWidth="1"/>
    <col min="6918" max="6918" width="13.85546875" style="123" customWidth="1"/>
    <col min="6919" max="6923" width="16.5703125" style="123" customWidth="1"/>
    <col min="6924" max="6924" width="20.5703125" style="123" customWidth="1"/>
    <col min="6925" max="6925" width="21.140625" style="123" customWidth="1"/>
    <col min="6926" max="6926" width="9.5703125" style="123" customWidth="1"/>
    <col min="6927" max="6927" width="0.42578125" style="123" customWidth="1"/>
    <col min="6928" max="6934" width="6.42578125" style="123" customWidth="1"/>
    <col min="6935" max="7163" width="11.42578125" style="123"/>
    <col min="7164" max="7164" width="1" style="123" customWidth="1"/>
    <col min="7165" max="7165" width="4.28515625" style="123" customWidth="1"/>
    <col min="7166" max="7166" width="34.7109375" style="123" customWidth="1"/>
    <col min="7167" max="7167" width="0" style="123" hidden="1" customWidth="1"/>
    <col min="7168" max="7168" width="20" style="123" customWidth="1"/>
    <col min="7169" max="7169" width="20.85546875" style="123" customWidth="1"/>
    <col min="7170" max="7170" width="25" style="123" customWidth="1"/>
    <col min="7171" max="7171" width="18.7109375" style="123" customWidth="1"/>
    <col min="7172" max="7172" width="29.7109375" style="123" customWidth="1"/>
    <col min="7173" max="7173" width="13.42578125" style="123" customWidth="1"/>
    <col min="7174" max="7174" width="13.85546875" style="123" customWidth="1"/>
    <col min="7175" max="7179" width="16.5703125" style="123" customWidth="1"/>
    <col min="7180" max="7180" width="20.5703125" style="123" customWidth="1"/>
    <col min="7181" max="7181" width="21.140625" style="123" customWidth="1"/>
    <col min="7182" max="7182" width="9.5703125" style="123" customWidth="1"/>
    <col min="7183" max="7183" width="0.42578125" style="123" customWidth="1"/>
    <col min="7184" max="7190" width="6.42578125" style="123" customWidth="1"/>
    <col min="7191" max="7419" width="11.42578125" style="123"/>
    <col min="7420" max="7420" width="1" style="123" customWidth="1"/>
    <col min="7421" max="7421" width="4.28515625" style="123" customWidth="1"/>
    <col min="7422" max="7422" width="34.7109375" style="123" customWidth="1"/>
    <col min="7423" max="7423" width="0" style="123" hidden="1" customWidth="1"/>
    <col min="7424" max="7424" width="20" style="123" customWidth="1"/>
    <col min="7425" max="7425" width="20.85546875" style="123" customWidth="1"/>
    <col min="7426" max="7426" width="25" style="123" customWidth="1"/>
    <col min="7427" max="7427" width="18.7109375" style="123" customWidth="1"/>
    <col min="7428" max="7428" width="29.7109375" style="123" customWidth="1"/>
    <col min="7429" max="7429" width="13.42578125" style="123" customWidth="1"/>
    <col min="7430" max="7430" width="13.85546875" style="123" customWidth="1"/>
    <col min="7431" max="7435" width="16.5703125" style="123" customWidth="1"/>
    <col min="7436" max="7436" width="20.5703125" style="123" customWidth="1"/>
    <col min="7437" max="7437" width="21.140625" style="123" customWidth="1"/>
    <col min="7438" max="7438" width="9.5703125" style="123" customWidth="1"/>
    <col min="7439" max="7439" width="0.42578125" style="123" customWidth="1"/>
    <col min="7440" max="7446" width="6.42578125" style="123" customWidth="1"/>
    <col min="7447" max="7675" width="11.42578125" style="123"/>
    <col min="7676" max="7676" width="1" style="123" customWidth="1"/>
    <col min="7677" max="7677" width="4.28515625" style="123" customWidth="1"/>
    <col min="7678" max="7678" width="34.7109375" style="123" customWidth="1"/>
    <col min="7679" max="7679" width="0" style="123" hidden="1" customWidth="1"/>
    <col min="7680" max="7680" width="20" style="123" customWidth="1"/>
    <col min="7681" max="7681" width="20.85546875" style="123" customWidth="1"/>
    <col min="7682" max="7682" width="25" style="123" customWidth="1"/>
    <col min="7683" max="7683" width="18.7109375" style="123" customWidth="1"/>
    <col min="7684" max="7684" width="29.7109375" style="123" customWidth="1"/>
    <col min="7685" max="7685" width="13.42578125" style="123" customWidth="1"/>
    <col min="7686" max="7686" width="13.85546875" style="123" customWidth="1"/>
    <col min="7687" max="7691" width="16.5703125" style="123" customWidth="1"/>
    <col min="7692" max="7692" width="20.5703125" style="123" customWidth="1"/>
    <col min="7693" max="7693" width="21.140625" style="123" customWidth="1"/>
    <col min="7694" max="7694" width="9.5703125" style="123" customWidth="1"/>
    <col min="7695" max="7695" width="0.42578125" style="123" customWidth="1"/>
    <col min="7696" max="7702" width="6.42578125" style="123" customWidth="1"/>
    <col min="7703" max="7931" width="11.42578125" style="123"/>
    <col min="7932" max="7932" width="1" style="123" customWidth="1"/>
    <col min="7933" max="7933" width="4.28515625" style="123" customWidth="1"/>
    <col min="7934" max="7934" width="34.7109375" style="123" customWidth="1"/>
    <col min="7935" max="7935" width="0" style="123" hidden="1" customWidth="1"/>
    <col min="7936" max="7936" width="20" style="123" customWidth="1"/>
    <col min="7937" max="7937" width="20.85546875" style="123" customWidth="1"/>
    <col min="7938" max="7938" width="25" style="123" customWidth="1"/>
    <col min="7939" max="7939" width="18.7109375" style="123" customWidth="1"/>
    <col min="7940" max="7940" width="29.7109375" style="123" customWidth="1"/>
    <col min="7941" max="7941" width="13.42578125" style="123" customWidth="1"/>
    <col min="7942" max="7942" width="13.85546875" style="123" customWidth="1"/>
    <col min="7943" max="7947" width="16.5703125" style="123" customWidth="1"/>
    <col min="7948" max="7948" width="20.5703125" style="123" customWidth="1"/>
    <col min="7949" max="7949" width="21.140625" style="123" customWidth="1"/>
    <col min="7950" max="7950" width="9.5703125" style="123" customWidth="1"/>
    <col min="7951" max="7951" width="0.42578125" style="123" customWidth="1"/>
    <col min="7952" max="7958" width="6.42578125" style="123" customWidth="1"/>
    <col min="7959" max="8187" width="11.42578125" style="123"/>
    <col min="8188" max="8188" width="1" style="123" customWidth="1"/>
    <col min="8189" max="8189" width="4.28515625" style="123" customWidth="1"/>
    <col min="8190" max="8190" width="34.7109375" style="123" customWidth="1"/>
    <col min="8191" max="8191" width="0" style="123" hidden="1" customWidth="1"/>
    <col min="8192" max="8192" width="20" style="123" customWidth="1"/>
    <col min="8193" max="8193" width="20.85546875" style="123" customWidth="1"/>
    <col min="8194" max="8194" width="25" style="123" customWidth="1"/>
    <col min="8195" max="8195" width="18.7109375" style="123" customWidth="1"/>
    <col min="8196" max="8196" width="29.7109375" style="123" customWidth="1"/>
    <col min="8197" max="8197" width="13.42578125" style="123" customWidth="1"/>
    <col min="8198" max="8198" width="13.85546875" style="123" customWidth="1"/>
    <col min="8199" max="8203" width="16.5703125" style="123" customWidth="1"/>
    <col min="8204" max="8204" width="20.5703125" style="123" customWidth="1"/>
    <col min="8205" max="8205" width="21.140625" style="123" customWidth="1"/>
    <col min="8206" max="8206" width="9.5703125" style="123" customWidth="1"/>
    <col min="8207" max="8207" width="0.42578125" style="123" customWidth="1"/>
    <col min="8208" max="8214" width="6.42578125" style="123" customWidth="1"/>
    <col min="8215" max="8443" width="11.42578125" style="123"/>
    <col min="8444" max="8444" width="1" style="123" customWidth="1"/>
    <col min="8445" max="8445" width="4.28515625" style="123" customWidth="1"/>
    <col min="8446" max="8446" width="34.7109375" style="123" customWidth="1"/>
    <col min="8447" max="8447" width="0" style="123" hidden="1" customWidth="1"/>
    <col min="8448" max="8448" width="20" style="123" customWidth="1"/>
    <col min="8449" max="8449" width="20.85546875" style="123" customWidth="1"/>
    <col min="8450" max="8450" width="25" style="123" customWidth="1"/>
    <col min="8451" max="8451" width="18.7109375" style="123" customWidth="1"/>
    <col min="8452" max="8452" width="29.7109375" style="123" customWidth="1"/>
    <col min="8453" max="8453" width="13.42578125" style="123" customWidth="1"/>
    <col min="8454" max="8454" width="13.85546875" style="123" customWidth="1"/>
    <col min="8455" max="8459" width="16.5703125" style="123" customWidth="1"/>
    <col min="8460" max="8460" width="20.5703125" style="123" customWidth="1"/>
    <col min="8461" max="8461" width="21.140625" style="123" customWidth="1"/>
    <col min="8462" max="8462" width="9.5703125" style="123" customWidth="1"/>
    <col min="8463" max="8463" width="0.42578125" style="123" customWidth="1"/>
    <col min="8464" max="8470" width="6.42578125" style="123" customWidth="1"/>
    <col min="8471" max="8699" width="11.42578125" style="123"/>
    <col min="8700" max="8700" width="1" style="123" customWidth="1"/>
    <col min="8701" max="8701" width="4.28515625" style="123" customWidth="1"/>
    <col min="8702" max="8702" width="34.7109375" style="123" customWidth="1"/>
    <col min="8703" max="8703" width="0" style="123" hidden="1" customWidth="1"/>
    <col min="8704" max="8704" width="20" style="123" customWidth="1"/>
    <col min="8705" max="8705" width="20.85546875" style="123" customWidth="1"/>
    <col min="8706" max="8706" width="25" style="123" customWidth="1"/>
    <col min="8707" max="8707" width="18.7109375" style="123" customWidth="1"/>
    <col min="8708" max="8708" width="29.7109375" style="123" customWidth="1"/>
    <col min="8709" max="8709" width="13.42578125" style="123" customWidth="1"/>
    <col min="8710" max="8710" width="13.85546875" style="123" customWidth="1"/>
    <col min="8711" max="8715" width="16.5703125" style="123" customWidth="1"/>
    <col min="8716" max="8716" width="20.5703125" style="123" customWidth="1"/>
    <col min="8717" max="8717" width="21.140625" style="123" customWidth="1"/>
    <col min="8718" max="8718" width="9.5703125" style="123" customWidth="1"/>
    <col min="8719" max="8719" width="0.42578125" style="123" customWidth="1"/>
    <col min="8720" max="8726" width="6.42578125" style="123" customWidth="1"/>
    <col min="8727" max="8955" width="11.42578125" style="123"/>
    <col min="8956" max="8956" width="1" style="123" customWidth="1"/>
    <col min="8957" max="8957" width="4.28515625" style="123" customWidth="1"/>
    <col min="8958" max="8958" width="34.7109375" style="123" customWidth="1"/>
    <col min="8959" max="8959" width="0" style="123" hidden="1" customWidth="1"/>
    <col min="8960" max="8960" width="20" style="123" customWidth="1"/>
    <col min="8961" max="8961" width="20.85546875" style="123" customWidth="1"/>
    <col min="8962" max="8962" width="25" style="123" customWidth="1"/>
    <col min="8963" max="8963" width="18.7109375" style="123" customWidth="1"/>
    <col min="8964" max="8964" width="29.7109375" style="123" customWidth="1"/>
    <col min="8965" max="8965" width="13.42578125" style="123" customWidth="1"/>
    <col min="8966" max="8966" width="13.85546875" style="123" customWidth="1"/>
    <col min="8967" max="8971" width="16.5703125" style="123" customWidth="1"/>
    <col min="8972" max="8972" width="20.5703125" style="123" customWidth="1"/>
    <col min="8973" max="8973" width="21.140625" style="123" customWidth="1"/>
    <col min="8974" max="8974" width="9.5703125" style="123" customWidth="1"/>
    <col min="8975" max="8975" width="0.42578125" style="123" customWidth="1"/>
    <col min="8976" max="8982" width="6.42578125" style="123" customWidth="1"/>
    <col min="8983" max="9211" width="11.42578125" style="123"/>
    <col min="9212" max="9212" width="1" style="123" customWidth="1"/>
    <col min="9213" max="9213" width="4.28515625" style="123" customWidth="1"/>
    <col min="9214" max="9214" width="34.7109375" style="123" customWidth="1"/>
    <col min="9215" max="9215" width="0" style="123" hidden="1" customWidth="1"/>
    <col min="9216" max="9216" width="20" style="123" customWidth="1"/>
    <col min="9217" max="9217" width="20.85546875" style="123" customWidth="1"/>
    <col min="9218" max="9218" width="25" style="123" customWidth="1"/>
    <col min="9219" max="9219" width="18.7109375" style="123" customWidth="1"/>
    <col min="9220" max="9220" width="29.7109375" style="123" customWidth="1"/>
    <col min="9221" max="9221" width="13.42578125" style="123" customWidth="1"/>
    <col min="9222" max="9222" width="13.85546875" style="123" customWidth="1"/>
    <col min="9223" max="9227" width="16.5703125" style="123" customWidth="1"/>
    <col min="9228" max="9228" width="20.5703125" style="123" customWidth="1"/>
    <col min="9229" max="9229" width="21.140625" style="123" customWidth="1"/>
    <col min="9230" max="9230" width="9.5703125" style="123" customWidth="1"/>
    <col min="9231" max="9231" width="0.42578125" style="123" customWidth="1"/>
    <col min="9232" max="9238" width="6.42578125" style="123" customWidth="1"/>
    <col min="9239" max="9467" width="11.42578125" style="123"/>
    <col min="9468" max="9468" width="1" style="123" customWidth="1"/>
    <col min="9469" max="9469" width="4.28515625" style="123" customWidth="1"/>
    <col min="9470" max="9470" width="34.7109375" style="123" customWidth="1"/>
    <col min="9471" max="9471" width="0" style="123" hidden="1" customWidth="1"/>
    <col min="9472" max="9472" width="20" style="123" customWidth="1"/>
    <col min="9473" max="9473" width="20.85546875" style="123" customWidth="1"/>
    <col min="9474" max="9474" width="25" style="123" customWidth="1"/>
    <col min="9475" max="9475" width="18.7109375" style="123" customWidth="1"/>
    <col min="9476" max="9476" width="29.7109375" style="123" customWidth="1"/>
    <col min="9477" max="9477" width="13.42578125" style="123" customWidth="1"/>
    <col min="9478" max="9478" width="13.85546875" style="123" customWidth="1"/>
    <col min="9479" max="9483" width="16.5703125" style="123" customWidth="1"/>
    <col min="9484" max="9484" width="20.5703125" style="123" customWidth="1"/>
    <col min="9485" max="9485" width="21.140625" style="123" customWidth="1"/>
    <col min="9486" max="9486" width="9.5703125" style="123" customWidth="1"/>
    <col min="9487" max="9487" width="0.42578125" style="123" customWidth="1"/>
    <col min="9488" max="9494" width="6.42578125" style="123" customWidth="1"/>
    <col min="9495" max="9723" width="11.42578125" style="123"/>
    <col min="9724" max="9724" width="1" style="123" customWidth="1"/>
    <col min="9725" max="9725" width="4.28515625" style="123" customWidth="1"/>
    <col min="9726" max="9726" width="34.7109375" style="123" customWidth="1"/>
    <col min="9727" max="9727" width="0" style="123" hidden="1" customWidth="1"/>
    <col min="9728" max="9728" width="20" style="123" customWidth="1"/>
    <col min="9729" max="9729" width="20.85546875" style="123" customWidth="1"/>
    <col min="9730" max="9730" width="25" style="123" customWidth="1"/>
    <col min="9731" max="9731" width="18.7109375" style="123" customWidth="1"/>
    <col min="9732" max="9732" width="29.7109375" style="123" customWidth="1"/>
    <col min="9733" max="9733" width="13.42578125" style="123" customWidth="1"/>
    <col min="9734" max="9734" width="13.85546875" style="123" customWidth="1"/>
    <col min="9735" max="9739" width="16.5703125" style="123" customWidth="1"/>
    <col min="9740" max="9740" width="20.5703125" style="123" customWidth="1"/>
    <col min="9741" max="9741" width="21.140625" style="123" customWidth="1"/>
    <col min="9742" max="9742" width="9.5703125" style="123" customWidth="1"/>
    <col min="9743" max="9743" width="0.42578125" style="123" customWidth="1"/>
    <col min="9744" max="9750" width="6.42578125" style="123" customWidth="1"/>
    <col min="9751" max="9979" width="11.42578125" style="123"/>
    <col min="9980" max="9980" width="1" style="123" customWidth="1"/>
    <col min="9981" max="9981" width="4.28515625" style="123" customWidth="1"/>
    <col min="9982" max="9982" width="34.7109375" style="123" customWidth="1"/>
    <col min="9983" max="9983" width="0" style="123" hidden="1" customWidth="1"/>
    <col min="9984" max="9984" width="20" style="123" customWidth="1"/>
    <col min="9985" max="9985" width="20.85546875" style="123" customWidth="1"/>
    <col min="9986" max="9986" width="25" style="123" customWidth="1"/>
    <col min="9987" max="9987" width="18.7109375" style="123" customWidth="1"/>
    <col min="9988" max="9988" width="29.7109375" style="123" customWidth="1"/>
    <col min="9989" max="9989" width="13.42578125" style="123" customWidth="1"/>
    <col min="9990" max="9990" width="13.85546875" style="123" customWidth="1"/>
    <col min="9991" max="9995" width="16.5703125" style="123" customWidth="1"/>
    <col min="9996" max="9996" width="20.5703125" style="123" customWidth="1"/>
    <col min="9997" max="9997" width="21.140625" style="123" customWidth="1"/>
    <col min="9998" max="9998" width="9.5703125" style="123" customWidth="1"/>
    <col min="9999" max="9999" width="0.42578125" style="123" customWidth="1"/>
    <col min="10000" max="10006" width="6.42578125" style="123" customWidth="1"/>
    <col min="10007" max="10235" width="11.42578125" style="123"/>
    <col min="10236" max="10236" width="1" style="123" customWidth="1"/>
    <col min="10237" max="10237" width="4.28515625" style="123" customWidth="1"/>
    <col min="10238" max="10238" width="34.7109375" style="123" customWidth="1"/>
    <col min="10239" max="10239" width="0" style="123" hidden="1" customWidth="1"/>
    <col min="10240" max="10240" width="20" style="123" customWidth="1"/>
    <col min="10241" max="10241" width="20.85546875" style="123" customWidth="1"/>
    <col min="10242" max="10242" width="25" style="123" customWidth="1"/>
    <col min="10243" max="10243" width="18.7109375" style="123" customWidth="1"/>
    <col min="10244" max="10244" width="29.7109375" style="123" customWidth="1"/>
    <col min="10245" max="10245" width="13.42578125" style="123" customWidth="1"/>
    <col min="10246" max="10246" width="13.85546875" style="123" customWidth="1"/>
    <col min="10247" max="10251" width="16.5703125" style="123" customWidth="1"/>
    <col min="10252" max="10252" width="20.5703125" style="123" customWidth="1"/>
    <col min="10253" max="10253" width="21.140625" style="123" customWidth="1"/>
    <col min="10254" max="10254" width="9.5703125" style="123" customWidth="1"/>
    <col min="10255" max="10255" width="0.42578125" style="123" customWidth="1"/>
    <col min="10256" max="10262" width="6.42578125" style="123" customWidth="1"/>
    <col min="10263" max="10491" width="11.42578125" style="123"/>
    <col min="10492" max="10492" width="1" style="123" customWidth="1"/>
    <col min="10493" max="10493" width="4.28515625" style="123" customWidth="1"/>
    <col min="10494" max="10494" width="34.7109375" style="123" customWidth="1"/>
    <col min="10495" max="10495" width="0" style="123" hidden="1" customWidth="1"/>
    <col min="10496" max="10496" width="20" style="123" customWidth="1"/>
    <col min="10497" max="10497" width="20.85546875" style="123" customWidth="1"/>
    <col min="10498" max="10498" width="25" style="123" customWidth="1"/>
    <col min="10499" max="10499" width="18.7109375" style="123" customWidth="1"/>
    <col min="10500" max="10500" width="29.7109375" style="123" customWidth="1"/>
    <col min="10501" max="10501" width="13.42578125" style="123" customWidth="1"/>
    <col min="10502" max="10502" width="13.85546875" style="123" customWidth="1"/>
    <col min="10503" max="10507" width="16.5703125" style="123" customWidth="1"/>
    <col min="10508" max="10508" width="20.5703125" style="123" customWidth="1"/>
    <col min="10509" max="10509" width="21.140625" style="123" customWidth="1"/>
    <col min="10510" max="10510" width="9.5703125" style="123" customWidth="1"/>
    <col min="10511" max="10511" width="0.42578125" style="123" customWidth="1"/>
    <col min="10512" max="10518" width="6.42578125" style="123" customWidth="1"/>
    <col min="10519" max="10747" width="11.42578125" style="123"/>
    <col min="10748" max="10748" width="1" style="123" customWidth="1"/>
    <col min="10749" max="10749" width="4.28515625" style="123" customWidth="1"/>
    <col min="10750" max="10750" width="34.7109375" style="123" customWidth="1"/>
    <col min="10751" max="10751" width="0" style="123" hidden="1" customWidth="1"/>
    <col min="10752" max="10752" width="20" style="123" customWidth="1"/>
    <col min="10753" max="10753" width="20.85546875" style="123" customWidth="1"/>
    <col min="10754" max="10754" width="25" style="123" customWidth="1"/>
    <col min="10755" max="10755" width="18.7109375" style="123" customWidth="1"/>
    <col min="10756" max="10756" width="29.7109375" style="123" customWidth="1"/>
    <col min="10757" max="10757" width="13.42578125" style="123" customWidth="1"/>
    <col min="10758" max="10758" width="13.85546875" style="123" customWidth="1"/>
    <col min="10759" max="10763" width="16.5703125" style="123" customWidth="1"/>
    <col min="10764" max="10764" width="20.5703125" style="123" customWidth="1"/>
    <col min="10765" max="10765" width="21.140625" style="123" customWidth="1"/>
    <col min="10766" max="10766" width="9.5703125" style="123" customWidth="1"/>
    <col min="10767" max="10767" width="0.42578125" style="123" customWidth="1"/>
    <col min="10768" max="10774" width="6.42578125" style="123" customWidth="1"/>
    <col min="10775" max="11003" width="11.42578125" style="123"/>
    <col min="11004" max="11004" width="1" style="123" customWidth="1"/>
    <col min="11005" max="11005" width="4.28515625" style="123" customWidth="1"/>
    <col min="11006" max="11006" width="34.7109375" style="123" customWidth="1"/>
    <col min="11007" max="11007" width="0" style="123" hidden="1" customWidth="1"/>
    <col min="11008" max="11008" width="20" style="123" customWidth="1"/>
    <col min="11009" max="11009" width="20.85546875" style="123" customWidth="1"/>
    <col min="11010" max="11010" width="25" style="123" customWidth="1"/>
    <col min="11011" max="11011" width="18.7109375" style="123" customWidth="1"/>
    <col min="11012" max="11012" width="29.7109375" style="123" customWidth="1"/>
    <col min="11013" max="11013" width="13.42578125" style="123" customWidth="1"/>
    <col min="11014" max="11014" width="13.85546875" style="123" customWidth="1"/>
    <col min="11015" max="11019" width="16.5703125" style="123" customWidth="1"/>
    <col min="11020" max="11020" width="20.5703125" style="123" customWidth="1"/>
    <col min="11021" max="11021" width="21.140625" style="123" customWidth="1"/>
    <col min="11022" max="11022" width="9.5703125" style="123" customWidth="1"/>
    <col min="11023" max="11023" width="0.42578125" style="123" customWidth="1"/>
    <col min="11024" max="11030" width="6.42578125" style="123" customWidth="1"/>
    <col min="11031" max="11259" width="11.42578125" style="123"/>
    <col min="11260" max="11260" width="1" style="123" customWidth="1"/>
    <col min="11261" max="11261" width="4.28515625" style="123" customWidth="1"/>
    <col min="11262" max="11262" width="34.7109375" style="123" customWidth="1"/>
    <col min="11263" max="11263" width="0" style="123" hidden="1" customWidth="1"/>
    <col min="11264" max="11264" width="20" style="123" customWidth="1"/>
    <col min="11265" max="11265" width="20.85546875" style="123" customWidth="1"/>
    <col min="11266" max="11266" width="25" style="123" customWidth="1"/>
    <col min="11267" max="11267" width="18.7109375" style="123" customWidth="1"/>
    <col min="11268" max="11268" width="29.7109375" style="123" customWidth="1"/>
    <col min="11269" max="11269" width="13.42578125" style="123" customWidth="1"/>
    <col min="11270" max="11270" width="13.85546875" style="123" customWidth="1"/>
    <col min="11271" max="11275" width="16.5703125" style="123" customWidth="1"/>
    <col min="11276" max="11276" width="20.5703125" style="123" customWidth="1"/>
    <col min="11277" max="11277" width="21.140625" style="123" customWidth="1"/>
    <col min="11278" max="11278" width="9.5703125" style="123" customWidth="1"/>
    <col min="11279" max="11279" width="0.42578125" style="123" customWidth="1"/>
    <col min="11280" max="11286" width="6.42578125" style="123" customWidth="1"/>
    <col min="11287" max="11515" width="11.42578125" style="123"/>
    <col min="11516" max="11516" width="1" style="123" customWidth="1"/>
    <col min="11517" max="11517" width="4.28515625" style="123" customWidth="1"/>
    <col min="11518" max="11518" width="34.7109375" style="123" customWidth="1"/>
    <col min="11519" max="11519" width="0" style="123" hidden="1" customWidth="1"/>
    <col min="11520" max="11520" width="20" style="123" customWidth="1"/>
    <col min="11521" max="11521" width="20.85546875" style="123" customWidth="1"/>
    <col min="11522" max="11522" width="25" style="123" customWidth="1"/>
    <col min="11523" max="11523" width="18.7109375" style="123" customWidth="1"/>
    <col min="11524" max="11524" width="29.7109375" style="123" customWidth="1"/>
    <col min="11525" max="11525" width="13.42578125" style="123" customWidth="1"/>
    <col min="11526" max="11526" width="13.85546875" style="123" customWidth="1"/>
    <col min="11527" max="11531" width="16.5703125" style="123" customWidth="1"/>
    <col min="11532" max="11532" width="20.5703125" style="123" customWidth="1"/>
    <col min="11533" max="11533" width="21.140625" style="123" customWidth="1"/>
    <col min="11534" max="11534" width="9.5703125" style="123" customWidth="1"/>
    <col min="11535" max="11535" width="0.42578125" style="123" customWidth="1"/>
    <col min="11536" max="11542" width="6.42578125" style="123" customWidth="1"/>
    <col min="11543" max="11771" width="11.42578125" style="123"/>
    <col min="11772" max="11772" width="1" style="123" customWidth="1"/>
    <col min="11773" max="11773" width="4.28515625" style="123" customWidth="1"/>
    <col min="11774" max="11774" width="34.7109375" style="123" customWidth="1"/>
    <col min="11775" max="11775" width="0" style="123" hidden="1" customWidth="1"/>
    <col min="11776" max="11776" width="20" style="123" customWidth="1"/>
    <col min="11777" max="11777" width="20.85546875" style="123" customWidth="1"/>
    <col min="11778" max="11778" width="25" style="123" customWidth="1"/>
    <col min="11779" max="11779" width="18.7109375" style="123" customWidth="1"/>
    <col min="11780" max="11780" width="29.7109375" style="123" customWidth="1"/>
    <col min="11781" max="11781" width="13.42578125" style="123" customWidth="1"/>
    <col min="11782" max="11782" width="13.85546875" style="123" customWidth="1"/>
    <col min="11783" max="11787" width="16.5703125" style="123" customWidth="1"/>
    <col min="11788" max="11788" width="20.5703125" style="123" customWidth="1"/>
    <col min="11789" max="11789" width="21.140625" style="123" customWidth="1"/>
    <col min="11790" max="11790" width="9.5703125" style="123" customWidth="1"/>
    <col min="11791" max="11791" width="0.42578125" style="123" customWidth="1"/>
    <col min="11792" max="11798" width="6.42578125" style="123" customWidth="1"/>
    <col min="11799" max="12027" width="11.42578125" style="123"/>
    <col min="12028" max="12028" width="1" style="123" customWidth="1"/>
    <col min="12029" max="12029" width="4.28515625" style="123" customWidth="1"/>
    <col min="12030" max="12030" width="34.7109375" style="123" customWidth="1"/>
    <col min="12031" max="12031" width="0" style="123" hidden="1" customWidth="1"/>
    <col min="12032" max="12032" width="20" style="123" customWidth="1"/>
    <col min="12033" max="12033" width="20.85546875" style="123" customWidth="1"/>
    <col min="12034" max="12034" width="25" style="123" customWidth="1"/>
    <col min="12035" max="12035" width="18.7109375" style="123" customWidth="1"/>
    <col min="12036" max="12036" width="29.7109375" style="123" customWidth="1"/>
    <col min="12037" max="12037" width="13.42578125" style="123" customWidth="1"/>
    <col min="12038" max="12038" width="13.85546875" style="123" customWidth="1"/>
    <col min="12039" max="12043" width="16.5703125" style="123" customWidth="1"/>
    <col min="12044" max="12044" width="20.5703125" style="123" customWidth="1"/>
    <col min="12045" max="12045" width="21.140625" style="123" customWidth="1"/>
    <col min="12046" max="12046" width="9.5703125" style="123" customWidth="1"/>
    <col min="12047" max="12047" width="0.42578125" style="123" customWidth="1"/>
    <col min="12048" max="12054" width="6.42578125" style="123" customWidth="1"/>
    <col min="12055" max="12283" width="11.42578125" style="123"/>
    <col min="12284" max="12284" width="1" style="123" customWidth="1"/>
    <col min="12285" max="12285" width="4.28515625" style="123" customWidth="1"/>
    <col min="12286" max="12286" width="34.7109375" style="123" customWidth="1"/>
    <col min="12287" max="12287" width="0" style="123" hidden="1" customWidth="1"/>
    <col min="12288" max="12288" width="20" style="123" customWidth="1"/>
    <col min="12289" max="12289" width="20.85546875" style="123" customWidth="1"/>
    <col min="12290" max="12290" width="25" style="123" customWidth="1"/>
    <col min="12291" max="12291" width="18.7109375" style="123" customWidth="1"/>
    <col min="12292" max="12292" width="29.7109375" style="123" customWidth="1"/>
    <col min="12293" max="12293" width="13.42578125" style="123" customWidth="1"/>
    <col min="12294" max="12294" width="13.85546875" style="123" customWidth="1"/>
    <col min="12295" max="12299" width="16.5703125" style="123" customWidth="1"/>
    <col min="12300" max="12300" width="20.5703125" style="123" customWidth="1"/>
    <col min="12301" max="12301" width="21.140625" style="123" customWidth="1"/>
    <col min="12302" max="12302" width="9.5703125" style="123" customWidth="1"/>
    <col min="12303" max="12303" width="0.42578125" style="123" customWidth="1"/>
    <col min="12304" max="12310" width="6.42578125" style="123" customWidth="1"/>
    <col min="12311" max="12539" width="11.42578125" style="123"/>
    <col min="12540" max="12540" width="1" style="123" customWidth="1"/>
    <col min="12541" max="12541" width="4.28515625" style="123" customWidth="1"/>
    <col min="12542" max="12542" width="34.7109375" style="123" customWidth="1"/>
    <col min="12543" max="12543" width="0" style="123" hidden="1" customWidth="1"/>
    <col min="12544" max="12544" width="20" style="123" customWidth="1"/>
    <col min="12545" max="12545" width="20.85546875" style="123" customWidth="1"/>
    <col min="12546" max="12546" width="25" style="123" customWidth="1"/>
    <col min="12547" max="12547" width="18.7109375" style="123" customWidth="1"/>
    <col min="12548" max="12548" width="29.7109375" style="123" customWidth="1"/>
    <col min="12549" max="12549" width="13.42578125" style="123" customWidth="1"/>
    <col min="12550" max="12550" width="13.85546875" style="123" customWidth="1"/>
    <col min="12551" max="12555" width="16.5703125" style="123" customWidth="1"/>
    <col min="12556" max="12556" width="20.5703125" style="123" customWidth="1"/>
    <col min="12557" max="12557" width="21.140625" style="123" customWidth="1"/>
    <col min="12558" max="12558" width="9.5703125" style="123" customWidth="1"/>
    <col min="12559" max="12559" width="0.42578125" style="123" customWidth="1"/>
    <col min="12560" max="12566" width="6.42578125" style="123" customWidth="1"/>
    <col min="12567" max="12795" width="11.42578125" style="123"/>
    <col min="12796" max="12796" width="1" style="123" customWidth="1"/>
    <col min="12797" max="12797" width="4.28515625" style="123" customWidth="1"/>
    <col min="12798" max="12798" width="34.7109375" style="123" customWidth="1"/>
    <col min="12799" max="12799" width="0" style="123" hidden="1" customWidth="1"/>
    <col min="12800" max="12800" width="20" style="123" customWidth="1"/>
    <col min="12801" max="12801" width="20.85546875" style="123" customWidth="1"/>
    <col min="12802" max="12802" width="25" style="123" customWidth="1"/>
    <col min="12803" max="12803" width="18.7109375" style="123" customWidth="1"/>
    <col min="12804" max="12804" width="29.7109375" style="123" customWidth="1"/>
    <col min="12805" max="12805" width="13.42578125" style="123" customWidth="1"/>
    <col min="12806" max="12806" width="13.85546875" style="123" customWidth="1"/>
    <col min="12807" max="12811" width="16.5703125" style="123" customWidth="1"/>
    <col min="12812" max="12812" width="20.5703125" style="123" customWidth="1"/>
    <col min="12813" max="12813" width="21.140625" style="123" customWidth="1"/>
    <col min="12814" max="12814" width="9.5703125" style="123" customWidth="1"/>
    <col min="12815" max="12815" width="0.42578125" style="123" customWidth="1"/>
    <col min="12816" max="12822" width="6.42578125" style="123" customWidth="1"/>
    <col min="12823" max="13051" width="11.42578125" style="123"/>
    <col min="13052" max="13052" width="1" style="123" customWidth="1"/>
    <col min="13053" max="13053" width="4.28515625" style="123" customWidth="1"/>
    <col min="13054" max="13054" width="34.7109375" style="123" customWidth="1"/>
    <col min="13055" max="13055" width="0" style="123" hidden="1" customWidth="1"/>
    <col min="13056" max="13056" width="20" style="123" customWidth="1"/>
    <col min="13057" max="13057" width="20.85546875" style="123" customWidth="1"/>
    <col min="13058" max="13058" width="25" style="123" customWidth="1"/>
    <col min="13059" max="13059" width="18.7109375" style="123" customWidth="1"/>
    <col min="13060" max="13060" width="29.7109375" style="123" customWidth="1"/>
    <col min="13061" max="13061" width="13.42578125" style="123" customWidth="1"/>
    <col min="13062" max="13062" width="13.85546875" style="123" customWidth="1"/>
    <col min="13063" max="13067" width="16.5703125" style="123" customWidth="1"/>
    <col min="13068" max="13068" width="20.5703125" style="123" customWidth="1"/>
    <col min="13069" max="13069" width="21.140625" style="123" customWidth="1"/>
    <col min="13070" max="13070" width="9.5703125" style="123" customWidth="1"/>
    <col min="13071" max="13071" width="0.42578125" style="123" customWidth="1"/>
    <col min="13072" max="13078" width="6.42578125" style="123" customWidth="1"/>
    <col min="13079" max="13307" width="11.42578125" style="123"/>
    <col min="13308" max="13308" width="1" style="123" customWidth="1"/>
    <col min="13309" max="13309" width="4.28515625" style="123" customWidth="1"/>
    <col min="13310" max="13310" width="34.7109375" style="123" customWidth="1"/>
    <col min="13311" max="13311" width="0" style="123" hidden="1" customWidth="1"/>
    <col min="13312" max="13312" width="20" style="123" customWidth="1"/>
    <col min="13313" max="13313" width="20.85546875" style="123" customWidth="1"/>
    <col min="13314" max="13314" width="25" style="123" customWidth="1"/>
    <col min="13315" max="13315" width="18.7109375" style="123" customWidth="1"/>
    <col min="13316" max="13316" width="29.7109375" style="123" customWidth="1"/>
    <col min="13317" max="13317" width="13.42578125" style="123" customWidth="1"/>
    <col min="13318" max="13318" width="13.85546875" style="123" customWidth="1"/>
    <col min="13319" max="13323" width="16.5703125" style="123" customWidth="1"/>
    <col min="13324" max="13324" width="20.5703125" style="123" customWidth="1"/>
    <col min="13325" max="13325" width="21.140625" style="123" customWidth="1"/>
    <col min="13326" max="13326" width="9.5703125" style="123" customWidth="1"/>
    <col min="13327" max="13327" width="0.42578125" style="123" customWidth="1"/>
    <col min="13328" max="13334" width="6.42578125" style="123" customWidth="1"/>
    <col min="13335" max="13563" width="11.42578125" style="123"/>
    <col min="13564" max="13564" width="1" style="123" customWidth="1"/>
    <col min="13565" max="13565" width="4.28515625" style="123" customWidth="1"/>
    <col min="13566" max="13566" width="34.7109375" style="123" customWidth="1"/>
    <col min="13567" max="13567" width="0" style="123" hidden="1" customWidth="1"/>
    <col min="13568" max="13568" width="20" style="123" customWidth="1"/>
    <col min="13569" max="13569" width="20.85546875" style="123" customWidth="1"/>
    <col min="13570" max="13570" width="25" style="123" customWidth="1"/>
    <col min="13571" max="13571" width="18.7109375" style="123" customWidth="1"/>
    <col min="13572" max="13572" width="29.7109375" style="123" customWidth="1"/>
    <col min="13573" max="13573" width="13.42578125" style="123" customWidth="1"/>
    <col min="13574" max="13574" width="13.85546875" style="123" customWidth="1"/>
    <col min="13575" max="13579" width="16.5703125" style="123" customWidth="1"/>
    <col min="13580" max="13580" width="20.5703125" style="123" customWidth="1"/>
    <col min="13581" max="13581" width="21.140625" style="123" customWidth="1"/>
    <col min="13582" max="13582" width="9.5703125" style="123" customWidth="1"/>
    <col min="13583" max="13583" width="0.42578125" style="123" customWidth="1"/>
    <col min="13584" max="13590" width="6.42578125" style="123" customWidth="1"/>
    <col min="13591" max="13819" width="11.42578125" style="123"/>
    <col min="13820" max="13820" width="1" style="123" customWidth="1"/>
    <col min="13821" max="13821" width="4.28515625" style="123" customWidth="1"/>
    <col min="13822" max="13822" width="34.7109375" style="123" customWidth="1"/>
    <col min="13823" max="13823" width="0" style="123" hidden="1" customWidth="1"/>
    <col min="13824" max="13824" width="20" style="123" customWidth="1"/>
    <col min="13825" max="13825" width="20.85546875" style="123" customWidth="1"/>
    <col min="13826" max="13826" width="25" style="123" customWidth="1"/>
    <col min="13827" max="13827" width="18.7109375" style="123" customWidth="1"/>
    <col min="13828" max="13828" width="29.7109375" style="123" customWidth="1"/>
    <col min="13829" max="13829" width="13.42578125" style="123" customWidth="1"/>
    <col min="13830" max="13830" width="13.85546875" style="123" customWidth="1"/>
    <col min="13831" max="13835" width="16.5703125" style="123" customWidth="1"/>
    <col min="13836" max="13836" width="20.5703125" style="123" customWidth="1"/>
    <col min="13837" max="13837" width="21.140625" style="123" customWidth="1"/>
    <col min="13838" max="13838" width="9.5703125" style="123" customWidth="1"/>
    <col min="13839" max="13839" width="0.42578125" style="123" customWidth="1"/>
    <col min="13840" max="13846" width="6.42578125" style="123" customWidth="1"/>
    <col min="13847" max="14075" width="11.42578125" style="123"/>
    <col min="14076" max="14076" width="1" style="123" customWidth="1"/>
    <col min="14077" max="14077" width="4.28515625" style="123" customWidth="1"/>
    <col min="14078" max="14078" width="34.7109375" style="123" customWidth="1"/>
    <col min="14079" max="14079" width="0" style="123" hidden="1" customWidth="1"/>
    <col min="14080" max="14080" width="20" style="123" customWidth="1"/>
    <col min="14081" max="14081" width="20.85546875" style="123" customWidth="1"/>
    <col min="14082" max="14082" width="25" style="123" customWidth="1"/>
    <col min="14083" max="14083" width="18.7109375" style="123" customWidth="1"/>
    <col min="14084" max="14084" width="29.7109375" style="123" customWidth="1"/>
    <col min="14085" max="14085" width="13.42578125" style="123" customWidth="1"/>
    <col min="14086" max="14086" width="13.85546875" style="123" customWidth="1"/>
    <col min="14087" max="14091" width="16.5703125" style="123" customWidth="1"/>
    <col min="14092" max="14092" width="20.5703125" style="123" customWidth="1"/>
    <col min="14093" max="14093" width="21.140625" style="123" customWidth="1"/>
    <col min="14094" max="14094" width="9.5703125" style="123" customWidth="1"/>
    <col min="14095" max="14095" width="0.42578125" style="123" customWidth="1"/>
    <col min="14096" max="14102" width="6.42578125" style="123" customWidth="1"/>
    <col min="14103" max="14331" width="11.42578125" style="123"/>
    <col min="14332" max="14332" width="1" style="123" customWidth="1"/>
    <col min="14333" max="14333" width="4.28515625" style="123" customWidth="1"/>
    <col min="14334" max="14334" width="34.7109375" style="123" customWidth="1"/>
    <col min="14335" max="14335" width="0" style="123" hidden="1" customWidth="1"/>
    <col min="14336" max="14336" width="20" style="123" customWidth="1"/>
    <col min="14337" max="14337" width="20.85546875" style="123" customWidth="1"/>
    <col min="14338" max="14338" width="25" style="123" customWidth="1"/>
    <col min="14339" max="14339" width="18.7109375" style="123" customWidth="1"/>
    <col min="14340" max="14340" width="29.7109375" style="123" customWidth="1"/>
    <col min="14341" max="14341" width="13.42578125" style="123" customWidth="1"/>
    <col min="14342" max="14342" width="13.85546875" style="123" customWidth="1"/>
    <col min="14343" max="14347" width="16.5703125" style="123" customWidth="1"/>
    <col min="14348" max="14348" width="20.5703125" style="123" customWidth="1"/>
    <col min="14349" max="14349" width="21.140625" style="123" customWidth="1"/>
    <col min="14350" max="14350" width="9.5703125" style="123" customWidth="1"/>
    <col min="14351" max="14351" width="0.42578125" style="123" customWidth="1"/>
    <col min="14352" max="14358" width="6.42578125" style="123" customWidth="1"/>
    <col min="14359" max="14587" width="11.42578125" style="123"/>
    <col min="14588" max="14588" width="1" style="123" customWidth="1"/>
    <col min="14589" max="14589" width="4.28515625" style="123" customWidth="1"/>
    <col min="14590" max="14590" width="34.7109375" style="123" customWidth="1"/>
    <col min="14591" max="14591" width="0" style="123" hidden="1" customWidth="1"/>
    <col min="14592" max="14592" width="20" style="123" customWidth="1"/>
    <col min="14593" max="14593" width="20.85546875" style="123" customWidth="1"/>
    <col min="14594" max="14594" width="25" style="123" customWidth="1"/>
    <col min="14595" max="14595" width="18.7109375" style="123" customWidth="1"/>
    <col min="14596" max="14596" width="29.7109375" style="123" customWidth="1"/>
    <col min="14597" max="14597" width="13.42578125" style="123" customWidth="1"/>
    <col min="14598" max="14598" width="13.85546875" style="123" customWidth="1"/>
    <col min="14599" max="14603" width="16.5703125" style="123" customWidth="1"/>
    <col min="14604" max="14604" width="20.5703125" style="123" customWidth="1"/>
    <col min="14605" max="14605" width="21.140625" style="123" customWidth="1"/>
    <col min="14606" max="14606" width="9.5703125" style="123" customWidth="1"/>
    <col min="14607" max="14607" width="0.42578125" style="123" customWidth="1"/>
    <col min="14608" max="14614" width="6.42578125" style="123" customWidth="1"/>
    <col min="14615" max="14843" width="11.42578125" style="123"/>
    <col min="14844" max="14844" width="1" style="123" customWidth="1"/>
    <col min="14845" max="14845" width="4.28515625" style="123" customWidth="1"/>
    <col min="14846" max="14846" width="34.7109375" style="123" customWidth="1"/>
    <col min="14847" max="14847" width="0" style="123" hidden="1" customWidth="1"/>
    <col min="14848" max="14848" width="20" style="123" customWidth="1"/>
    <col min="14849" max="14849" width="20.85546875" style="123" customWidth="1"/>
    <col min="14850" max="14850" width="25" style="123" customWidth="1"/>
    <col min="14851" max="14851" width="18.7109375" style="123" customWidth="1"/>
    <col min="14852" max="14852" width="29.7109375" style="123" customWidth="1"/>
    <col min="14853" max="14853" width="13.42578125" style="123" customWidth="1"/>
    <col min="14854" max="14854" width="13.85546875" style="123" customWidth="1"/>
    <col min="14855" max="14859" width="16.5703125" style="123" customWidth="1"/>
    <col min="14860" max="14860" width="20.5703125" style="123" customWidth="1"/>
    <col min="14861" max="14861" width="21.140625" style="123" customWidth="1"/>
    <col min="14862" max="14862" width="9.5703125" style="123" customWidth="1"/>
    <col min="14863" max="14863" width="0.42578125" style="123" customWidth="1"/>
    <col min="14864" max="14870" width="6.42578125" style="123" customWidth="1"/>
    <col min="14871" max="15099" width="11.42578125" style="123"/>
    <col min="15100" max="15100" width="1" style="123" customWidth="1"/>
    <col min="15101" max="15101" width="4.28515625" style="123" customWidth="1"/>
    <col min="15102" max="15102" width="34.7109375" style="123" customWidth="1"/>
    <col min="15103" max="15103" width="0" style="123" hidden="1" customWidth="1"/>
    <col min="15104" max="15104" width="20" style="123" customWidth="1"/>
    <col min="15105" max="15105" width="20.85546875" style="123" customWidth="1"/>
    <col min="15106" max="15106" width="25" style="123" customWidth="1"/>
    <col min="15107" max="15107" width="18.7109375" style="123" customWidth="1"/>
    <col min="15108" max="15108" width="29.7109375" style="123" customWidth="1"/>
    <col min="15109" max="15109" width="13.42578125" style="123" customWidth="1"/>
    <col min="15110" max="15110" width="13.85546875" style="123" customWidth="1"/>
    <col min="15111" max="15115" width="16.5703125" style="123" customWidth="1"/>
    <col min="15116" max="15116" width="20.5703125" style="123" customWidth="1"/>
    <col min="15117" max="15117" width="21.140625" style="123" customWidth="1"/>
    <col min="15118" max="15118" width="9.5703125" style="123" customWidth="1"/>
    <col min="15119" max="15119" width="0.42578125" style="123" customWidth="1"/>
    <col min="15120" max="15126" width="6.42578125" style="123" customWidth="1"/>
    <col min="15127" max="15355" width="11.42578125" style="123"/>
    <col min="15356" max="15356" width="1" style="123" customWidth="1"/>
    <col min="15357" max="15357" width="4.28515625" style="123" customWidth="1"/>
    <col min="15358" max="15358" width="34.7109375" style="123" customWidth="1"/>
    <col min="15359" max="15359" width="0" style="123" hidden="1" customWidth="1"/>
    <col min="15360" max="15360" width="20" style="123" customWidth="1"/>
    <col min="15361" max="15361" width="20.85546875" style="123" customWidth="1"/>
    <col min="15362" max="15362" width="25" style="123" customWidth="1"/>
    <col min="15363" max="15363" width="18.7109375" style="123" customWidth="1"/>
    <col min="15364" max="15364" width="29.7109375" style="123" customWidth="1"/>
    <col min="15365" max="15365" width="13.42578125" style="123" customWidth="1"/>
    <col min="15366" max="15366" width="13.85546875" style="123" customWidth="1"/>
    <col min="15367" max="15371" width="16.5703125" style="123" customWidth="1"/>
    <col min="15372" max="15372" width="20.5703125" style="123" customWidth="1"/>
    <col min="15373" max="15373" width="21.140625" style="123" customWidth="1"/>
    <col min="15374" max="15374" width="9.5703125" style="123" customWidth="1"/>
    <col min="15375" max="15375" width="0.42578125" style="123" customWidth="1"/>
    <col min="15376" max="15382" width="6.42578125" style="123" customWidth="1"/>
    <col min="15383" max="15611" width="11.42578125" style="123"/>
    <col min="15612" max="15612" width="1" style="123" customWidth="1"/>
    <col min="15613" max="15613" width="4.28515625" style="123" customWidth="1"/>
    <col min="15614" max="15614" width="34.7109375" style="123" customWidth="1"/>
    <col min="15615" max="15615" width="0" style="123" hidden="1" customWidth="1"/>
    <col min="15616" max="15616" width="20" style="123" customWidth="1"/>
    <col min="15617" max="15617" width="20.85546875" style="123" customWidth="1"/>
    <col min="15618" max="15618" width="25" style="123" customWidth="1"/>
    <col min="15619" max="15619" width="18.7109375" style="123" customWidth="1"/>
    <col min="15620" max="15620" width="29.7109375" style="123" customWidth="1"/>
    <col min="15621" max="15621" width="13.42578125" style="123" customWidth="1"/>
    <col min="15622" max="15622" width="13.85546875" style="123" customWidth="1"/>
    <col min="15623" max="15627" width="16.5703125" style="123" customWidth="1"/>
    <col min="15628" max="15628" width="20.5703125" style="123" customWidth="1"/>
    <col min="15629" max="15629" width="21.140625" style="123" customWidth="1"/>
    <col min="15630" max="15630" width="9.5703125" style="123" customWidth="1"/>
    <col min="15631" max="15631" width="0.42578125" style="123" customWidth="1"/>
    <col min="15632" max="15638" width="6.42578125" style="123" customWidth="1"/>
    <col min="15639" max="15867" width="11.42578125" style="123"/>
    <col min="15868" max="15868" width="1" style="123" customWidth="1"/>
    <col min="15869" max="15869" width="4.28515625" style="123" customWidth="1"/>
    <col min="15870" max="15870" width="34.7109375" style="123" customWidth="1"/>
    <col min="15871" max="15871" width="0" style="123" hidden="1" customWidth="1"/>
    <col min="15872" max="15872" width="20" style="123" customWidth="1"/>
    <col min="15873" max="15873" width="20.85546875" style="123" customWidth="1"/>
    <col min="15874" max="15874" width="25" style="123" customWidth="1"/>
    <col min="15875" max="15875" width="18.7109375" style="123" customWidth="1"/>
    <col min="15876" max="15876" width="29.7109375" style="123" customWidth="1"/>
    <col min="15877" max="15877" width="13.42578125" style="123" customWidth="1"/>
    <col min="15878" max="15878" width="13.85546875" style="123" customWidth="1"/>
    <col min="15879" max="15883" width="16.5703125" style="123" customWidth="1"/>
    <col min="15884" max="15884" width="20.5703125" style="123" customWidth="1"/>
    <col min="15885" max="15885" width="21.140625" style="123" customWidth="1"/>
    <col min="15886" max="15886" width="9.5703125" style="123" customWidth="1"/>
    <col min="15887" max="15887" width="0.42578125" style="123" customWidth="1"/>
    <col min="15888" max="15894" width="6.42578125" style="123" customWidth="1"/>
    <col min="15895" max="16123" width="11.42578125" style="123"/>
    <col min="16124" max="16124" width="1" style="123" customWidth="1"/>
    <col min="16125" max="16125" width="4.28515625" style="123" customWidth="1"/>
    <col min="16126" max="16126" width="34.7109375" style="123" customWidth="1"/>
    <col min="16127" max="16127" width="0" style="123" hidden="1" customWidth="1"/>
    <col min="16128" max="16128" width="20" style="123" customWidth="1"/>
    <col min="16129" max="16129" width="20.85546875" style="123" customWidth="1"/>
    <col min="16130" max="16130" width="25" style="123" customWidth="1"/>
    <col min="16131" max="16131" width="18.7109375" style="123" customWidth="1"/>
    <col min="16132" max="16132" width="29.7109375" style="123" customWidth="1"/>
    <col min="16133" max="16133" width="13.42578125" style="123" customWidth="1"/>
    <col min="16134" max="16134" width="13.85546875" style="123" customWidth="1"/>
    <col min="16135" max="16139" width="16.5703125" style="123" customWidth="1"/>
    <col min="16140" max="16140" width="20.5703125" style="123" customWidth="1"/>
    <col min="16141" max="16141" width="21.140625" style="123" customWidth="1"/>
    <col min="16142" max="16142" width="9.5703125" style="123" customWidth="1"/>
    <col min="16143" max="16143" width="0.42578125" style="123" customWidth="1"/>
    <col min="16144" max="16150" width="6.42578125" style="123" customWidth="1"/>
    <col min="16151" max="16371" width="11.42578125" style="123"/>
    <col min="16372" max="16384" width="11.42578125" style="123" customWidth="1"/>
  </cols>
  <sheetData>
    <row r="2" spans="1:16" ht="15" x14ac:dyDescent="0.25">
      <c r="B2" s="493" t="s">
        <v>77</v>
      </c>
      <c r="C2" s="494"/>
      <c r="D2" s="494"/>
      <c r="E2" s="494"/>
      <c r="F2" s="494"/>
      <c r="G2" s="494"/>
      <c r="H2" s="494"/>
      <c r="I2" s="494"/>
      <c r="J2" s="494"/>
      <c r="K2" s="494"/>
      <c r="L2" s="494"/>
      <c r="M2" s="494"/>
      <c r="N2" s="494"/>
      <c r="O2" s="494"/>
      <c r="P2" s="494"/>
    </row>
    <row r="4" spans="1:16" ht="15" x14ac:dyDescent="0.25">
      <c r="B4" s="505" t="s">
        <v>78</v>
      </c>
      <c r="C4" s="505"/>
      <c r="D4" s="505"/>
      <c r="E4" s="505"/>
      <c r="F4" s="505"/>
      <c r="G4" s="505"/>
      <c r="H4" s="505"/>
      <c r="I4" s="505"/>
      <c r="J4" s="505"/>
      <c r="K4" s="505"/>
      <c r="L4" s="505"/>
      <c r="M4" s="505"/>
      <c r="N4" s="505"/>
      <c r="O4" s="505"/>
      <c r="P4" s="505"/>
    </row>
    <row r="5" spans="1:16" s="171" customFormat="1" ht="15" x14ac:dyDescent="0.25">
      <c r="A5" s="508" t="s">
        <v>79</v>
      </c>
      <c r="B5" s="508"/>
      <c r="C5" s="508"/>
      <c r="D5" s="508"/>
      <c r="E5" s="508"/>
      <c r="F5" s="508"/>
      <c r="G5" s="508"/>
      <c r="H5" s="508"/>
      <c r="I5" s="508"/>
      <c r="J5" s="508"/>
      <c r="K5" s="508"/>
      <c r="L5" s="508"/>
    </row>
    <row r="6" spans="1:16" ht="15" thickBot="1" x14ac:dyDescent="0.3"/>
    <row r="7" spans="1:16" ht="15.75" thickBot="1" x14ac:dyDescent="0.3">
      <c r="B7" s="130" t="s">
        <v>80</v>
      </c>
      <c r="C7" s="500" t="s">
        <v>1231</v>
      </c>
      <c r="D7" s="500"/>
      <c r="E7" s="500"/>
      <c r="F7" s="500"/>
      <c r="G7" s="500"/>
      <c r="H7" s="500"/>
      <c r="I7" s="500"/>
      <c r="J7" s="500"/>
      <c r="K7" s="500"/>
      <c r="L7" s="500"/>
      <c r="M7" s="500"/>
      <c r="N7" s="501"/>
    </row>
    <row r="8" spans="1:16" ht="15.75" thickBot="1" x14ac:dyDescent="0.3">
      <c r="B8" s="130" t="s">
        <v>81</v>
      </c>
      <c r="C8" s="500"/>
      <c r="D8" s="500"/>
      <c r="E8" s="500"/>
      <c r="F8" s="500"/>
      <c r="G8" s="500"/>
      <c r="H8" s="500"/>
      <c r="I8" s="500"/>
      <c r="J8" s="500"/>
      <c r="K8" s="500"/>
      <c r="L8" s="500"/>
      <c r="M8" s="500"/>
      <c r="N8" s="501"/>
    </row>
    <row r="9" spans="1:16" ht="15.75" thickBot="1" x14ac:dyDescent="0.3">
      <c r="B9" s="130" t="s">
        <v>82</v>
      </c>
      <c r="C9" s="500"/>
      <c r="D9" s="500"/>
      <c r="E9" s="500"/>
      <c r="F9" s="500"/>
      <c r="G9" s="500"/>
      <c r="H9" s="500"/>
      <c r="I9" s="500"/>
      <c r="J9" s="500"/>
      <c r="K9" s="500"/>
      <c r="L9" s="500"/>
      <c r="M9" s="500"/>
      <c r="N9" s="501"/>
    </row>
    <row r="10" spans="1:16" ht="15.75" thickBot="1" x14ac:dyDescent="0.3">
      <c r="B10" s="130" t="s">
        <v>83</v>
      </c>
      <c r="C10" s="500"/>
      <c r="D10" s="500"/>
      <c r="E10" s="500"/>
      <c r="F10" s="500"/>
      <c r="G10" s="500"/>
      <c r="H10" s="500"/>
      <c r="I10" s="500"/>
      <c r="J10" s="500"/>
      <c r="K10" s="500"/>
      <c r="L10" s="500"/>
      <c r="M10" s="500"/>
      <c r="N10" s="501"/>
    </row>
    <row r="11" spans="1:16" ht="15.75" thickBot="1" x14ac:dyDescent="0.3">
      <c r="B11" s="130" t="s">
        <v>84</v>
      </c>
      <c r="C11" s="502">
        <v>12</v>
      </c>
      <c r="D11" s="502"/>
      <c r="E11" s="503"/>
      <c r="F11" s="172"/>
      <c r="G11" s="172"/>
      <c r="H11" s="172"/>
      <c r="I11" s="172"/>
      <c r="J11" s="172"/>
      <c r="K11" s="172"/>
      <c r="L11" s="172"/>
      <c r="M11" s="172"/>
      <c r="N11" s="173"/>
    </row>
    <row r="12" spans="1:16" ht="15.75" thickBot="1" x14ac:dyDescent="0.3">
      <c r="B12" s="131" t="s">
        <v>85</v>
      </c>
      <c r="C12" s="147">
        <v>42023</v>
      </c>
      <c r="D12" s="104"/>
      <c r="E12" s="104"/>
      <c r="F12" s="104"/>
      <c r="G12" s="104"/>
      <c r="H12" s="104"/>
      <c r="I12" s="104"/>
      <c r="J12" s="104"/>
      <c r="K12" s="104"/>
      <c r="L12" s="104"/>
      <c r="M12" s="104"/>
      <c r="N12" s="105"/>
    </row>
    <row r="13" spans="1:16" ht="15" x14ac:dyDescent="0.25">
      <c r="B13" s="132"/>
      <c r="C13" s="148"/>
      <c r="D13" s="133"/>
      <c r="E13" s="133"/>
      <c r="F13" s="133"/>
      <c r="G13" s="133"/>
      <c r="H13" s="133"/>
      <c r="I13" s="174"/>
      <c r="J13" s="174"/>
      <c r="K13" s="174"/>
      <c r="L13" s="174"/>
      <c r="M13" s="174"/>
      <c r="N13" s="133"/>
    </row>
    <row r="14" spans="1:16" ht="15" x14ac:dyDescent="0.25">
      <c r="I14" s="174"/>
      <c r="J14" s="174"/>
      <c r="K14" s="174"/>
      <c r="L14" s="174"/>
      <c r="M14" s="174"/>
      <c r="N14" s="175"/>
    </row>
    <row r="15" spans="1:16" ht="15" x14ac:dyDescent="0.25">
      <c r="B15" s="498" t="s">
        <v>86</v>
      </c>
      <c r="C15" s="498"/>
      <c r="D15" s="176" t="s">
        <v>87</v>
      </c>
      <c r="E15" s="176" t="s">
        <v>88</v>
      </c>
      <c r="F15" s="176" t="s">
        <v>89</v>
      </c>
      <c r="G15" s="177"/>
      <c r="I15" s="149"/>
      <c r="J15" s="149"/>
      <c r="K15" s="149"/>
      <c r="L15" s="149"/>
      <c r="M15" s="149"/>
      <c r="N15" s="175"/>
    </row>
    <row r="16" spans="1:16" ht="15" x14ac:dyDescent="0.25">
      <c r="B16" s="498"/>
      <c r="C16" s="498"/>
      <c r="D16" s="176">
        <v>12</v>
      </c>
      <c r="E16" s="178">
        <v>380903320</v>
      </c>
      <c r="F16" s="178">
        <v>140</v>
      </c>
      <c r="G16" s="179"/>
      <c r="I16" s="150"/>
      <c r="J16" s="150"/>
      <c r="K16" s="150"/>
      <c r="L16" s="150"/>
      <c r="M16" s="150"/>
      <c r="N16" s="175"/>
    </row>
    <row r="17" spans="1:14" ht="15" x14ac:dyDescent="0.25">
      <c r="B17" s="498"/>
      <c r="C17" s="498"/>
      <c r="D17" s="176"/>
      <c r="E17" s="178"/>
      <c r="F17" s="178"/>
      <c r="G17" s="179"/>
      <c r="I17" s="150"/>
      <c r="J17" s="150"/>
      <c r="K17" s="150"/>
      <c r="L17" s="150"/>
      <c r="M17" s="150"/>
      <c r="N17" s="175"/>
    </row>
    <row r="18" spans="1:14" ht="15" x14ac:dyDescent="0.25">
      <c r="B18" s="498"/>
      <c r="C18" s="498"/>
      <c r="D18" s="176"/>
      <c r="E18" s="178"/>
      <c r="F18" s="178"/>
      <c r="G18" s="179"/>
      <c r="I18" s="150"/>
      <c r="J18" s="150"/>
      <c r="K18" s="150"/>
      <c r="L18" s="150"/>
      <c r="M18" s="150"/>
      <c r="N18" s="175"/>
    </row>
    <row r="19" spans="1:14" ht="15" x14ac:dyDescent="0.25">
      <c r="B19" s="498"/>
      <c r="C19" s="498"/>
      <c r="D19" s="176"/>
      <c r="E19" s="180"/>
      <c r="F19" s="178"/>
      <c r="G19" s="179"/>
      <c r="H19" s="151"/>
      <c r="I19" s="150"/>
      <c r="J19" s="150"/>
      <c r="K19" s="150"/>
      <c r="L19" s="150"/>
      <c r="M19" s="150"/>
      <c r="N19" s="181"/>
    </row>
    <row r="20" spans="1:14" ht="15" x14ac:dyDescent="0.25">
      <c r="B20" s="498"/>
      <c r="C20" s="498"/>
      <c r="D20" s="176"/>
      <c r="E20" s="180"/>
      <c r="F20" s="178"/>
      <c r="G20" s="179"/>
      <c r="H20" s="151"/>
      <c r="I20" s="152"/>
      <c r="J20" s="152"/>
      <c r="K20" s="152"/>
      <c r="L20" s="152"/>
      <c r="M20" s="152"/>
      <c r="N20" s="181"/>
    </row>
    <row r="21" spans="1:14" ht="15" x14ac:dyDescent="0.25">
      <c r="B21" s="498"/>
      <c r="C21" s="498"/>
      <c r="D21" s="176"/>
      <c r="E21" s="180"/>
      <c r="F21" s="178"/>
      <c r="G21" s="179"/>
      <c r="H21" s="151"/>
      <c r="I21" s="174"/>
      <c r="J21" s="174"/>
      <c r="K21" s="174"/>
      <c r="L21" s="174"/>
      <c r="M21" s="174"/>
      <c r="N21" s="181"/>
    </row>
    <row r="22" spans="1:14" ht="15" x14ac:dyDescent="0.25">
      <c r="B22" s="498"/>
      <c r="C22" s="498"/>
      <c r="D22" s="176"/>
      <c r="E22" s="180"/>
      <c r="F22" s="178"/>
      <c r="G22" s="179"/>
      <c r="H22" s="151"/>
      <c r="I22" s="174"/>
      <c r="J22" s="174"/>
      <c r="K22" s="174"/>
      <c r="L22" s="174"/>
      <c r="M22" s="174"/>
      <c r="N22" s="181"/>
    </row>
    <row r="23" spans="1:14" ht="15.75" thickBot="1" x14ac:dyDescent="0.3">
      <c r="B23" s="489" t="s">
        <v>90</v>
      </c>
      <c r="C23" s="491"/>
      <c r="D23" s="176"/>
      <c r="E23" s="182">
        <f>SUM(E16:E22)</f>
        <v>380903320</v>
      </c>
      <c r="F23" s="178">
        <f>SUM(F16:F22)</f>
        <v>140</v>
      </c>
      <c r="G23" s="179"/>
      <c r="H23" s="151"/>
      <c r="I23" s="174"/>
      <c r="J23" s="174"/>
      <c r="K23" s="174"/>
      <c r="L23" s="174"/>
      <c r="M23" s="174"/>
      <c r="N23" s="181"/>
    </row>
    <row r="24" spans="1:14" ht="43.5" thickBot="1" x14ac:dyDescent="0.3">
      <c r="A24" s="131"/>
      <c r="B24" s="127" t="s">
        <v>91</v>
      </c>
      <c r="C24" s="127" t="s">
        <v>92</v>
      </c>
      <c r="E24" s="149"/>
      <c r="F24" s="149"/>
      <c r="G24" s="149"/>
      <c r="H24" s="149"/>
      <c r="I24" s="132"/>
      <c r="J24" s="132"/>
      <c r="K24" s="132"/>
      <c r="L24" s="132"/>
      <c r="M24" s="132"/>
    </row>
    <row r="25" spans="1:14" ht="15.75" thickBot="1" x14ac:dyDescent="0.3">
      <c r="A25" s="183">
        <v>1</v>
      </c>
      <c r="C25" s="184">
        <f>+F23*80%</f>
        <v>112</v>
      </c>
      <c r="D25" s="150"/>
      <c r="E25" s="185">
        <f>E23</f>
        <v>380903320</v>
      </c>
      <c r="F25" s="153"/>
      <c r="G25" s="153"/>
      <c r="H25" s="153"/>
      <c r="I25" s="186"/>
      <c r="J25" s="186"/>
      <c r="K25" s="186"/>
      <c r="L25" s="186"/>
      <c r="M25" s="186"/>
    </row>
    <row r="26" spans="1:14" ht="15" x14ac:dyDescent="0.25">
      <c r="A26" s="187"/>
      <c r="C26" s="108"/>
      <c r="D26" s="150"/>
      <c r="E26" s="154"/>
      <c r="F26" s="153"/>
      <c r="G26" s="153"/>
      <c r="H26" s="153"/>
      <c r="I26" s="186"/>
      <c r="J26" s="186"/>
      <c r="K26" s="186"/>
      <c r="L26" s="186"/>
      <c r="M26" s="186"/>
    </row>
    <row r="27" spans="1:14" ht="15" x14ac:dyDescent="0.25">
      <c r="A27" s="187"/>
      <c r="C27" s="108"/>
      <c r="D27" s="150"/>
      <c r="E27" s="154"/>
      <c r="F27" s="153"/>
      <c r="G27" s="153"/>
      <c r="H27" s="153"/>
      <c r="I27" s="186"/>
      <c r="J27" s="186"/>
      <c r="K27" s="186"/>
      <c r="L27" s="186"/>
      <c r="M27" s="186"/>
    </row>
    <row r="28" spans="1:14" ht="15" x14ac:dyDescent="0.2">
      <c r="A28" s="187"/>
      <c r="B28" s="188" t="s">
        <v>93</v>
      </c>
      <c r="C28" s="171"/>
      <c r="D28" s="171"/>
      <c r="E28" s="171"/>
      <c r="F28" s="171"/>
      <c r="G28" s="171"/>
      <c r="H28" s="171"/>
      <c r="I28" s="174"/>
      <c r="J28" s="174"/>
      <c r="K28" s="174"/>
      <c r="L28" s="174"/>
      <c r="M28" s="174"/>
      <c r="N28" s="175"/>
    </row>
    <row r="29" spans="1:14" ht="15" x14ac:dyDescent="0.2">
      <c r="A29" s="187"/>
      <c r="B29" s="171"/>
      <c r="C29" s="171"/>
      <c r="D29" s="171"/>
      <c r="E29" s="171"/>
      <c r="F29" s="171"/>
      <c r="G29" s="171"/>
      <c r="H29" s="171"/>
      <c r="I29" s="174"/>
      <c r="J29" s="174"/>
      <c r="K29" s="174"/>
      <c r="L29" s="174"/>
      <c r="M29" s="174"/>
      <c r="N29" s="175"/>
    </row>
    <row r="30" spans="1:14" ht="15" x14ac:dyDescent="0.2">
      <c r="A30" s="187"/>
      <c r="B30" s="176" t="s">
        <v>94</v>
      </c>
      <c r="C30" s="176" t="s">
        <v>75</v>
      </c>
      <c r="D30" s="176" t="s">
        <v>95</v>
      </c>
      <c r="E30" s="171"/>
      <c r="F30" s="171"/>
      <c r="G30" s="171"/>
      <c r="H30" s="171"/>
      <c r="I30" s="174"/>
      <c r="J30" s="174"/>
      <c r="K30" s="174"/>
      <c r="L30" s="174"/>
      <c r="M30" s="174"/>
      <c r="N30" s="175"/>
    </row>
    <row r="31" spans="1:14" ht="15" x14ac:dyDescent="0.2">
      <c r="A31" s="187"/>
      <c r="B31" s="99" t="s">
        <v>97</v>
      </c>
      <c r="C31" s="85"/>
      <c r="D31" s="85" t="s">
        <v>98</v>
      </c>
      <c r="E31" s="171"/>
      <c r="F31" s="171"/>
      <c r="G31" s="171"/>
      <c r="H31" s="171"/>
      <c r="I31" s="174"/>
      <c r="J31" s="174"/>
      <c r="K31" s="174"/>
      <c r="L31" s="174"/>
      <c r="M31" s="174"/>
      <c r="N31" s="175"/>
    </row>
    <row r="32" spans="1:14" ht="15" x14ac:dyDescent="0.2">
      <c r="A32" s="187"/>
      <c r="B32" s="99" t="s">
        <v>99</v>
      </c>
      <c r="C32" s="85" t="s">
        <v>98</v>
      </c>
      <c r="D32" s="99"/>
      <c r="E32" s="171"/>
      <c r="F32" s="171"/>
      <c r="G32" s="171"/>
      <c r="H32" s="171"/>
      <c r="I32" s="174"/>
      <c r="J32" s="174"/>
      <c r="K32" s="174"/>
      <c r="L32" s="174"/>
      <c r="M32" s="174"/>
      <c r="N32" s="175"/>
    </row>
    <row r="33" spans="1:14" ht="15" x14ac:dyDescent="0.2">
      <c r="A33" s="187"/>
      <c r="B33" s="99" t="s">
        <v>100</v>
      </c>
      <c r="C33" s="85" t="s">
        <v>98</v>
      </c>
      <c r="D33" s="99"/>
      <c r="E33" s="171"/>
      <c r="F33" s="171"/>
      <c r="G33" s="171"/>
      <c r="H33" s="171"/>
      <c r="I33" s="174"/>
      <c r="J33" s="174"/>
      <c r="K33" s="174"/>
      <c r="L33" s="174"/>
      <c r="M33" s="174"/>
      <c r="N33" s="175"/>
    </row>
    <row r="34" spans="1:14" ht="15" x14ac:dyDescent="0.2">
      <c r="A34" s="187"/>
      <c r="B34" s="99" t="s">
        <v>101</v>
      </c>
      <c r="C34" s="85"/>
      <c r="D34" s="202" t="s">
        <v>98</v>
      </c>
      <c r="E34" s="171"/>
      <c r="F34" s="171"/>
      <c r="G34" s="171"/>
      <c r="H34" s="171"/>
      <c r="I34" s="174"/>
      <c r="J34" s="174"/>
      <c r="K34" s="174"/>
      <c r="L34" s="174"/>
      <c r="M34" s="174"/>
      <c r="N34" s="175"/>
    </row>
    <row r="35" spans="1:14" ht="15" x14ac:dyDescent="0.2">
      <c r="A35" s="187"/>
      <c r="B35" s="171"/>
      <c r="C35" s="171"/>
      <c r="D35" s="171"/>
      <c r="E35" s="171"/>
      <c r="F35" s="171"/>
      <c r="G35" s="171"/>
      <c r="H35" s="171"/>
      <c r="I35" s="174"/>
      <c r="J35" s="174"/>
      <c r="K35" s="174"/>
      <c r="L35" s="174"/>
      <c r="M35" s="174"/>
      <c r="N35" s="175"/>
    </row>
    <row r="36" spans="1:14" ht="15" x14ac:dyDescent="0.2">
      <c r="A36" s="187"/>
      <c r="B36" s="171"/>
      <c r="C36" s="171"/>
      <c r="D36" s="171"/>
      <c r="E36" s="171"/>
      <c r="F36" s="171"/>
      <c r="G36" s="171"/>
      <c r="H36" s="171"/>
      <c r="I36" s="174"/>
      <c r="J36" s="174"/>
      <c r="K36" s="174"/>
      <c r="L36" s="174"/>
      <c r="M36" s="174"/>
      <c r="N36" s="175"/>
    </row>
    <row r="37" spans="1:14" ht="15" x14ac:dyDescent="0.2">
      <c r="A37" s="187"/>
      <c r="B37" s="188" t="s">
        <v>102</v>
      </c>
      <c r="C37" s="171"/>
      <c r="D37" s="171"/>
      <c r="E37" s="171"/>
      <c r="F37" s="171"/>
      <c r="G37" s="171"/>
      <c r="H37" s="171"/>
      <c r="I37" s="174"/>
      <c r="J37" s="174"/>
      <c r="K37" s="174"/>
      <c r="L37" s="174"/>
      <c r="M37" s="174"/>
      <c r="N37" s="175"/>
    </row>
    <row r="38" spans="1:14" ht="15" x14ac:dyDescent="0.2">
      <c r="A38" s="187"/>
      <c r="B38" s="171"/>
      <c r="C38" s="171"/>
      <c r="D38" s="171"/>
      <c r="E38" s="171"/>
      <c r="F38" s="171"/>
      <c r="G38" s="171"/>
      <c r="H38" s="171"/>
      <c r="I38" s="174"/>
      <c r="J38" s="174"/>
      <c r="K38" s="174"/>
      <c r="L38" s="174"/>
      <c r="M38" s="174"/>
      <c r="N38" s="175"/>
    </row>
    <row r="39" spans="1:14" ht="15" x14ac:dyDescent="0.2">
      <c r="A39" s="187"/>
      <c r="B39" s="171"/>
      <c r="C39" s="171"/>
      <c r="D39" s="171"/>
      <c r="E39" s="171"/>
      <c r="F39" s="171"/>
      <c r="G39" s="171"/>
      <c r="H39" s="171"/>
      <c r="I39" s="174"/>
      <c r="J39" s="174"/>
      <c r="K39" s="174"/>
      <c r="L39" s="174"/>
      <c r="M39" s="174"/>
      <c r="N39" s="175"/>
    </row>
    <row r="40" spans="1:14" ht="15" x14ac:dyDescent="0.2">
      <c r="A40" s="187"/>
      <c r="B40" s="176" t="s">
        <v>94</v>
      </c>
      <c r="C40" s="176" t="s">
        <v>103</v>
      </c>
      <c r="D40" s="158" t="s">
        <v>104</v>
      </c>
      <c r="E40" s="158" t="s">
        <v>105</v>
      </c>
      <c r="F40" s="171"/>
      <c r="G40" s="171"/>
      <c r="H40" s="171"/>
      <c r="I40" s="174"/>
      <c r="J40" s="174"/>
      <c r="K40" s="174"/>
      <c r="L40" s="174"/>
      <c r="M40" s="174"/>
      <c r="N40" s="175"/>
    </row>
    <row r="41" spans="1:14" ht="42.75" x14ac:dyDescent="0.2">
      <c r="A41" s="187"/>
      <c r="B41" s="190" t="s">
        <v>106</v>
      </c>
      <c r="C41" s="47">
        <v>40</v>
      </c>
      <c r="D41" s="85">
        <v>40</v>
      </c>
      <c r="E41" s="474">
        <f>+D41+D42</f>
        <v>50</v>
      </c>
      <c r="F41" s="171"/>
      <c r="G41" s="171"/>
      <c r="H41" s="171"/>
      <c r="I41" s="174"/>
      <c r="J41" s="174"/>
      <c r="K41" s="174"/>
      <c r="L41" s="174"/>
      <c r="M41" s="174"/>
      <c r="N41" s="175"/>
    </row>
    <row r="42" spans="1:14" ht="71.25" x14ac:dyDescent="0.2">
      <c r="A42" s="187"/>
      <c r="B42" s="190" t="s">
        <v>107</v>
      </c>
      <c r="C42" s="47">
        <v>60</v>
      </c>
      <c r="D42" s="85">
        <v>10</v>
      </c>
      <c r="E42" s="475"/>
      <c r="F42" s="171"/>
      <c r="G42" s="171"/>
      <c r="H42" s="171"/>
      <c r="I42" s="174"/>
      <c r="J42" s="174"/>
      <c r="K42" s="174"/>
      <c r="L42" s="174"/>
      <c r="M42" s="174"/>
      <c r="N42" s="175"/>
    </row>
    <row r="43" spans="1:14" ht="15" x14ac:dyDescent="0.25">
      <c r="A43" s="187"/>
      <c r="C43" s="108"/>
      <c r="D43" s="150"/>
      <c r="E43" s="154"/>
      <c r="F43" s="153"/>
      <c r="G43" s="153"/>
      <c r="H43" s="153"/>
      <c r="I43" s="186"/>
      <c r="J43" s="186"/>
      <c r="K43" s="186"/>
      <c r="L43" s="186"/>
      <c r="M43" s="186"/>
    </row>
    <row r="44" spans="1:14" ht="15" x14ac:dyDescent="0.25">
      <c r="A44" s="187"/>
      <c r="C44" s="108"/>
      <c r="D44" s="150"/>
      <c r="E44" s="154"/>
      <c r="F44" s="153"/>
      <c r="G44" s="153"/>
      <c r="H44" s="153"/>
      <c r="I44" s="186"/>
      <c r="J44" s="186"/>
      <c r="K44" s="186"/>
      <c r="L44" s="186"/>
      <c r="M44" s="186"/>
    </row>
    <row r="45" spans="1:14" ht="15" x14ac:dyDescent="0.25">
      <c r="A45" s="187"/>
      <c r="C45" s="108"/>
      <c r="D45" s="150"/>
      <c r="E45" s="154"/>
      <c r="F45" s="153"/>
      <c r="G45" s="153"/>
      <c r="H45" s="153"/>
      <c r="I45" s="186"/>
      <c r="J45" s="186"/>
      <c r="K45" s="186"/>
      <c r="L45" s="186"/>
      <c r="M45" s="186"/>
    </row>
    <row r="46" spans="1:14" ht="15" thickBot="1" x14ac:dyDescent="0.3">
      <c r="M46" s="504" t="s">
        <v>108</v>
      </c>
      <c r="N46" s="504"/>
    </row>
    <row r="47" spans="1:14" ht="15" x14ac:dyDescent="0.25">
      <c r="B47" s="188" t="s">
        <v>109</v>
      </c>
      <c r="M47" s="191"/>
      <c r="N47" s="191"/>
    </row>
    <row r="48" spans="1:14" ht="15" thickBot="1" x14ac:dyDescent="0.3">
      <c r="M48" s="191"/>
      <c r="N48" s="191"/>
    </row>
    <row r="49" spans="1:26" s="174" customFormat="1" ht="60" x14ac:dyDescent="0.25">
      <c r="B49" s="192" t="s">
        <v>110</v>
      </c>
      <c r="C49" s="192" t="s">
        <v>111</v>
      </c>
      <c r="D49" s="192" t="s">
        <v>112</v>
      </c>
      <c r="E49" s="192" t="s">
        <v>113</v>
      </c>
      <c r="F49" s="192" t="s">
        <v>114</v>
      </c>
      <c r="G49" s="192" t="s">
        <v>115</v>
      </c>
      <c r="H49" s="192" t="s">
        <v>116</v>
      </c>
      <c r="I49" s="192" t="s">
        <v>117</v>
      </c>
      <c r="J49" s="192" t="s">
        <v>118</v>
      </c>
      <c r="K49" s="192" t="s">
        <v>119</v>
      </c>
      <c r="L49" s="192" t="s">
        <v>120</v>
      </c>
      <c r="M49" s="193" t="s">
        <v>121</v>
      </c>
      <c r="N49" s="192" t="s">
        <v>122</v>
      </c>
      <c r="O49" s="192" t="s">
        <v>123</v>
      </c>
      <c r="P49" s="194" t="s">
        <v>124</v>
      </c>
      <c r="Q49" s="194" t="s">
        <v>125</v>
      </c>
    </row>
    <row r="50" spans="1:26" s="79" customFormat="1" ht="147.75" customHeight="1" x14ac:dyDescent="0.25">
      <c r="A50" s="47"/>
      <c r="B50" s="62" t="s">
        <v>66</v>
      </c>
      <c r="C50" s="62" t="s">
        <v>66</v>
      </c>
      <c r="D50" s="62" t="s">
        <v>594</v>
      </c>
      <c r="E50" s="62" t="s">
        <v>1232</v>
      </c>
      <c r="F50" s="63" t="s">
        <v>75</v>
      </c>
      <c r="G50" s="64" t="s">
        <v>652</v>
      </c>
      <c r="H50" s="65">
        <v>40193</v>
      </c>
      <c r="I50" s="65">
        <v>40543</v>
      </c>
      <c r="J50" s="66" t="s">
        <v>95</v>
      </c>
      <c r="K50" s="67">
        <f>210/20</f>
        <v>10.5</v>
      </c>
      <c r="L50" s="136" t="s">
        <v>1233</v>
      </c>
      <c r="M50" s="69">
        <v>120</v>
      </c>
      <c r="N50" s="68" t="s">
        <v>652</v>
      </c>
      <c r="O50" s="70">
        <v>49440724</v>
      </c>
      <c r="P50" s="70">
        <v>76</v>
      </c>
      <c r="Q50" s="313" t="s">
        <v>1785</v>
      </c>
      <c r="R50" s="86"/>
      <c r="S50" s="86"/>
      <c r="T50" s="86"/>
      <c r="U50" s="86"/>
      <c r="V50" s="86"/>
      <c r="W50" s="86"/>
      <c r="X50" s="86"/>
      <c r="Y50" s="86"/>
      <c r="Z50" s="86"/>
    </row>
    <row r="51" spans="1:26" s="79" customFormat="1" x14ac:dyDescent="0.25">
      <c r="A51" s="47"/>
      <c r="B51" s="62"/>
      <c r="C51" s="62"/>
      <c r="D51" s="62"/>
      <c r="E51" s="62"/>
      <c r="F51" s="238"/>
      <c r="G51" s="63"/>
      <c r="H51" s="65"/>
      <c r="I51" s="65"/>
      <c r="J51" s="66"/>
      <c r="K51" s="67"/>
      <c r="L51" s="80"/>
      <c r="M51" s="69"/>
      <c r="N51" s="68"/>
      <c r="O51" s="70"/>
      <c r="P51" s="70"/>
      <c r="Q51" s="76"/>
      <c r="R51" s="86"/>
      <c r="S51" s="86"/>
      <c r="T51" s="86"/>
      <c r="U51" s="86"/>
      <c r="V51" s="86"/>
      <c r="W51" s="86"/>
      <c r="X51" s="86"/>
      <c r="Y51" s="86"/>
      <c r="Z51" s="86"/>
    </row>
    <row r="52" spans="1:26" s="79" customFormat="1" ht="15" x14ac:dyDescent="0.25">
      <c r="A52" s="47"/>
      <c r="B52" s="118" t="s">
        <v>105</v>
      </c>
      <c r="C52" s="63"/>
      <c r="D52" s="62"/>
      <c r="E52" s="138"/>
      <c r="F52" s="63"/>
      <c r="G52" s="63"/>
      <c r="H52" s="63"/>
      <c r="I52" s="66"/>
      <c r="J52" s="66"/>
      <c r="K52" s="139">
        <f>SUM(K50:K51)</f>
        <v>10.5</v>
      </c>
      <c r="L52" s="140"/>
      <c r="M52" s="139">
        <f>SUM(M50:M51)</f>
        <v>120</v>
      </c>
      <c r="N52" s="140">
        <f>SUM(N50:N51)</f>
        <v>0</v>
      </c>
      <c r="O52" s="70"/>
      <c r="P52" s="70"/>
      <c r="Q52" s="76"/>
    </row>
    <row r="53" spans="1:26" x14ac:dyDescent="0.25">
      <c r="E53" s="155"/>
      <c r="K53" s="156"/>
      <c r="Q53" s="314"/>
    </row>
    <row r="54" spans="1:26" ht="15" x14ac:dyDescent="0.25">
      <c r="B54" s="471" t="s">
        <v>133</v>
      </c>
      <c r="C54" s="471" t="s">
        <v>134</v>
      </c>
      <c r="D54" s="505" t="s">
        <v>135</v>
      </c>
      <c r="E54" s="505"/>
      <c r="K54" s="157"/>
      <c r="L54" s="157"/>
      <c r="M54" s="157"/>
    </row>
    <row r="55" spans="1:26" ht="15" x14ac:dyDescent="0.25">
      <c r="B55" s="473"/>
      <c r="C55" s="473"/>
      <c r="D55" s="158" t="s">
        <v>136</v>
      </c>
      <c r="E55" s="159" t="s">
        <v>137</v>
      </c>
      <c r="H55" s="141"/>
      <c r="I55" s="161">
        <v>40194</v>
      </c>
      <c r="K55" s="161"/>
      <c r="L55" s="157"/>
    </row>
    <row r="56" spans="1:26" ht="15" x14ac:dyDescent="0.25">
      <c r="B56" s="160" t="s">
        <v>139</v>
      </c>
      <c r="C56" s="162">
        <f>+K52</f>
        <v>10.5</v>
      </c>
      <c r="D56" s="85"/>
      <c r="E56" s="85" t="s">
        <v>98</v>
      </c>
      <c r="F56" s="142"/>
      <c r="G56" s="142"/>
      <c r="H56" s="142"/>
      <c r="I56" s="142"/>
      <c r="J56" s="142"/>
      <c r="L56" s="243" t="e">
        <f>K50+#REF!+#REF!+#REF!</f>
        <v>#REF!</v>
      </c>
      <c r="M56" s="142"/>
    </row>
    <row r="57" spans="1:26" ht="15" x14ac:dyDescent="0.25">
      <c r="B57" s="160" t="s">
        <v>140</v>
      </c>
      <c r="C57" s="164">
        <f>+M52</f>
        <v>120</v>
      </c>
      <c r="D57" s="85" t="s">
        <v>98</v>
      </c>
      <c r="E57" s="85"/>
    </row>
    <row r="58" spans="1:26" x14ac:dyDescent="0.25">
      <c r="B58" s="187"/>
      <c r="C58" s="506"/>
      <c r="D58" s="506"/>
      <c r="E58" s="506"/>
      <c r="F58" s="506"/>
      <c r="G58" s="506"/>
      <c r="H58" s="506"/>
      <c r="I58" s="506"/>
      <c r="J58" s="506"/>
      <c r="K58" s="506"/>
      <c r="L58" s="506"/>
      <c r="M58" s="506"/>
      <c r="N58" s="506"/>
    </row>
    <row r="59" spans="1:26" ht="15" thickBot="1" x14ac:dyDescent="0.3"/>
    <row r="60" spans="1:26" ht="15.75" thickBot="1" x14ac:dyDescent="0.3">
      <c r="B60" s="507" t="s">
        <v>141</v>
      </c>
      <c r="C60" s="507"/>
      <c r="D60" s="507"/>
      <c r="E60" s="507"/>
      <c r="F60" s="507"/>
      <c r="G60" s="507"/>
      <c r="H60" s="507"/>
      <c r="I60" s="507"/>
      <c r="J60" s="507"/>
      <c r="K60" s="507"/>
      <c r="L60" s="507"/>
      <c r="M60" s="507"/>
      <c r="N60" s="507"/>
    </row>
    <row r="63" spans="1:26" ht="90" x14ac:dyDescent="0.25">
      <c r="B63" s="176" t="s">
        <v>142</v>
      </c>
      <c r="C63" s="195" t="s">
        <v>143</v>
      </c>
      <c r="D63" s="195" t="s">
        <v>144</v>
      </c>
      <c r="E63" s="195" t="s">
        <v>145</v>
      </c>
      <c r="F63" s="195" t="s">
        <v>146</v>
      </c>
      <c r="G63" s="195" t="s">
        <v>147</v>
      </c>
      <c r="H63" s="195" t="s">
        <v>148</v>
      </c>
      <c r="I63" s="176" t="s">
        <v>149</v>
      </c>
      <c r="J63" s="195" t="s">
        <v>150</v>
      </c>
      <c r="K63" s="195" t="s">
        <v>151</v>
      </c>
      <c r="L63" s="195" t="s">
        <v>152</v>
      </c>
      <c r="M63" s="195" t="s">
        <v>153</v>
      </c>
      <c r="N63" s="196" t="s">
        <v>154</v>
      </c>
      <c r="O63" s="196" t="s">
        <v>155</v>
      </c>
      <c r="P63" s="489" t="s">
        <v>96</v>
      </c>
      <c r="Q63" s="491"/>
      <c r="R63" s="195" t="s">
        <v>156</v>
      </c>
    </row>
    <row r="64" spans="1:26" x14ac:dyDescent="0.25">
      <c r="B64" s="99" t="s">
        <v>541</v>
      </c>
      <c r="C64" s="127" t="s">
        <v>602</v>
      </c>
      <c r="D64" s="127" t="s">
        <v>1234</v>
      </c>
      <c r="E64" s="127">
        <v>140</v>
      </c>
      <c r="F64" s="127" t="s">
        <v>75</v>
      </c>
      <c r="G64" s="127" t="s">
        <v>95</v>
      </c>
      <c r="H64" s="127" t="s">
        <v>95</v>
      </c>
      <c r="I64" s="127" t="s">
        <v>95</v>
      </c>
      <c r="J64" s="127" t="s">
        <v>95</v>
      </c>
      <c r="K64" s="127" t="s">
        <v>75</v>
      </c>
      <c r="L64" s="127" t="s">
        <v>75</v>
      </c>
      <c r="M64" s="127" t="s">
        <v>75</v>
      </c>
      <c r="N64" s="127" t="s">
        <v>75</v>
      </c>
      <c r="O64" s="127" t="s">
        <v>75</v>
      </c>
      <c r="P64" s="468"/>
      <c r="Q64" s="469"/>
      <c r="R64" s="47" t="s">
        <v>75</v>
      </c>
    </row>
    <row r="65" spans="2:18" ht="15" x14ac:dyDescent="0.2">
      <c r="B65" s="100"/>
      <c r="C65" s="100"/>
      <c r="D65" s="166"/>
      <c r="E65" s="166"/>
      <c r="F65" s="169"/>
      <c r="G65" s="170"/>
      <c r="H65" s="169"/>
      <c r="I65" s="99"/>
      <c r="J65" s="100"/>
      <c r="K65" s="100"/>
      <c r="L65" s="99"/>
      <c r="M65" s="99"/>
      <c r="N65" s="99"/>
      <c r="O65" s="99"/>
      <c r="P65" s="489"/>
      <c r="Q65" s="491"/>
      <c r="R65" s="99"/>
    </row>
    <row r="66" spans="2:18" ht="15" x14ac:dyDescent="0.2">
      <c r="B66" s="100"/>
      <c r="C66" s="100"/>
      <c r="D66" s="166"/>
      <c r="E66" s="166"/>
      <c r="F66" s="169"/>
      <c r="G66" s="170"/>
      <c r="H66" s="169"/>
      <c r="I66" s="99"/>
      <c r="J66" s="100"/>
      <c r="K66" s="100"/>
      <c r="L66" s="99"/>
      <c r="M66" s="99"/>
      <c r="N66" s="99"/>
      <c r="O66" s="99"/>
      <c r="P66" s="489"/>
      <c r="Q66" s="491"/>
      <c r="R66" s="99"/>
    </row>
    <row r="67" spans="2:18" ht="15" x14ac:dyDescent="0.2">
      <c r="B67" s="100"/>
      <c r="C67" s="100"/>
      <c r="D67" s="166"/>
      <c r="E67" s="166"/>
      <c r="F67" s="169"/>
      <c r="G67" s="170"/>
      <c r="H67" s="169"/>
      <c r="I67" s="99"/>
      <c r="J67" s="100"/>
      <c r="K67" s="100"/>
      <c r="L67" s="99"/>
      <c r="M67" s="99"/>
      <c r="N67" s="99"/>
      <c r="O67" s="99"/>
      <c r="P67" s="489"/>
      <c r="Q67" s="491"/>
      <c r="R67" s="99"/>
    </row>
    <row r="68" spans="2:18" ht="15" x14ac:dyDescent="0.2">
      <c r="B68" s="100"/>
      <c r="C68" s="100"/>
      <c r="D68" s="166"/>
      <c r="E68" s="166"/>
      <c r="F68" s="169"/>
      <c r="G68" s="170"/>
      <c r="H68" s="169"/>
      <c r="I68" s="99"/>
      <c r="J68" s="100"/>
      <c r="K68" s="100"/>
      <c r="L68" s="99"/>
      <c r="M68" s="99"/>
      <c r="N68" s="99"/>
      <c r="O68" s="99"/>
      <c r="P68" s="489"/>
      <c r="Q68" s="491"/>
      <c r="R68" s="99"/>
    </row>
    <row r="69" spans="2:18" ht="15" x14ac:dyDescent="0.2">
      <c r="B69" s="100"/>
      <c r="C69" s="100"/>
      <c r="D69" s="166"/>
      <c r="E69" s="166"/>
      <c r="F69" s="169"/>
      <c r="G69" s="170"/>
      <c r="H69" s="169"/>
      <c r="I69" s="99"/>
      <c r="J69" s="100"/>
      <c r="K69" s="100"/>
      <c r="L69" s="99"/>
      <c r="M69" s="99"/>
      <c r="N69" s="99"/>
      <c r="O69" s="99"/>
      <c r="P69" s="489"/>
      <c r="Q69" s="491"/>
      <c r="R69" s="99"/>
    </row>
    <row r="70" spans="2:18" ht="15" x14ac:dyDescent="0.25">
      <c r="B70" s="99"/>
      <c r="C70" s="99"/>
      <c r="D70" s="99"/>
      <c r="E70" s="99"/>
      <c r="F70" s="99"/>
      <c r="G70" s="197"/>
      <c r="H70" s="99"/>
      <c r="I70" s="99"/>
      <c r="J70" s="99"/>
      <c r="K70" s="99"/>
      <c r="L70" s="99"/>
      <c r="M70" s="99"/>
      <c r="N70" s="99"/>
      <c r="O70" s="99"/>
      <c r="P70" s="489"/>
      <c r="Q70" s="491"/>
      <c r="R70" s="99"/>
    </row>
    <row r="71" spans="2:18" x14ac:dyDescent="0.25">
      <c r="B71" s="123" t="s">
        <v>159</v>
      </c>
      <c r="H71" s="99"/>
      <c r="I71" s="99"/>
    </row>
    <row r="72" spans="2:18" x14ac:dyDescent="0.25">
      <c r="B72" s="123" t="s">
        <v>160</v>
      </c>
    </row>
    <row r="73" spans="2:18" x14ac:dyDescent="0.25">
      <c r="B73" s="123" t="s">
        <v>161</v>
      </c>
    </row>
    <row r="75" spans="2:18" ht="15" thickBot="1" x14ac:dyDescent="0.3"/>
    <row r="76" spans="2:18" ht="15.75" thickBot="1" x14ac:dyDescent="0.3">
      <c r="B76" s="486" t="s">
        <v>162</v>
      </c>
      <c r="C76" s="487"/>
      <c r="D76" s="487"/>
      <c r="E76" s="487"/>
      <c r="F76" s="487"/>
      <c r="G76" s="487"/>
      <c r="H76" s="487"/>
      <c r="I76" s="487"/>
      <c r="J76" s="487"/>
      <c r="K76" s="487"/>
      <c r="L76" s="487"/>
      <c r="M76" s="487"/>
      <c r="N76" s="488"/>
    </row>
    <row r="81" spans="2:17" ht="15" x14ac:dyDescent="0.25">
      <c r="B81" s="476" t="s">
        <v>163</v>
      </c>
      <c r="C81" s="498" t="s">
        <v>164</v>
      </c>
      <c r="D81" s="498" t="s">
        <v>165</v>
      </c>
      <c r="E81" s="498" t="s">
        <v>166</v>
      </c>
      <c r="F81" s="498" t="s">
        <v>167</v>
      </c>
      <c r="G81" s="498" t="s">
        <v>168</v>
      </c>
      <c r="H81" s="498" t="s">
        <v>169</v>
      </c>
      <c r="I81" s="498" t="s">
        <v>170</v>
      </c>
      <c r="J81" s="498" t="s">
        <v>171</v>
      </c>
      <c r="K81" s="498"/>
      <c r="L81" s="498"/>
      <c r="M81" s="498" t="s">
        <v>172</v>
      </c>
      <c r="N81" s="498" t="s">
        <v>640</v>
      </c>
      <c r="O81" s="498" t="s">
        <v>641</v>
      </c>
      <c r="P81" s="498" t="s">
        <v>96</v>
      </c>
      <c r="Q81" s="498"/>
    </row>
    <row r="82" spans="2:17" ht="28.5" x14ac:dyDescent="0.2">
      <c r="B82" s="477"/>
      <c r="C82" s="498"/>
      <c r="D82" s="498"/>
      <c r="E82" s="498"/>
      <c r="F82" s="498"/>
      <c r="G82" s="498"/>
      <c r="H82" s="498"/>
      <c r="I82" s="498"/>
      <c r="J82" s="166" t="s">
        <v>173</v>
      </c>
      <c r="K82" s="144" t="s">
        <v>174</v>
      </c>
      <c r="L82" s="100" t="s">
        <v>175</v>
      </c>
      <c r="M82" s="498"/>
      <c r="N82" s="498"/>
      <c r="O82" s="498"/>
      <c r="P82" s="498"/>
      <c r="Q82" s="498"/>
    </row>
    <row r="83" spans="2:17" ht="42.75" x14ac:dyDescent="0.2">
      <c r="B83" s="59" t="s">
        <v>176</v>
      </c>
      <c r="C83" s="290">
        <v>1</v>
      </c>
      <c r="D83" s="87" t="s">
        <v>1235</v>
      </c>
      <c r="E83" s="291">
        <v>1024468914</v>
      </c>
      <c r="F83" s="76" t="s">
        <v>501</v>
      </c>
      <c r="G83" s="76" t="s">
        <v>1236</v>
      </c>
      <c r="H83" s="200">
        <v>40893</v>
      </c>
      <c r="I83" s="60" t="s">
        <v>652</v>
      </c>
      <c r="J83" s="76" t="s">
        <v>1237</v>
      </c>
      <c r="K83" s="200" t="s">
        <v>1238</v>
      </c>
      <c r="L83" s="200" t="s">
        <v>752</v>
      </c>
      <c r="M83" s="76" t="s">
        <v>75</v>
      </c>
      <c r="N83" s="76" t="s">
        <v>95</v>
      </c>
      <c r="O83" s="76" t="s">
        <v>75</v>
      </c>
      <c r="P83" s="499" t="s">
        <v>1239</v>
      </c>
      <c r="Q83" s="499"/>
    </row>
    <row r="84" spans="2:17" ht="28.5" x14ac:dyDescent="0.2">
      <c r="B84" s="144" t="s">
        <v>183</v>
      </c>
      <c r="C84" s="290">
        <v>1</v>
      </c>
      <c r="D84" s="87" t="s">
        <v>1240</v>
      </c>
      <c r="E84" s="291">
        <v>52901735</v>
      </c>
      <c r="F84" s="272" t="s">
        <v>334</v>
      </c>
      <c r="G84" s="76" t="s">
        <v>1241</v>
      </c>
      <c r="H84" s="200">
        <v>39346</v>
      </c>
      <c r="I84" s="60" t="s">
        <v>213</v>
      </c>
      <c r="J84" s="76" t="s">
        <v>1237</v>
      </c>
      <c r="K84" s="200" t="s">
        <v>1242</v>
      </c>
      <c r="L84" s="200" t="s">
        <v>334</v>
      </c>
      <c r="M84" s="76" t="s">
        <v>75</v>
      </c>
      <c r="N84" s="76" t="s">
        <v>75</v>
      </c>
      <c r="O84" s="76" t="s">
        <v>75</v>
      </c>
      <c r="P84" s="499" t="s">
        <v>1114</v>
      </c>
      <c r="Q84" s="499"/>
    </row>
    <row r="85" spans="2:17" ht="15" thickBot="1" x14ac:dyDescent="0.3"/>
    <row r="86" spans="2:17" ht="15.75" thickBot="1" x14ac:dyDescent="0.3">
      <c r="B86" s="486" t="s">
        <v>191</v>
      </c>
      <c r="C86" s="487"/>
      <c r="D86" s="487"/>
      <c r="E86" s="487"/>
      <c r="F86" s="487"/>
      <c r="G86" s="487"/>
      <c r="H86" s="487"/>
      <c r="I86" s="487"/>
      <c r="J86" s="487"/>
      <c r="K86" s="487"/>
      <c r="L86" s="487"/>
      <c r="M86" s="487"/>
      <c r="N86" s="488"/>
    </row>
    <row r="89" spans="2:17" ht="30" x14ac:dyDescent="0.25">
      <c r="B89" s="195" t="s">
        <v>94</v>
      </c>
      <c r="C89" s="195" t="s">
        <v>156</v>
      </c>
      <c r="D89" s="489" t="s">
        <v>96</v>
      </c>
      <c r="E89" s="491"/>
    </row>
    <row r="90" spans="2:17" ht="42.75" x14ac:dyDescent="0.25">
      <c r="B90" s="127" t="s">
        <v>1148</v>
      </c>
      <c r="C90" s="85" t="s">
        <v>75</v>
      </c>
      <c r="D90" s="492"/>
      <c r="E90" s="492"/>
    </row>
    <row r="93" spans="2:17" ht="15" x14ac:dyDescent="0.25">
      <c r="B93" s="493" t="s">
        <v>193</v>
      </c>
      <c r="C93" s="494"/>
      <c r="D93" s="494"/>
      <c r="E93" s="494"/>
      <c r="F93" s="494"/>
      <c r="G93" s="494"/>
      <c r="H93" s="494"/>
      <c r="I93" s="494"/>
      <c r="J93" s="494"/>
      <c r="K93" s="494"/>
      <c r="L93" s="494"/>
      <c r="M93" s="494"/>
      <c r="N93" s="494"/>
      <c r="O93" s="494"/>
      <c r="P93" s="494"/>
    </row>
    <row r="95" spans="2:17" ht="15" thickBot="1" x14ac:dyDescent="0.3"/>
    <row r="96" spans="2:17" ht="15.75" thickBot="1" x14ac:dyDescent="0.3">
      <c r="B96" s="486" t="s">
        <v>194</v>
      </c>
      <c r="C96" s="487"/>
      <c r="D96" s="487"/>
      <c r="E96" s="487"/>
      <c r="F96" s="487"/>
      <c r="G96" s="487"/>
      <c r="H96" s="487"/>
      <c r="I96" s="487"/>
      <c r="J96" s="487"/>
      <c r="K96" s="487"/>
      <c r="L96" s="487"/>
      <c r="M96" s="487"/>
      <c r="N96" s="488"/>
    </row>
    <row r="98" spans="1:26" ht="15" thickBot="1" x14ac:dyDescent="0.3">
      <c r="K98" s="123">
        <f>214/20</f>
        <v>10.7</v>
      </c>
      <c r="M98" s="191"/>
      <c r="N98" s="191"/>
    </row>
    <row r="99" spans="1:26" s="174" customFormat="1" ht="60" x14ac:dyDescent="0.25">
      <c r="B99" s="192" t="s">
        <v>110</v>
      </c>
      <c r="C99" s="192" t="s">
        <v>111</v>
      </c>
      <c r="D99" s="192" t="s">
        <v>112</v>
      </c>
      <c r="E99" s="192" t="s">
        <v>113</v>
      </c>
      <c r="F99" s="192" t="s">
        <v>114</v>
      </c>
      <c r="G99" s="192" t="s">
        <v>115</v>
      </c>
      <c r="H99" s="192" t="s">
        <v>116</v>
      </c>
      <c r="I99" s="192" t="s">
        <v>117</v>
      </c>
      <c r="J99" s="192" t="s">
        <v>118</v>
      </c>
      <c r="K99" s="192" t="s">
        <v>119</v>
      </c>
      <c r="L99" s="192" t="s">
        <v>120</v>
      </c>
      <c r="M99" s="193" t="s">
        <v>121</v>
      </c>
      <c r="N99" s="192" t="s">
        <v>122</v>
      </c>
      <c r="O99" s="192" t="s">
        <v>123</v>
      </c>
      <c r="P99" s="194" t="s">
        <v>124</v>
      </c>
      <c r="Q99" s="194" t="s">
        <v>125</v>
      </c>
    </row>
    <row r="100" spans="1:26" s="79" customFormat="1" ht="28.5" x14ac:dyDescent="0.25">
      <c r="A100" s="47">
        <f>+A101+1</f>
        <v>4</v>
      </c>
      <c r="B100" s="64" t="s">
        <v>1231</v>
      </c>
      <c r="C100" s="63" t="s">
        <v>66</v>
      </c>
      <c r="D100" s="62" t="s">
        <v>1243</v>
      </c>
      <c r="E100" s="62" t="s">
        <v>1244</v>
      </c>
      <c r="F100" s="63" t="s">
        <v>75</v>
      </c>
      <c r="G100" s="64" t="s">
        <v>652</v>
      </c>
      <c r="H100" s="82">
        <v>40221</v>
      </c>
      <c r="I100" s="82">
        <v>40689</v>
      </c>
      <c r="J100" s="66" t="s">
        <v>95</v>
      </c>
      <c r="K100" s="67">
        <f>(I100-H100)/30</f>
        <v>15.6</v>
      </c>
      <c r="L100" s="135">
        <f>+(I100-H100)/30</f>
        <v>15.6</v>
      </c>
      <c r="M100" s="309">
        <v>100</v>
      </c>
      <c r="N100" s="309" t="s">
        <v>652</v>
      </c>
      <c r="O100" s="309">
        <v>435812766</v>
      </c>
      <c r="P100" s="309">
        <v>78</v>
      </c>
      <c r="Q100" s="47"/>
      <c r="R100" s="86"/>
      <c r="S100" s="86"/>
      <c r="T100" s="86"/>
      <c r="U100" s="86"/>
      <c r="V100" s="86"/>
      <c r="W100" s="86"/>
      <c r="X100" s="86"/>
      <c r="Y100" s="86"/>
      <c r="Z100" s="86"/>
    </row>
    <row r="101" spans="1:26" s="79" customFormat="1" ht="28.5" x14ac:dyDescent="0.25">
      <c r="A101" s="47">
        <f>+A103+1</f>
        <v>3</v>
      </c>
      <c r="B101" s="64" t="s">
        <v>1231</v>
      </c>
      <c r="C101" s="63" t="s">
        <v>66</v>
      </c>
      <c r="D101" s="62" t="s">
        <v>1243</v>
      </c>
      <c r="E101" s="62" t="s">
        <v>1245</v>
      </c>
      <c r="F101" s="63" t="s">
        <v>75</v>
      </c>
      <c r="G101" s="64" t="s">
        <v>652</v>
      </c>
      <c r="H101" s="82">
        <v>40246</v>
      </c>
      <c r="I101" s="82">
        <v>40766</v>
      </c>
      <c r="J101" s="66" t="s">
        <v>95</v>
      </c>
      <c r="K101" s="67">
        <f>+(I101-I100)/30</f>
        <v>2.5666666666666669</v>
      </c>
      <c r="L101" s="127">
        <v>14.77</v>
      </c>
      <c r="M101" s="127">
        <v>100</v>
      </c>
      <c r="N101" s="127" t="s">
        <v>652</v>
      </c>
      <c r="O101" s="127">
        <v>285378139</v>
      </c>
      <c r="P101" s="127">
        <v>77</v>
      </c>
      <c r="Q101" s="47" t="s">
        <v>1246</v>
      </c>
      <c r="R101" s="86"/>
      <c r="S101" s="86"/>
      <c r="T101" s="86"/>
      <c r="U101" s="86"/>
      <c r="V101" s="86"/>
      <c r="W101" s="86"/>
      <c r="X101" s="86"/>
      <c r="Y101" s="86"/>
      <c r="Z101" s="86"/>
    </row>
    <row r="102" spans="1:26" s="79" customFormat="1" ht="28.5" x14ac:dyDescent="0.25">
      <c r="A102" s="47">
        <v>1</v>
      </c>
      <c r="B102" s="64" t="s">
        <v>1231</v>
      </c>
      <c r="C102" s="63" t="s">
        <v>66</v>
      </c>
      <c r="D102" s="62" t="s">
        <v>1243</v>
      </c>
      <c r="E102" s="62" t="s">
        <v>1247</v>
      </c>
      <c r="F102" s="63" t="s">
        <v>75</v>
      </c>
      <c r="G102" s="64" t="s">
        <v>652</v>
      </c>
      <c r="H102" s="73">
        <v>40764</v>
      </c>
      <c r="I102" s="73">
        <v>40841</v>
      </c>
      <c r="J102" s="66" t="s">
        <v>95</v>
      </c>
      <c r="K102" s="67" t="s">
        <v>1248</v>
      </c>
      <c r="L102" s="135">
        <f>+(I102-H102)/30</f>
        <v>2.5666666666666669</v>
      </c>
      <c r="M102" s="310">
        <v>86</v>
      </c>
      <c r="N102" s="309" t="s">
        <v>652</v>
      </c>
      <c r="O102" s="311">
        <v>69853509</v>
      </c>
      <c r="P102" s="311">
        <v>77</v>
      </c>
      <c r="Q102" s="47"/>
      <c r="R102" s="86"/>
      <c r="S102" s="86"/>
      <c r="T102" s="86"/>
      <c r="U102" s="86"/>
      <c r="V102" s="86"/>
      <c r="W102" s="86"/>
      <c r="X102" s="86"/>
      <c r="Y102" s="86"/>
      <c r="Z102" s="86"/>
    </row>
    <row r="103" spans="1:26" s="79" customFormat="1" ht="28.5" x14ac:dyDescent="0.25">
      <c r="A103" s="47">
        <f>+A102+1</f>
        <v>2</v>
      </c>
      <c r="B103" s="64" t="s">
        <v>1231</v>
      </c>
      <c r="C103" s="63" t="s">
        <v>66</v>
      </c>
      <c r="D103" s="62" t="s">
        <v>1243</v>
      </c>
      <c r="E103" s="62" t="s">
        <v>1249</v>
      </c>
      <c r="F103" s="63" t="s">
        <v>75</v>
      </c>
      <c r="G103" s="64" t="s">
        <v>652</v>
      </c>
      <c r="H103" s="73">
        <v>40764</v>
      </c>
      <c r="I103" s="73">
        <v>40844</v>
      </c>
      <c r="J103" s="66" t="s">
        <v>95</v>
      </c>
      <c r="K103" s="67">
        <f>+(I103-I102)/30</f>
        <v>0.1</v>
      </c>
      <c r="L103" s="135">
        <f>+(I103-H103)/30</f>
        <v>2.6666666666666665</v>
      </c>
      <c r="M103" s="312">
        <v>100</v>
      </c>
      <c r="N103" s="309" t="s">
        <v>652</v>
      </c>
      <c r="O103" s="311">
        <v>82280392</v>
      </c>
      <c r="P103" s="311">
        <v>77</v>
      </c>
      <c r="Q103" s="47"/>
      <c r="R103" s="86"/>
      <c r="S103" s="86"/>
      <c r="T103" s="86"/>
      <c r="U103" s="86"/>
      <c r="V103" s="86"/>
      <c r="W103" s="86"/>
      <c r="X103" s="86"/>
      <c r="Y103" s="86"/>
      <c r="Z103" s="86"/>
    </row>
    <row r="104" spans="1:26" s="79" customFormat="1" ht="15" x14ac:dyDescent="0.25">
      <c r="A104" s="47"/>
      <c r="B104" s="118" t="s">
        <v>105</v>
      </c>
      <c r="C104" s="63"/>
      <c r="D104" s="62"/>
      <c r="E104" s="62"/>
      <c r="F104" s="63"/>
      <c r="G104" s="63"/>
      <c r="H104" s="63"/>
      <c r="I104" s="66"/>
      <c r="J104" s="66" t="s">
        <v>95</v>
      </c>
      <c r="K104" s="139">
        <f>SUM(K100:K103)</f>
        <v>18.266666666666669</v>
      </c>
      <c r="L104" s="140">
        <f>SUM(L100:L103)</f>
        <v>35.603333333333332</v>
      </c>
      <c r="M104" s="139">
        <f>SUM(M100:M103)</f>
        <v>386</v>
      </c>
      <c r="N104" s="140">
        <f>SUM(N100:N103)</f>
        <v>0</v>
      </c>
      <c r="O104" s="70"/>
      <c r="P104" s="70"/>
      <c r="Q104" s="76"/>
    </row>
    <row r="105" spans="1:26" x14ac:dyDescent="0.25">
      <c r="E105" s="155"/>
    </row>
    <row r="106" spans="1:26" ht="15" x14ac:dyDescent="0.25">
      <c r="B106" s="160" t="s">
        <v>204</v>
      </c>
      <c r="C106" s="235">
        <f>+K104</f>
        <v>18.266666666666669</v>
      </c>
      <c r="H106" s="142"/>
      <c r="I106" s="142">
        <f>+(I101-H101)/30</f>
        <v>17.333333333333332</v>
      </c>
      <c r="J106" s="285">
        <f>+I106-K101</f>
        <v>14.766666666666666</v>
      </c>
      <c r="K106" s="142"/>
      <c r="L106" s="142"/>
      <c r="M106" s="142"/>
    </row>
    <row r="108" spans="1:26" ht="15" thickBot="1" x14ac:dyDescent="0.3"/>
    <row r="109" spans="1:26" ht="30.75" thickBot="1" x14ac:dyDescent="0.3">
      <c r="B109" s="210" t="s">
        <v>205</v>
      </c>
      <c r="C109" s="211" t="s">
        <v>206</v>
      </c>
      <c r="D109" s="210" t="s">
        <v>104</v>
      </c>
      <c r="E109" s="211" t="s">
        <v>207</v>
      </c>
    </row>
    <row r="110" spans="1:26" x14ac:dyDescent="0.25">
      <c r="B110" s="47" t="s">
        <v>208</v>
      </c>
      <c r="C110" s="212">
        <v>20</v>
      </c>
      <c r="D110" s="212">
        <v>0</v>
      </c>
      <c r="E110" s="495">
        <f>+D110+D111+D112</f>
        <v>40</v>
      </c>
    </row>
    <row r="111" spans="1:26" x14ac:dyDescent="0.25">
      <c r="B111" s="47" t="s">
        <v>209</v>
      </c>
      <c r="C111" s="85">
        <v>30</v>
      </c>
      <c r="D111" s="85">
        <v>0</v>
      </c>
      <c r="E111" s="496"/>
    </row>
    <row r="112" spans="1:26" ht="15" thickBot="1" x14ac:dyDescent="0.3">
      <c r="B112" s="47" t="s">
        <v>210</v>
      </c>
      <c r="C112" s="213">
        <v>40</v>
      </c>
      <c r="D112" s="213">
        <v>40</v>
      </c>
      <c r="E112" s="497"/>
    </row>
    <row r="114" spans="2:17" ht="15" thickBot="1" x14ac:dyDescent="0.3"/>
    <row r="115" spans="2:17" ht="15.75" thickBot="1" x14ac:dyDescent="0.3">
      <c r="B115" s="486" t="s">
        <v>211</v>
      </c>
      <c r="C115" s="487"/>
      <c r="D115" s="487"/>
      <c r="E115" s="487"/>
      <c r="F115" s="487"/>
      <c r="G115" s="487"/>
      <c r="H115" s="487"/>
      <c r="I115" s="487"/>
      <c r="J115" s="487"/>
      <c r="K115" s="487"/>
      <c r="L115" s="487"/>
      <c r="M115" s="487"/>
      <c r="N115" s="488"/>
    </row>
    <row r="117" spans="2:17" ht="15" x14ac:dyDescent="0.25">
      <c r="B117" s="476" t="s">
        <v>163</v>
      </c>
      <c r="C117" s="476" t="s">
        <v>164</v>
      </c>
      <c r="D117" s="476" t="s">
        <v>165</v>
      </c>
      <c r="E117" s="476" t="s">
        <v>166</v>
      </c>
      <c r="F117" s="476" t="s">
        <v>167</v>
      </c>
      <c r="G117" s="476" t="s">
        <v>168</v>
      </c>
      <c r="H117" s="476" t="s">
        <v>169</v>
      </c>
      <c r="I117" s="476" t="s">
        <v>170</v>
      </c>
      <c r="J117" s="489" t="s">
        <v>171</v>
      </c>
      <c r="K117" s="490"/>
      <c r="L117" s="491"/>
      <c r="M117" s="476" t="s">
        <v>172</v>
      </c>
      <c r="N117" s="476" t="s">
        <v>640</v>
      </c>
      <c r="O117" s="476" t="s">
        <v>641</v>
      </c>
      <c r="P117" s="478" t="s">
        <v>96</v>
      </c>
      <c r="Q117" s="479"/>
    </row>
    <row r="118" spans="2:17" ht="30" x14ac:dyDescent="0.25">
      <c r="B118" s="477"/>
      <c r="C118" s="477"/>
      <c r="D118" s="477"/>
      <c r="E118" s="477"/>
      <c r="F118" s="477"/>
      <c r="G118" s="477"/>
      <c r="H118" s="477"/>
      <c r="I118" s="477"/>
      <c r="J118" s="176" t="s">
        <v>173</v>
      </c>
      <c r="K118" s="176" t="s">
        <v>174</v>
      </c>
      <c r="L118" s="176" t="s">
        <v>175</v>
      </c>
      <c r="M118" s="477"/>
      <c r="N118" s="477"/>
      <c r="O118" s="477"/>
      <c r="P118" s="480"/>
      <c r="Q118" s="481"/>
    </row>
    <row r="119" spans="2:17" ht="15" x14ac:dyDescent="0.25">
      <c r="B119" s="176" t="s">
        <v>1164</v>
      </c>
      <c r="C119" s="47">
        <v>0</v>
      </c>
      <c r="D119" s="127"/>
      <c r="E119" s="47"/>
      <c r="F119" s="76"/>
      <c r="G119" s="127"/>
      <c r="H119" s="82"/>
      <c r="I119" s="47"/>
      <c r="J119" s="47"/>
      <c r="K119" s="47"/>
      <c r="L119" s="127"/>
      <c r="M119" s="99"/>
      <c r="N119" s="99"/>
      <c r="O119" s="99"/>
      <c r="P119" s="197"/>
      <c r="Q119" s="315"/>
    </row>
    <row r="120" spans="2:17" s="215" customFormat="1" x14ac:dyDescent="0.2">
      <c r="B120" s="47" t="s">
        <v>558</v>
      </c>
      <c r="C120" s="47">
        <v>0</v>
      </c>
      <c r="D120" s="76"/>
      <c r="E120" s="85"/>
      <c r="F120" s="76"/>
      <c r="G120" s="59"/>
      <c r="H120" s="222"/>
      <c r="I120" s="47"/>
      <c r="J120" s="231"/>
      <c r="K120" s="231"/>
      <c r="L120" s="231"/>
      <c r="M120" s="198"/>
      <c r="N120" s="198"/>
      <c r="O120" s="198"/>
      <c r="P120" s="316"/>
      <c r="Q120" s="317"/>
    </row>
    <row r="121" spans="2:17" ht="28.5" x14ac:dyDescent="0.2">
      <c r="B121" s="47" t="s">
        <v>559</v>
      </c>
      <c r="C121" s="217">
        <v>1</v>
      </c>
      <c r="D121" s="100" t="s">
        <v>1250</v>
      </c>
      <c r="E121" s="100">
        <v>31914662</v>
      </c>
      <c r="F121" s="100" t="s">
        <v>288</v>
      </c>
      <c r="G121" s="100" t="s">
        <v>1251</v>
      </c>
      <c r="H121" s="100"/>
      <c r="I121" s="100" t="s">
        <v>1252</v>
      </c>
      <c r="J121" s="100" t="s">
        <v>1253</v>
      </c>
      <c r="K121" s="144" t="s">
        <v>1254</v>
      </c>
      <c r="L121" s="100" t="s">
        <v>288</v>
      </c>
      <c r="M121" s="100" t="s">
        <v>75</v>
      </c>
      <c r="N121" s="100" t="s">
        <v>75</v>
      </c>
      <c r="O121" s="100" t="s">
        <v>75</v>
      </c>
      <c r="P121" s="484" t="s">
        <v>1786</v>
      </c>
      <c r="Q121" s="485"/>
    </row>
    <row r="122" spans="2:17" x14ac:dyDescent="0.2">
      <c r="B122" s="47" t="s">
        <v>559</v>
      </c>
      <c r="C122" s="217">
        <v>1</v>
      </c>
      <c r="D122" s="99" t="s">
        <v>1255</v>
      </c>
      <c r="E122" s="99">
        <v>37004479</v>
      </c>
      <c r="F122" s="99" t="s">
        <v>1256</v>
      </c>
      <c r="G122" s="99" t="s">
        <v>943</v>
      </c>
      <c r="H122" s="99">
        <v>1999</v>
      </c>
      <c r="I122" s="99" t="s">
        <v>1257</v>
      </c>
      <c r="J122" s="99" t="s">
        <v>1258</v>
      </c>
      <c r="K122" s="99" t="s">
        <v>1259</v>
      </c>
      <c r="L122" s="99" t="s">
        <v>288</v>
      </c>
      <c r="M122" s="99" t="s">
        <v>75</v>
      </c>
      <c r="N122" s="99" t="s">
        <v>75</v>
      </c>
      <c r="O122" s="99" t="s">
        <v>713</v>
      </c>
      <c r="P122" s="528" t="s">
        <v>1824</v>
      </c>
      <c r="Q122" s="529"/>
    </row>
    <row r="124" spans="2:17" ht="15" thickBot="1" x14ac:dyDescent="0.3"/>
    <row r="125" spans="2:17" ht="30" x14ac:dyDescent="0.25">
      <c r="B125" s="158" t="s">
        <v>94</v>
      </c>
      <c r="C125" s="158" t="s">
        <v>205</v>
      </c>
      <c r="D125" s="176" t="s">
        <v>206</v>
      </c>
      <c r="E125" s="158" t="s">
        <v>104</v>
      </c>
      <c r="F125" s="211" t="s">
        <v>227</v>
      </c>
      <c r="G125" s="177"/>
    </row>
    <row r="126" spans="2:17" ht="156.75" x14ac:dyDescent="0.2">
      <c r="B126" s="470" t="s">
        <v>228</v>
      </c>
      <c r="C126" s="217" t="s">
        <v>229</v>
      </c>
      <c r="D126" s="85">
        <v>25</v>
      </c>
      <c r="E126" s="85">
        <v>0</v>
      </c>
      <c r="F126" s="471">
        <f>+E126+E127+E128</f>
        <v>10</v>
      </c>
      <c r="G126" s="221"/>
    </row>
    <row r="127" spans="2:17" ht="114" x14ac:dyDescent="0.2">
      <c r="B127" s="470"/>
      <c r="C127" s="217" t="s">
        <v>230</v>
      </c>
      <c r="D127" s="47">
        <v>25</v>
      </c>
      <c r="E127" s="85">
        <v>0</v>
      </c>
      <c r="F127" s="472"/>
      <c r="G127" s="221"/>
    </row>
    <row r="128" spans="2:17" ht="99.75" x14ac:dyDescent="0.2">
      <c r="B128" s="470"/>
      <c r="C128" s="217" t="s">
        <v>231</v>
      </c>
      <c r="D128" s="85">
        <v>10</v>
      </c>
      <c r="E128" s="85">
        <v>10</v>
      </c>
      <c r="F128" s="473"/>
      <c r="G128" s="221"/>
    </row>
    <row r="129" spans="2:5" x14ac:dyDescent="0.2">
      <c r="C129" s="171"/>
    </row>
    <row r="132" spans="2:5" ht="15" x14ac:dyDescent="0.25">
      <c r="B132" s="188" t="s">
        <v>232</v>
      </c>
    </row>
    <row r="135" spans="2:5" ht="15" x14ac:dyDescent="0.25">
      <c r="B135" s="176" t="s">
        <v>94</v>
      </c>
      <c r="C135" s="176" t="s">
        <v>103</v>
      </c>
      <c r="D135" s="158" t="s">
        <v>104</v>
      </c>
      <c r="E135" s="158" t="s">
        <v>105</v>
      </c>
    </row>
    <row r="136" spans="2:5" ht="42.75" x14ac:dyDescent="0.25">
      <c r="B136" s="190" t="s">
        <v>106</v>
      </c>
      <c r="C136" s="47">
        <v>40</v>
      </c>
      <c r="D136" s="85">
        <v>40</v>
      </c>
      <c r="E136" s="474">
        <f>+D136+D137</f>
        <v>50</v>
      </c>
    </row>
    <row r="137" spans="2:5" ht="71.25" x14ac:dyDescent="0.25">
      <c r="B137" s="190" t="s">
        <v>107</v>
      </c>
      <c r="C137" s="47">
        <v>60</v>
      </c>
      <c r="D137" s="85">
        <v>10</v>
      </c>
      <c r="E137" s="475"/>
    </row>
  </sheetData>
  <mergeCells count="66">
    <mergeCell ref="M46:N46"/>
    <mergeCell ref="B2:P2"/>
    <mergeCell ref="B4:P4"/>
    <mergeCell ref="A5:L5"/>
    <mergeCell ref="C7:N7"/>
    <mergeCell ref="C8:N8"/>
    <mergeCell ref="C9:N9"/>
    <mergeCell ref="C10:N10"/>
    <mergeCell ref="C11:E11"/>
    <mergeCell ref="B15:C22"/>
    <mergeCell ref="B23:C23"/>
    <mergeCell ref="E41:E42"/>
    <mergeCell ref="P69:Q69"/>
    <mergeCell ref="B54:B55"/>
    <mergeCell ref="C54:C55"/>
    <mergeCell ref="D54:E54"/>
    <mergeCell ref="C58:N58"/>
    <mergeCell ref="B60:N60"/>
    <mergeCell ref="P63:Q63"/>
    <mergeCell ref="P64:Q64"/>
    <mergeCell ref="P65:Q65"/>
    <mergeCell ref="P66:Q66"/>
    <mergeCell ref="P67:Q67"/>
    <mergeCell ref="P68:Q68"/>
    <mergeCell ref="P81:Q82"/>
    <mergeCell ref="P83:Q83"/>
    <mergeCell ref="P70:Q70"/>
    <mergeCell ref="B76:N76"/>
    <mergeCell ref="B81:B82"/>
    <mergeCell ref="C81:C82"/>
    <mergeCell ref="D81:D82"/>
    <mergeCell ref="E81:E82"/>
    <mergeCell ref="F81:F82"/>
    <mergeCell ref="G81:G82"/>
    <mergeCell ref="H81:H82"/>
    <mergeCell ref="I81:I82"/>
    <mergeCell ref="B96:N96"/>
    <mergeCell ref="J81:L81"/>
    <mergeCell ref="M81:M82"/>
    <mergeCell ref="N81:N82"/>
    <mergeCell ref="O81:O82"/>
    <mergeCell ref="P84:Q84"/>
    <mergeCell ref="B86:N86"/>
    <mergeCell ref="D89:E89"/>
    <mergeCell ref="D90:E90"/>
    <mergeCell ref="B93:P93"/>
    <mergeCell ref="P117:Q118"/>
    <mergeCell ref="B126:B128"/>
    <mergeCell ref="F126:F128"/>
    <mergeCell ref="E110:E112"/>
    <mergeCell ref="B115:N115"/>
    <mergeCell ref="B117:B118"/>
    <mergeCell ref="C117:C118"/>
    <mergeCell ref="D117:D118"/>
    <mergeCell ref="E117:E118"/>
    <mergeCell ref="F117:F118"/>
    <mergeCell ref="G117:G118"/>
    <mergeCell ref="H117:H118"/>
    <mergeCell ref="I117:I118"/>
    <mergeCell ref="P121:Q121"/>
    <mergeCell ref="P122:Q122"/>
    <mergeCell ref="E136:E137"/>
    <mergeCell ref="J117:L117"/>
    <mergeCell ref="M117:M118"/>
    <mergeCell ref="N117:N118"/>
    <mergeCell ref="O117:O118"/>
  </mergeCells>
  <dataValidations count="2">
    <dataValidation type="list" allowBlank="1" showInputMessage="1" showErrorMessage="1" sqref="WVE983053 WVE25:WVE45 WLI25:WLI45 WBM25:WBM45 VRQ25:VRQ45 VHU25:VHU45 UXY25:UXY45 UOC25:UOC45 UEG25:UEG45 TUK25:TUK45 TKO25:TKO45 TAS25:TAS45 SQW25:SQW45 SHA25:SHA45 RXE25:RXE45 RNI25:RNI45 RDM25:RDM45 QTQ25:QTQ45 QJU25:QJU45 PZY25:PZY45 PQC25:PQC45 PGG25:PGG45 OWK25:OWK45 OMO25:OMO45 OCS25:OCS45 NSW25:NSW45 NJA25:NJA45 MZE25:MZE45 MPI25:MPI45 MFM25:MFM45 LVQ25:LVQ45 LLU25:LLU45 LBY25:LBY45 KSC25:KSC45 KIG25:KIG45 JYK25:JYK45 JOO25:JOO45 JES25:JES45 IUW25:IUW45 ILA25:ILA45 IBE25:IBE45 HRI25:HRI45 HHM25:HHM45 GXQ25:GXQ45 GNU25:GNU45 GDY25:GDY45 FUC25:FUC45 FKG25:FKG45 FAK25:FAK45 EQO25:EQO45 EGS25:EGS45 DWW25:DWW45 DNA25:DNA45 DDE25:DDE45 CTI25:CTI45 CJM25:CJM45 BZQ25:BZQ45 BPU25:BPU45 BFY25:BFY45 AWC25:AWC45 AMG25:AMG45 ACK25:ACK45 SO25:SO45 IS25:IS45 A25:A45 WLI983053 WBM983053 VRQ983053 VHU983053 UXY983053 UOC983053 UEG983053 TUK983053 TKO983053 TAS983053 SQW983053 SHA983053 RXE983053 RNI983053 RDM983053 QTQ983053 QJU983053 PZY983053 PQC983053 PGG983053 OWK983053 OMO983053 OCS983053 NSW983053 NJA983053 MZE983053 MPI983053 MFM983053 LVQ983053 LLU983053 LBY983053 KSC983053 KIG983053 JYK983053 JOO983053 JES983053 IUW983053 ILA983053 IBE983053 HRI983053 HHM983053 GXQ983053 GNU983053 GDY983053 FUC983053 FKG983053 FAK983053 EQO983053 EGS983053 DWW983053 DNA983053 DDE983053 CTI983053 CJM983053 BZQ983053 BPU983053 BFY983053 AWC983053 AMG983053 ACK983053 SO983053 IS983053 A983053 WVE917517 WLI917517 WBM917517 VRQ917517 VHU917517 UXY917517 UOC917517 UEG917517 TUK917517 TKO917517 TAS917517 SQW917517 SHA917517 RXE917517 RNI917517 RDM917517 QTQ917517 QJU917517 PZY917517 PQC917517 PGG917517 OWK917517 OMO917517 OCS917517 NSW917517 NJA917517 MZE917517 MPI917517 MFM917517 LVQ917517 LLU917517 LBY917517 KSC917517 KIG917517 JYK917517 JOO917517 JES917517 IUW917517 ILA917517 IBE917517 HRI917517 HHM917517 GXQ917517 GNU917517 GDY917517 FUC917517 FKG917517 FAK917517 EQO917517 EGS917517 DWW917517 DNA917517 DDE917517 CTI917517 CJM917517 BZQ917517 BPU917517 BFY917517 AWC917517 AMG917517 ACK917517 SO917517 IS917517 A917517 WVE851981 WLI851981 WBM851981 VRQ851981 VHU851981 UXY851981 UOC851981 UEG851981 TUK851981 TKO851981 TAS851981 SQW851981 SHA851981 RXE851981 RNI851981 RDM851981 QTQ851981 QJU851981 PZY851981 PQC851981 PGG851981 OWK851981 OMO851981 OCS851981 NSW851981 NJA851981 MZE851981 MPI851981 MFM851981 LVQ851981 LLU851981 LBY851981 KSC851981 KIG851981 JYK851981 JOO851981 JES851981 IUW851981 ILA851981 IBE851981 HRI851981 HHM851981 GXQ851981 GNU851981 GDY851981 FUC851981 FKG851981 FAK851981 EQO851981 EGS851981 DWW851981 DNA851981 DDE851981 CTI851981 CJM851981 BZQ851981 BPU851981 BFY851981 AWC851981 AMG851981 ACK851981 SO851981 IS851981 A851981 WVE786445 WLI786445 WBM786445 VRQ786445 VHU786445 UXY786445 UOC786445 UEG786445 TUK786445 TKO786445 TAS786445 SQW786445 SHA786445 RXE786445 RNI786445 RDM786445 QTQ786445 QJU786445 PZY786445 PQC786445 PGG786445 OWK786445 OMO786445 OCS786445 NSW786445 NJA786445 MZE786445 MPI786445 MFM786445 LVQ786445 LLU786445 LBY786445 KSC786445 KIG786445 JYK786445 JOO786445 JES786445 IUW786445 ILA786445 IBE786445 HRI786445 HHM786445 GXQ786445 GNU786445 GDY786445 FUC786445 FKG786445 FAK786445 EQO786445 EGS786445 DWW786445 DNA786445 DDE786445 CTI786445 CJM786445 BZQ786445 BPU786445 BFY786445 AWC786445 AMG786445 ACK786445 SO786445 IS786445 A786445 WVE720909 WLI720909 WBM720909 VRQ720909 VHU720909 UXY720909 UOC720909 UEG720909 TUK720909 TKO720909 TAS720909 SQW720909 SHA720909 RXE720909 RNI720909 RDM720909 QTQ720909 QJU720909 PZY720909 PQC720909 PGG720909 OWK720909 OMO720909 OCS720909 NSW720909 NJA720909 MZE720909 MPI720909 MFM720909 LVQ720909 LLU720909 LBY720909 KSC720909 KIG720909 JYK720909 JOO720909 JES720909 IUW720909 ILA720909 IBE720909 HRI720909 HHM720909 GXQ720909 GNU720909 GDY720909 FUC720909 FKG720909 FAK720909 EQO720909 EGS720909 DWW720909 DNA720909 DDE720909 CTI720909 CJM720909 BZQ720909 BPU720909 BFY720909 AWC720909 AMG720909 ACK720909 SO720909 IS720909 A720909 WVE655373 WLI655373 WBM655373 VRQ655373 VHU655373 UXY655373 UOC655373 UEG655373 TUK655373 TKO655373 TAS655373 SQW655373 SHA655373 RXE655373 RNI655373 RDM655373 QTQ655373 QJU655373 PZY655373 PQC655373 PGG655373 OWK655373 OMO655373 OCS655373 NSW655373 NJA655373 MZE655373 MPI655373 MFM655373 LVQ655373 LLU655373 LBY655373 KSC655373 KIG655373 JYK655373 JOO655373 JES655373 IUW655373 ILA655373 IBE655373 HRI655373 HHM655373 GXQ655373 GNU655373 GDY655373 FUC655373 FKG655373 FAK655373 EQO655373 EGS655373 DWW655373 DNA655373 DDE655373 CTI655373 CJM655373 BZQ655373 BPU655373 BFY655373 AWC655373 AMG655373 ACK655373 SO655373 IS655373 A655373 WVE589837 WLI589837 WBM589837 VRQ589837 VHU589837 UXY589837 UOC589837 UEG589837 TUK589837 TKO589837 TAS589837 SQW589837 SHA589837 RXE589837 RNI589837 RDM589837 QTQ589837 QJU589837 PZY589837 PQC589837 PGG589837 OWK589837 OMO589837 OCS589837 NSW589837 NJA589837 MZE589837 MPI589837 MFM589837 LVQ589837 LLU589837 LBY589837 KSC589837 KIG589837 JYK589837 JOO589837 JES589837 IUW589837 ILA589837 IBE589837 HRI589837 HHM589837 GXQ589837 GNU589837 GDY589837 FUC589837 FKG589837 FAK589837 EQO589837 EGS589837 DWW589837 DNA589837 DDE589837 CTI589837 CJM589837 BZQ589837 BPU589837 BFY589837 AWC589837 AMG589837 ACK589837 SO589837 IS589837 A589837 WVE524301 WLI524301 WBM524301 VRQ524301 VHU524301 UXY524301 UOC524301 UEG524301 TUK524301 TKO524301 TAS524301 SQW524301 SHA524301 RXE524301 RNI524301 RDM524301 QTQ524301 QJU524301 PZY524301 PQC524301 PGG524301 OWK524301 OMO524301 OCS524301 NSW524301 NJA524301 MZE524301 MPI524301 MFM524301 LVQ524301 LLU524301 LBY524301 KSC524301 KIG524301 JYK524301 JOO524301 JES524301 IUW524301 ILA524301 IBE524301 HRI524301 HHM524301 GXQ524301 GNU524301 GDY524301 FUC524301 FKG524301 FAK524301 EQO524301 EGS524301 DWW524301 DNA524301 DDE524301 CTI524301 CJM524301 BZQ524301 BPU524301 BFY524301 AWC524301 AMG524301 ACK524301 SO524301 IS524301 A524301 WVE458765 WLI458765 WBM458765 VRQ458765 VHU458765 UXY458765 UOC458765 UEG458765 TUK458765 TKO458765 TAS458765 SQW458765 SHA458765 RXE458765 RNI458765 RDM458765 QTQ458765 QJU458765 PZY458765 PQC458765 PGG458765 OWK458765 OMO458765 OCS458765 NSW458765 NJA458765 MZE458765 MPI458765 MFM458765 LVQ458765 LLU458765 LBY458765 KSC458765 KIG458765 JYK458765 JOO458765 JES458765 IUW458765 ILA458765 IBE458765 HRI458765 HHM458765 GXQ458765 GNU458765 GDY458765 FUC458765 FKG458765 FAK458765 EQO458765 EGS458765 DWW458765 DNA458765 DDE458765 CTI458765 CJM458765 BZQ458765 BPU458765 BFY458765 AWC458765 AMG458765 ACK458765 SO458765 IS458765 A458765 WVE393229 WLI393229 WBM393229 VRQ393229 VHU393229 UXY393229 UOC393229 UEG393229 TUK393229 TKO393229 TAS393229 SQW393229 SHA393229 RXE393229 RNI393229 RDM393229 QTQ393229 QJU393229 PZY393229 PQC393229 PGG393229 OWK393229 OMO393229 OCS393229 NSW393229 NJA393229 MZE393229 MPI393229 MFM393229 LVQ393229 LLU393229 LBY393229 KSC393229 KIG393229 JYK393229 JOO393229 JES393229 IUW393229 ILA393229 IBE393229 HRI393229 HHM393229 GXQ393229 GNU393229 GDY393229 FUC393229 FKG393229 FAK393229 EQO393229 EGS393229 DWW393229 DNA393229 DDE393229 CTI393229 CJM393229 BZQ393229 BPU393229 BFY393229 AWC393229 AMG393229 ACK393229 SO393229 IS393229 A393229 WVE327693 WLI327693 WBM327693 VRQ327693 VHU327693 UXY327693 UOC327693 UEG327693 TUK327693 TKO327693 TAS327693 SQW327693 SHA327693 RXE327693 RNI327693 RDM327693 QTQ327693 QJU327693 PZY327693 PQC327693 PGG327693 OWK327693 OMO327693 OCS327693 NSW327693 NJA327693 MZE327693 MPI327693 MFM327693 LVQ327693 LLU327693 LBY327693 KSC327693 KIG327693 JYK327693 JOO327693 JES327693 IUW327693 ILA327693 IBE327693 HRI327693 HHM327693 GXQ327693 GNU327693 GDY327693 FUC327693 FKG327693 FAK327693 EQO327693 EGS327693 DWW327693 DNA327693 DDE327693 CTI327693 CJM327693 BZQ327693 BPU327693 BFY327693 AWC327693 AMG327693 ACK327693 SO327693 IS327693 A327693 WVE262157 WLI262157 WBM262157 VRQ262157 VHU262157 UXY262157 UOC262157 UEG262157 TUK262157 TKO262157 TAS262157 SQW262157 SHA262157 RXE262157 RNI262157 RDM262157 QTQ262157 QJU262157 PZY262157 PQC262157 PGG262157 OWK262157 OMO262157 OCS262157 NSW262157 NJA262157 MZE262157 MPI262157 MFM262157 LVQ262157 LLU262157 LBY262157 KSC262157 KIG262157 JYK262157 JOO262157 JES262157 IUW262157 ILA262157 IBE262157 HRI262157 HHM262157 GXQ262157 GNU262157 GDY262157 FUC262157 FKG262157 FAK262157 EQO262157 EGS262157 DWW262157 DNA262157 DDE262157 CTI262157 CJM262157 BZQ262157 BPU262157 BFY262157 AWC262157 AMG262157 ACK262157 SO262157 IS262157 A262157 WVE196621 WLI196621 WBM196621 VRQ196621 VHU196621 UXY196621 UOC196621 UEG196621 TUK196621 TKO196621 TAS196621 SQW196621 SHA196621 RXE196621 RNI196621 RDM196621 QTQ196621 QJU196621 PZY196621 PQC196621 PGG196621 OWK196621 OMO196621 OCS196621 NSW196621 NJA196621 MZE196621 MPI196621 MFM196621 LVQ196621 LLU196621 LBY196621 KSC196621 KIG196621 JYK196621 JOO196621 JES196621 IUW196621 ILA196621 IBE196621 HRI196621 HHM196621 GXQ196621 GNU196621 GDY196621 FUC196621 FKG196621 FAK196621 EQO196621 EGS196621 DWW196621 DNA196621 DDE196621 CTI196621 CJM196621 BZQ196621 BPU196621 BFY196621 AWC196621 AMG196621 ACK196621 SO196621 IS196621 A196621 WVE131085 WLI131085 WBM131085 VRQ131085 VHU131085 UXY131085 UOC131085 UEG131085 TUK131085 TKO131085 TAS131085 SQW131085 SHA131085 RXE131085 RNI131085 RDM131085 QTQ131085 QJU131085 PZY131085 PQC131085 PGG131085 OWK131085 OMO131085 OCS131085 NSW131085 NJA131085 MZE131085 MPI131085 MFM131085 LVQ131085 LLU131085 LBY131085 KSC131085 KIG131085 JYK131085 JOO131085 JES131085 IUW131085 ILA131085 IBE131085 HRI131085 HHM131085 GXQ131085 GNU131085 GDY131085 FUC131085 FKG131085 FAK131085 EQO131085 EGS131085 DWW131085 DNA131085 DDE131085 CTI131085 CJM131085 BZQ131085 BPU131085 BFY131085 AWC131085 AMG131085 ACK131085 SO131085 IS131085 A131085 WVE65549 WLI65549 WBM65549 VRQ65549 VHU65549 UXY65549 UOC65549 UEG65549 TUK65549 TKO65549 TAS65549 SQW65549 SHA65549 RXE65549 RNI65549 RDM65549 QTQ65549 QJU65549 PZY65549 PQC65549 PGG65549 OWK65549 OMO65549 OCS65549 NSW65549 NJA65549 MZE65549 MPI65549 MFM65549 LVQ65549 LLU65549 LBY65549 KSC65549 KIG65549 JYK65549 JOO65549 JES65549 IUW65549 ILA65549 IBE65549 HRI65549 HHM65549 GXQ65549 GNU65549 GDY65549 FUC65549 FKG65549 FAK65549 EQO65549 EGS65549 DWW65549 DNA65549 DDE65549 CTI65549 CJM65549 BZQ65549 BPU65549 BFY65549 AWC65549 AMG65549 ACK65549 SO65549 IS65549 A65549">
      <formula1>"1,2,3,4,5"</formula1>
    </dataValidation>
    <dataValidation type="decimal" allowBlank="1" showInputMessage="1" showErrorMessage="1" sqref="WVH983053 WVH25:WVH45 WLL25:WLL45 WBP25:WBP45 VRT25:VRT45 VHX25:VHX45 UYB25:UYB45 UOF25:UOF45 UEJ25:UEJ45 TUN25:TUN45 TKR25:TKR45 TAV25:TAV45 SQZ25:SQZ45 SHD25:SHD45 RXH25:RXH45 RNL25:RNL45 RDP25:RDP45 QTT25:QTT45 QJX25:QJX45 QAB25:QAB45 PQF25:PQF45 PGJ25:PGJ45 OWN25:OWN45 OMR25:OMR45 OCV25:OCV45 NSZ25:NSZ45 NJD25:NJD45 MZH25:MZH45 MPL25:MPL45 MFP25:MFP45 LVT25:LVT45 LLX25:LLX45 LCB25:LCB45 KSF25:KSF45 KIJ25:KIJ45 JYN25:JYN45 JOR25:JOR45 JEV25:JEV45 IUZ25:IUZ45 ILD25:ILD45 IBH25:IBH45 HRL25:HRL45 HHP25:HHP45 GXT25:GXT45 GNX25:GNX45 GEB25:GEB45 FUF25:FUF45 FKJ25:FKJ45 FAN25:FAN45 EQR25:EQR45 EGV25:EGV45 DWZ25:DWZ45 DND25:DND45 DDH25:DDH45 CTL25:CTL45 CJP25:CJP45 BZT25:BZT45 BPX25:BPX45 BGB25:BGB45 AWF25:AWF45 AMJ25:AMJ45 ACN25:ACN45 SR25:SR45 IV25:IV45 WBP983053 VRT983053 VHX983053 UYB983053 UOF983053 UEJ983053 TUN983053 TKR983053 TAV983053 SQZ983053 SHD983053 RXH983053 RNL983053 RDP983053 QTT983053 QJX983053 QAB983053 PQF983053 PGJ983053 OWN983053 OMR983053 OCV983053 NSZ983053 NJD983053 MZH983053 MPL983053 MFP983053 LVT983053 LLX983053 LCB983053 KSF983053 KIJ983053 JYN983053 JOR983053 JEV983053 IUZ983053 ILD983053 IBH983053 HRL983053 HHP983053 GXT983053 GNX983053 GEB983053 FUF983053 FKJ983053 FAN983053 EQR983053 EGV983053 DWZ983053 DND983053 DDH983053 CTL983053 CJP983053 BZT983053 BPX983053 BGB983053 AWF983053 AMJ983053 ACN983053 SR983053 IV983053 C983053 WVH917517 WLL917517 WBP917517 VRT917517 VHX917517 UYB917517 UOF917517 UEJ917517 TUN917517 TKR917517 TAV917517 SQZ917517 SHD917517 RXH917517 RNL917517 RDP917517 QTT917517 QJX917517 QAB917517 PQF917517 PGJ917517 OWN917517 OMR917517 OCV917517 NSZ917517 NJD917517 MZH917517 MPL917517 MFP917517 LVT917517 LLX917517 LCB917517 KSF917517 KIJ917517 JYN917517 JOR917517 JEV917517 IUZ917517 ILD917517 IBH917517 HRL917517 HHP917517 GXT917517 GNX917517 GEB917517 FUF917517 FKJ917517 FAN917517 EQR917517 EGV917517 DWZ917517 DND917517 DDH917517 CTL917517 CJP917517 BZT917517 BPX917517 BGB917517 AWF917517 AMJ917517 ACN917517 SR917517 IV917517 C917517 WVH851981 WLL851981 WBP851981 VRT851981 VHX851981 UYB851981 UOF851981 UEJ851981 TUN851981 TKR851981 TAV851981 SQZ851981 SHD851981 RXH851981 RNL851981 RDP851981 QTT851981 QJX851981 QAB851981 PQF851981 PGJ851981 OWN851981 OMR851981 OCV851981 NSZ851981 NJD851981 MZH851981 MPL851981 MFP851981 LVT851981 LLX851981 LCB851981 KSF851981 KIJ851981 JYN851981 JOR851981 JEV851981 IUZ851981 ILD851981 IBH851981 HRL851981 HHP851981 GXT851981 GNX851981 GEB851981 FUF851981 FKJ851981 FAN851981 EQR851981 EGV851981 DWZ851981 DND851981 DDH851981 CTL851981 CJP851981 BZT851981 BPX851981 BGB851981 AWF851981 AMJ851981 ACN851981 SR851981 IV851981 C851981 WVH786445 WLL786445 WBP786445 VRT786445 VHX786445 UYB786445 UOF786445 UEJ786445 TUN786445 TKR786445 TAV786445 SQZ786445 SHD786445 RXH786445 RNL786445 RDP786445 QTT786445 QJX786445 QAB786445 PQF786445 PGJ786445 OWN786445 OMR786445 OCV786445 NSZ786445 NJD786445 MZH786445 MPL786445 MFP786445 LVT786445 LLX786445 LCB786445 KSF786445 KIJ786445 JYN786445 JOR786445 JEV786445 IUZ786445 ILD786445 IBH786445 HRL786445 HHP786445 GXT786445 GNX786445 GEB786445 FUF786445 FKJ786445 FAN786445 EQR786445 EGV786445 DWZ786445 DND786445 DDH786445 CTL786445 CJP786445 BZT786445 BPX786445 BGB786445 AWF786445 AMJ786445 ACN786445 SR786445 IV786445 C786445 WVH720909 WLL720909 WBP720909 VRT720909 VHX720909 UYB720909 UOF720909 UEJ720909 TUN720909 TKR720909 TAV720909 SQZ720909 SHD720909 RXH720909 RNL720909 RDP720909 QTT720909 QJX720909 QAB720909 PQF720909 PGJ720909 OWN720909 OMR720909 OCV720909 NSZ720909 NJD720909 MZH720909 MPL720909 MFP720909 LVT720909 LLX720909 LCB720909 KSF720909 KIJ720909 JYN720909 JOR720909 JEV720909 IUZ720909 ILD720909 IBH720909 HRL720909 HHP720909 GXT720909 GNX720909 GEB720909 FUF720909 FKJ720909 FAN720909 EQR720909 EGV720909 DWZ720909 DND720909 DDH720909 CTL720909 CJP720909 BZT720909 BPX720909 BGB720909 AWF720909 AMJ720909 ACN720909 SR720909 IV720909 C720909 WVH655373 WLL655373 WBP655373 VRT655373 VHX655373 UYB655373 UOF655373 UEJ655373 TUN655373 TKR655373 TAV655373 SQZ655373 SHD655373 RXH655373 RNL655373 RDP655373 QTT655373 QJX655373 QAB655373 PQF655373 PGJ655373 OWN655373 OMR655373 OCV655373 NSZ655373 NJD655373 MZH655373 MPL655373 MFP655373 LVT655373 LLX655373 LCB655373 KSF655373 KIJ655373 JYN655373 JOR655373 JEV655373 IUZ655373 ILD655373 IBH655373 HRL655373 HHP655373 GXT655373 GNX655373 GEB655373 FUF655373 FKJ655373 FAN655373 EQR655373 EGV655373 DWZ655373 DND655373 DDH655373 CTL655373 CJP655373 BZT655373 BPX655373 BGB655373 AWF655373 AMJ655373 ACN655373 SR655373 IV655373 C655373 WVH589837 WLL589837 WBP589837 VRT589837 VHX589837 UYB589837 UOF589837 UEJ589837 TUN589837 TKR589837 TAV589837 SQZ589837 SHD589837 RXH589837 RNL589837 RDP589837 QTT589837 QJX589837 QAB589837 PQF589837 PGJ589837 OWN589837 OMR589837 OCV589837 NSZ589837 NJD589837 MZH589837 MPL589837 MFP589837 LVT589837 LLX589837 LCB589837 KSF589837 KIJ589837 JYN589837 JOR589837 JEV589837 IUZ589837 ILD589837 IBH589837 HRL589837 HHP589837 GXT589837 GNX589837 GEB589837 FUF589837 FKJ589837 FAN589837 EQR589837 EGV589837 DWZ589837 DND589837 DDH589837 CTL589837 CJP589837 BZT589837 BPX589837 BGB589837 AWF589837 AMJ589837 ACN589837 SR589837 IV589837 C589837 WVH524301 WLL524301 WBP524301 VRT524301 VHX524301 UYB524301 UOF524301 UEJ524301 TUN524301 TKR524301 TAV524301 SQZ524301 SHD524301 RXH524301 RNL524301 RDP524301 QTT524301 QJX524301 QAB524301 PQF524301 PGJ524301 OWN524301 OMR524301 OCV524301 NSZ524301 NJD524301 MZH524301 MPL524301 MFP524301 LVT524301 LLX524301 LCB524301 KSF524301 KIJ524301 JYN524301 JOR524301 JEV524301 IUZ524301 ILD524301 IBH524301 HRL524301 HHP524301 GXT524301 GNX524301 GEB524301 FUF524301 FKJ524301 FAN524301 EQR524301 EGV524301 DWZ524301 DND524301 DDH524301 CTL524301 CJP524301 BZT524301 BPX524301 BGB524301 AWF524301 AMJ524301 ACN524301 SR524301 IV524301 C524301 WVH458765 WLL458765 WBP458765 VRT458765 VHX458765 UYB458765 UOF458765 UEJ458765 TUN458765 TKR458765 TAV458765 SQZ458765 SHD458765 RXH458765 RNL458765 RDP458765 QTT458765 QJX458765 QAB458765 PQF458765 PGJ458765 OWN458765 OMR458765 OCV458765 NSZ458765 NJD458765 MZH458765 MPL458765 MFP458765 LVT458765 LLX458765 LCB458765 KSF458765 KIJ458765 JYN458765 JOR458765 JEV458765 IUZ458765 ILD458765 IBH458765 HRL458765 HHP458765 GXT458765 GNX458765 GEB458765 FUF458765 FKJ458765 FAN458765 EQR458765 EGV458765 DWZ458765 DND458765 DDH458765 CTL458765 CJP458765 BZT458765 BPX458765 BGB458765 AWF458765 AMJ458765 ACN458765 SR458765 IV458765 C458765 WVH393229 WLL393229 WBP393229 VRT393229 VHX393229 UYB393229 UOF393229 UEJ393229 TUN393229 TKR393229 TAV393229 SQZ393229 SHD393229 RXH393229 RNL393229 RDP393229 QTT393229 QJX393229 QAB393229 PQF393229 PGJ393229 OWN393229 OMR393229 OCV393229 NSZ393229 NJD393229 MZH393229 MPL393229 MFP393229 LVT393229 LLX393229 LCB393229 KSF393229 KIJ393229 JYN393229 JOR393229 JEV393229 IUZ393229 ILD393229 IBH393229 HRL393229 HHP393229 GXT393229 GNX393229 GEB393229 FUF393229 FKJ393229 FAN393229 EQR393229 EGV393229 DWZ393229 DND393229 DDH393229 CTL393229 CJP393229 BZT393229 BPX393229 BGB393229 AWF393229 AMJ393229 ACN393229 SR393229 IV393229 C393229 WVH327693 WLL327693 WBP327693 VRT327693 VHX327693 UYB327693 UOF327693 UEJ327693 TUN327693 TKR327693 TAV327693 SQZ327693 SHD327693 RXH327693 RNL327693 RDP327693 QTT327693 QJX327693 QAB327693 PQF327693 PGJ327693 OWN327693 OMR327693 OCV327693 NSZ327693 NJD327693 MZH327693 MPL327693 MFP327693 LVT327693 LLX327693 LCB327693 KSF327693 KIJ327693 JYN327693 JOR327693 JEV327693 IUZ327693 ILD327693 IBH327693 HRL327693 HHP327693 GXT327693 GNX327693 GEB327693 FUF327693 FKJ327693 FAN327693 EQR327693 EGV327693 DWZ327693 DND327693 DDH327693 CTL327693 CJP327693 BZT327693 BPX327693 BGB327693 AWF327693 AMJ327693 ACN327693 SR327693 IV327693 C327693 WVH262157 WLL262157 WBP262157 VRT262157 VHX262157 UYB262157 UOF262157 UEJ262157 TUN262157 TKR262157 TAV262157 SQZ262157 SHD262157 RXH262157 RNL262157 RDP262157 QTT262157 QJX262157 QAB262157 PQF262157 PGJ262157 OWN262157 OMR262157 OCV262157 NSZ262157 NJD262157 MZH262157 MPL262157 MFP262157 LVT262157 LLX262157 LCB262157 KSF262157 KIJ262157 JYN262157 JOR262157 JEV262157 IUZ262157 ILD262157 IBH262157 HRL262157 HHP262157 GXT262157 GNX262157 GEB262157 FUF262157 FKJ262157 FAN262157 EQR262157 EGV262157 DWZ262157 DND262157 DDH262157 CTL262157 CJP262157 BZT262157 BPX262157 BGB262157 AWF262157 AMJ262157 ACN262157 SR262157 IV262157 C262157 WVH196621 WLL196621 WBP196621 VRT196621 VHX196621 UYB196621 UOF196621 UEJ196621 TUN196621 TKR196621 TAV196621 SQZ196621 SHD196621 RXH196621 RNL196621 RDP196621 QTT196621 QJX196621 QAB196621 PQF196621 PGJ196621 OWN196621 OMR196621 OCV196621 NSZ196621 NJD196621 MZH196621 MPL196621 MFP196621 LVT196621 LLX196621 LCB196621 KSF196621 KIJ196621 JYN196621 JOR196621 JEV196621 IUZ196621 ILD196621 IBH196621 HRL196621 HHP196621 GXT196621 GNX196621 GEB196621 FUF196621 FKJ196621 FAN196621 EQR196621 EGV196621 DWZ196621 DND196621 DDH196621 CTL196621 CJP196621 BZT196621 BPX196621 BGB196621 AWF196621 AMJ196621 ACN196621 SR196621 IV196621 C196621 WVH131085 WLL131085 WBP131085 VRT131085 VHX131085 UYB131085 UOF131085 UEJ131085 TUN131085 TKR131085 TAV131085 SQZ131085 SHD131085 RXH131085 RNL131085 RDP131085 QTT131085 QJX131085 QAB131085 PQF131085 PGJ131085 OWN131085 OMR131085 OCV131085 NSZ131085 NJD131085 MZH131085 MPL131085 MFP131085 LVT131085 LLX131085 LCB131085 KSF131085 KIJ131085 JYN131085 JOR131085 JEV131085 IUZ131085 ILD131085 IBH131085 HRL131085 HHP131085 GXT131085 GNX131085 GEB131085 FUF131085 FKJ131085 FAN131085 EQR131085 EGV131085 DWZ131085 DND131085 DDH131085 CTL131085 CJP131085 BZT131085 BPX131085 BGB131085 AWF131085 AMJ131085 ACN131085 SR131085 IV131085 C131085 WVH65549 WLL65549 WBP65549 VRT65549 VHX65549 UYB65549 UOF65549 UEJ65549 TUN65549 TKR65549 TAV65549 SQZ65549 SHD65549 RXH65549 RNL65549 RDP65549 QTT65549 QJX65549 QAB65549 PQF65549 PGJ65549 OWN65549 OMR65549 OCV65549 NSZ65549 NJD65549 MZH65549 MPL65549 MFP65549 LVT65549 LLX65549 LCB65549 KSF65549 KIJ65549 JYN65549 JOR65549 JEV65549 IUZ65549 ILD65549 IBH65549 HRL65549 HHP65549 GXT65549 GNX65549 GEB65549 FUF65549 FKJ65549 FAN65549 EQR65549 EGV65549 DWZ65549 DND65549 DDH65549 CTL65549 CJP65549 BZT65549 BPX65549 BGB65549 AWF65549 AMJ65549 ACN65549 SR65549 IV65549 C65549 WLL983053">
      <formula1>0</formula1>
      <formula2>1</formula2>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9"/>
  <sheetViews>
    <sheetView zoomScale="80" zoomScaleNormal="80" workbookViewId="0">
      <selection activeCell="L27" sqref="L16:O27"/>
    </sheetView>
  </sheetViews>
  <sheetFormatPr baseColWidth="10" defaultRowHeight="14.25" x14ac:dyDescent="0.25"/>
  <cols>
    <col min="1" max="1" width="3.140625" style="123" bestFit="1" customWidth="1"/>
    <col min="2" max="2" width="58.85546875" style="123" customWidth="1"/>
    <col min="3" max="3" width="31.140625" style="123" customWidth="1"/>
    <col min="4" max="4" width="26.7109375" style="123" customWidth="1"/>
    <col min="5" max="5" width="31.5703125" style="123" customWidth="1"/>
    <col min="6" max="7" width="29.7109375" style="123" customWidth="1"/>
    <col min="8" max="8" width="23" style="123" customWidth="1"/>
    <col min="9" max="9" width="27.28515625" style="123" customWidth="1"/>
    <col min="10" max="10" width="29.5703125" style="123" customWidth="1"/>
    <col min="11" max="11" width="33" style="123" customWidth="1"/>
    <col min="12" max="12" width="29.85546875" style="123" customWidth="1"/>
    <col min="13" max="13" width="26.28515625" style="123" customWidth="1"/>
    <col min="14" max="14" width="22.140625" style="123" customWidth="1"/>
    <col min="15" max="15" width="26.140625" style="123" customWidth="1"/>
    <col min="16" max="16" width="19.5703125" style="123" bestFit="1" customWidth="1"/>
    <col min="17" max="17" width="21.85546875" style="123" customWidth="1"/>
    <col min="18" max="18" width="18.28515625" style="123" customWidth="1"/>
    <col min="19" max="22" width="6.42578125" style="123" customWidth="1"/>
    <col min="23" max="251" width="11.42578125" style="123"/>
    <col min="252" max="252" width="1" style="123" customWidth="1"/>
    <col min="253" max="253" width="4.28515625" style="123" customWidth="1"/>
    <col min="254" max="254" width="34.7109375" style="123" customWidth="1"/>
    <col min="255" max="255" width="0" style="123" hidden="1" customWidth="1"/>
    <col min="256" max="256" width="20" style="123" customWidth="1"/>
    <col min="257" max="257" width="20.85546875" style="123" customWidth="1"/>
    <col min="258" max="258" width="25" style="123" customWidth="1"/>
    <col min="259" max="259" width="18.7109375" style="123" customWidth="1"/>
    <col min="260" max="260" width="29.7109375" style="123" customWidth="1"/>
    <col min="261" max="261" width="13.42578125" style="123" customWidth="1"/>
    <col min="262" max="262" width="13.85546875" style="123" customWidth="1"/>
    <col min="263" max="267" width="16.5703125" style="123" customWidth="1"/>
    <col min="268" max="268" width="20.5703125" style="123" customWidth="1"/>
    <col min="269" max="269" width="21.140625" style="123" customWidth="1"/>
    <col min="270" max="270" width="9.5703125" style="123" customWidth="1"/>
    <col min="271" max="271" width="0.42578125" style="123" customWidth="1"/>
    <col min="272" max="278" width="6.42578125" style="123" customWidth="1"/>
    <col min="279" max="507" width="11.42578125" style="123"/>
    <col min="508" max="508" width="1" style="123" customWidth="1"/>
    <col min="509" max="509" width="4.28515625" style="123" customWidth="1"/>
    <col min="510" max="510" width="34.7109375" style="123" customWidth="1"/>
    <col min="511" max="511" width="0" style="123" hidden="1" customWidth="1"/>
    <col min="512" max="512" width="20" style="123" customWidth="1"/>
    <col min="513" max="513" width="20.85546875" style="123" customWidth="1"/>
    <col min="514" max="514" width="25" style="123" customWidth="1"/>
    <col min="515" max="515" width="18.7109375" style="123" customWidth="1"/>
    <col min="516" max="516" width="29.7109375" style="123" customWidth="1"/>
    <col min="517" max="517" width="13.42578125" style="123" customWidth="1"/>
    <col min="518" max="518" width="13.85546875" style="123" customWidth="1"/>
    <col min="519" max="523" width="16.5703125" style="123" customWidth="1"/>
    <col min="524" max="524" width="20.5703125" style="123" customWidth="1"/>
    <col min="525" max="525" width="21.140625" style="123" customWidth="1"/>
    <col min="526" max="526" width="9.5703125" style="123" customWidth="1"/>
    <col min="527" max="527" width="0.42578125" style="123" customWidth="1"/>
    <col min="528" max="534" width="6.42578125" style="123" customWidth="1"/>
    <col min="535" max="763" width="11.42578125" style="123"/>
    <col min="764" max="764" width="1" style="123" customWidth="1"/>
    <col min="765" max="765" width="4.28515625" style="123" customWidth="1"/>
    <col min="766" max="766" width="34.7109375" style="123" customWidth="1"/>
    <col min="767" max="767" width="0" style="123" hidden="1" customWidth="1"/>
    <col min="768" max="768" width="20" style="123" customWidth="1"/>
    <col min="769" max="769" width="20.85546875" style="123" customWidth="1"/>
    <col min="770" max="770" width="25" style="123" customWidth="1"/>
    <col min="771" max="771" width="18.7109375" style="123" customWidth="1"/>
    <col min="772" max="772" width="29.7109375" style="123" customWidth="1"/>
    <col min="773" max="773" width="13.42578125" style="123" customWidth="1"/>
    <col min="774" max="774" width="13.85546875" style="123" customWidth="1"/>
    <col min="775" max="779" width="16.5703125" style="123" customWidth="1"/>
    <col min="780" max="780" width="20.5703125" style="123" customWidth="1"/>
    <col min="781" max="781" width="21.140625" style="123" customWidth="1"/>
    <col min="782" max="782" width="9.5703125" style="123" customWidth="1"/>
    <col min="783" max="783" width="0.42578125" style="123" customWidth="1"/>
    <col min="784" max="790" width="6.42578125" style="123" customWidth="1"/>
    <col min="791" max="1019" width="11.42578125" style="123"/>
    <col min="1020" max="1020" width="1" style="123" customWidth="1"/>
    <col min="1021" max="1021" width="4.28515625" style="123" customWidth="1"/>
    <col min="1022" max="1022" width="34.7109375" style="123" customWidth="1"/>
    <col min="1023" max="1023" width="0" style="123" hidden="1" customWidth="1"/>
    <col min="1024" max="1024" width="20" style="123" customWidth="1"/>
    <col min="1025" max="1025" width="20.85546875" style="123" customWidth="1"/>
    <col min="1026" max="1026" width="25" style="123" customWidth="1"/>
    <col min="1027" max="1027" width="18.7109375" style="123" customWidth="1"/>
    <col min="1028" max="1028" width="29.7109375" style="123" customWidth="1"/>
    <col min="1029" max="1029" width="13.42578125" style="123" customWidth="1"/>
    <col min="1030" max="1030" width="13.85546875" style="123" customWidth="1"/>
    <col min="1031" max="1035" width="16.5703125" style="123" customWidth="1"/>
    <col min="1036" max="1036" width="20.5703125" style="123" customWidth="1"/>
    <col min="1037" max="1037" width="21.140625" style="123" customWidth="1"/>
    <col min="1038" max="1038" width="9.5703125" style="123" customWidth="1"/>
    <col min="1039" max="1039" width="0.42578125" style="123" customWidth="1"/>
    <col min="1040" max="1046" width="6.42578125" style="123" customWidth="1"/>
    <col min="1047" max="1275" width="11.42578125" style="123"/>
    <col min="1276" max="1276" width="1" style="123" customWidth="1"/>
    <col min="1277" max="1277" width="4.28515625" style="123" customWidth="1"/>
    <col min="1278" max="1278" width="34.7109375" style="123" customWidth="1"/>
    <col min="1279" max="1279" width="0" style="123" hidden="1" customWidth="1"/>
    <col min="1280" max="1280" width="20" style="123" customWidth="1"/>
    <col min="1281" max="1281" width="20.85546875" style="123" customWidth="1"/>
    <col min="1282" max="1282" width="25" style="123" customWidth="1"/>
    <col min="1283" max="1283" width="18.7109375" style="123" customWidth="1"/>
    <col min="1284" max="1284" width="29.7109375" style="123" customWidth="1"/>
    <col min="1285" max="1285" width="13.42578125" style="123" customWidth="1"/>
    <col min="1286" max="1286" width="13.85546875" style="123" customWidth="1"/>
    <col min="1287" max="1291" width="16.5703125" style="123" customWidth="1"/>
    <col min="1292" max="1292" width="20.5703125" style="123" customWidth="1"/>
    <col min="1293" max="1293" width="21.140625" style="123" customWidth="1"/>
    <col min="1294" max="1294" width="9.5703125" style="123" customWidth="1"/>
    <col min="1295" max="1295" width="0.42578125" style="123" customWidth="1"/>
    <col min="1296" max="1302" width="6.42578125" style="123" customWidth="1"/>
    <col min="1303" max="1531" width="11.42578125" style="123"/>
    <col min="1532" max="1532" width="1" style="123" customWidth="1"/>
    <col min="1533" max="1533" width="4.28515625" style="123" customWidth="1"/>
    <col min="1534" max="1534" width="34.7109375" style="123" customWidth="1"/>
    <col min="1535" max="1535" width="0" style="123" hidden="1" customWidth="1"/>
    <col min="1536" max="1536" width="20" style="123" customWidth="1"/>
    <col min="1537" max="1537" width="20.85546875" style="123" customWidth="1"/>
    <col min="1538" max="1538" width="25" style="123" customWidth="1"/>
    <col min="1539" max="1539" width="18.7109375" style="123" customWidth="1"/>
    <col min="1540" max="1540" width="29.7109375" style="123" customWidth="1"/>
    <col min="1541" max="1541" width="13.42578125" style="123" customWidth="1"/>
    <col min="1542" max="1542" width="13.85546875" style="123" customWidth="1"/>
    <col min="1543" max="1547" width="16.5703125" style="123" customWidth="1"/>
    <col min="1548" max="1548" width="20.5703125" style="123" customWidth="1"/>
    <col min="1549" max="1549" width="21.140625" style="123" customWidth="1"/>
    <col min="1550" max="1550" width="9.5703125" style="123" customWidth="1"/>
    <col min="1551" max="1551" width="0.42578125" style="123" customWidth="1"/>
    <col min="1552" max="1558" width="6.42578125" style="123" customWidth="1"/>
    <col min="1559" max="1787" width="11.42578125" style="123"/>
    <col min="1788" max="1788" width="1" style="123" customWidth="1"/>
    <col min="1789" max="1789" width="4.28515625" style="123" customWidth="1"/>
    <col min="1790" max="1790" width="34.7109375" style="123" customWidth="1"/>
    <col min="1791" max="1791" width="0" style="123" hidden="1" customWidth="1"/>
    <col min="1792" max="1792" width="20" style="123" customWidth="1"/>
    <col min="1793" max="1793" width="20.85546875" style="123" customWidth="1"/>
    <col min="1794" max="1794" width="25" style="123" customWidth="1"/>
    <col min="1795" max="1795" width="18.7109375" style="123" customWidth="1"/>
    <col min="1796" max="1796" width="29.7109375" style="123" customWidth="1"/>
    <col min="1797" max="1797" width="13.42578125" style="123" customWidth="1"/>
    <col min="1798" max="1798" width="13.85546875" style="123" customWidth="1"/>
    <col min="1799" max="1803" width="16.5703125" style="123" customWidth="1"/>
    <col min="1804" max="1804" width="20.5703125" style="123" customWidth="1"/>
    <col min="1805" max="1805" width="21.140625" style="123" customWidth="1"/>
    <col min="1806" max="1806" width="9.5703125" style="123" customWidth="1"/>
    <col min="1807" max="1807" width="0.42578125" style="123" customWidth="1"/>
    <col min="1808" max="1814" width="6.42578125" style="123" customWidth="1"/>
    <col min="1815" max="2043" width="11.42578125" style="123"/>
    <col min="2044" max="2044" width="1" style="123" customWidth="1"/>
    <col min="2045" max="2045" width="4.28515625" style="123" customWidth="1"/>
    <col min="2046" max="2046" width="34.7109375" style="123" customWidth="1"/>
    <col min="2047" max="2047" width="0" style="123" hidden="1" customWidth="1"/>
    <col min="2048" max="2048" width="20" style="123" customWidth="1"/>
    <col min="2049" max="2049" width="20.85546875" style="123" customWidth="1"/>
    <col min="2050" max="2050" width="25" style="123" customWidth="1"/>
    <col min="2051" max="2051" width="18.7109375" style="123" customWidth="1"/>
    <col min="2052" max="2052" width="29.7109375" style="123" customWidth="1"/>
    <col min="2053" max="2053" width="13.42578125" style="123" customWidth="1"/>
    <col min="2054" max="2054" width="13.85546875" style="123" customWidth="1"/>
    <col min="2055" max="2059" width="16.5703125" style="123" customWidth="1"/>
    <col min="2060" max="2060" width="20.5703125" style="123" customWidth="1"/>
    <col min="2061" max="2061" width="21.140625" style="123" customWidth="1"/>
    <col min="2062" max="2062" width="9.5703125" style="123" customWidth="1"/>
    <col min="2063" max="2063" width="0.42578125" style="123" customWidth="1"/>
    <col min="2064" max="2070" width="6.42578125" style="123" customWidth="1"/>
    <col min="2071" max="2299" width="11.42578125" style="123"/>
    <col min="2300" max="2300" width="1" style="123" customWidth="1"/>
    <col min="2301" max="2301" width="4.28515625" style="123" customWidth="1"/>
    <col min="2302" max="2302" width="34.7109375" style="123" customWidth="1"/>
    <col min="2303" max="2303" width="0" style="123" hidden="1" customWidth="1"/>
    <col min="2304" max="2304" width="20" style="123" customWidth="1"/>
    <col min="2305" max="2305" width="20.85546875" style="123" customWidth="1"/>
    <col min="2306" max="2306" width="25" style="123" customWidth="1"/>
    <col min="2307" max="2307" width="18.7109375" style="123" customWidth="1"/>
    <col min="2308" max="2308" width="29.7109375" style="123" customWidth="1"/>
    <col min="2309" max="2309" width="13.42578125" style="123" customWidth="1"/>
    <col min="2310" max="2310" width="13.85546875" style="123" customWidth="1"/>
    <col min="2311" max="2315" width="16.5703125" style="123" customWidth="1"/>
    <col min="2316" max="2316" width="20.5703125" style="123" customWidth="1"/>
    <col min="2317" max="2317" width="21.140625" style="123" customWidth="1"/>
    <col min="2318" max="2318" width="9.5703125" style="123" customWidth="1"/>
    <col min="2319" max="2319" width="0.42578125" style="123" customWidth="1"/>
    <col min="2320" max="2326" width="6.42578125" style="123" customWidth="1"/>
    <col min="2327" max="2555" width="11.42578125" style="123"/>
    <col min="2556" max="2556" width="1" style="123" customWidth="1"/>
    <col min="2557" max="2557" width="4.28515625" style="123" customWidth="1"/>
    <col min="2558" max="2558" width="34.7109375" style="123" customWidth="1"/>
    <col min="2559" max="2559" width="0" style="123" hidden="1" customWidth="1"/>
    <col min="2560" max="2560" width="20" style="123" customWidth="1"/>
    <col min="2561" max="2561" width="20.85546875" style="123" customWidth="1"/>
    <col min="2562" max="2562" width="25" style="123" customWidth="1"/>
    <col min="2563" max="2563" width="18.7109375" style="123" customWidth="1"/>
    <col min="2564" max="2564" width="29.7109375" style="123" customWidth="1"/>
    <col min="2565" max="2565" width="13.42578125" style="123" customWidth="1"/>
    <col min="2566" max="2566" width="13.85546875" style="123" customWidth="1"/>
    <col min="2567" max="2571" width="16.5703125" style="123" customWidth="1"/>
    <col min="2572" max="2572" width="20.5703125" style="123" customWidth="1"/>
    <col min="2573" max="2573" width="21.140625" style="123" customWidth="1"/>
    <col min="2574" max="2574" width="9.5703125" style="123" customWidth="1"/>
    <col min="2575" max="2575" width="0.42578125" style="123" customWidth="1"/>
    <col min="2576" max="2582" width="6.42578125" style="123" customWidth="1"/>
    <col min="2583" max="2811" width="11.42578125" style="123"/>
    <col min="2812" max="2812" width="1" style="123" customWidth="1"/>
    <col min="2813" max="2813" width="4.28515625" style="123" customWidth="1"/>
    <col min="2814" max="2814" width="34.7109375" style="123" customWidth="1"/>
    <col min="2815" max="2815" width="0" style="123" hidden="1" customWidth="1"/>
    <col min="2816" max="2816" width="20" style="123" customWidth="1"/>
    <col min="2817" max="2817" width="20.85546875" style="123" customWidth="1"/>
    <col min="2818" max="2818" width="25" style="123" customWidth="1"/>
    <col min="2819" max="2819" width="18.7109375" style="123" customWidth="1"/>
    <col min="2820" max="2820" width="29.7109375" style="123" customWidth="1"/>
    <col min="2821" max="2821" width="13.42578125" style="123" customWidth="1"/>
    <col min="2822" max="2822" width="13.85546875" style="123" customWidth="1"/>
    <col min="2823" max="2827" width="16.5703125" style="123" customWidth="1"/>
    <col min="2828" max="2828" width="20.5703125" style="123" customWidth="1"/>
    <col min="2829" max="2829" width="21.140625" style="123" customWidth="1"/>
    <col min="2830" max="2830" width="9.5703125" style="123" customWidth="1"/>
    <col min="2831" max="2831" width="0.42578125" style="123" customWidth="1"/>
    <col min="2832" max="2838" width="6.42578125" style="123" customWidth="1"/>
    <col min="2839" max="3067" width="11.42578125" style="123"/>
    <col min="3068" max="3068" width="1" style="123" customWidth="1"/>
    <col min="3069" max="3069" width="4.28515625" style="123" customWidth="1"/>
    <col min="3070" max="3070" width="34.7109375" style="123" customWidth="1"/>
    <col min="3071" max="3071" width="0" style="123" hidden="1" customWidth="1"/>
    <col min="3072" max="3072" width="20" style="123" customWidth="1"/>
    <col min="3073" max="3073" width="20.85546875" style="123" customWidth="1"/>
    <col min="3074" max="3074" width="25" style="123" customWidth="1"/>
    <col min="3075" max="3075" width="18.7109375" style="123" customWidth="1"/>
    <col min="3076" max="3076" width="29.7109375" style="123" customWidth="1"/>
    <col min="3077" max="3077" width="13.42578125" style="123" customWidth="1"/>
    <col min="3078" max="3078" width="13.85546875" style="123" customWidth="1"/>
    <col min="3079" max="3083" width="16.5703125" style="123" customWidth="1"/>
    <col min="3084" max="3084" width="20.5703125" style="123" customWidth="1"/>
    <col min="3085" max="3085" width="21.140625" style="123" customWidth="1"/>
    <col min="3086" max="3086" width="9.5703125" style="123" customWidth="1"/>
    <col min="3087" max="3087" width="0.42578125" style="123" customWidth="1"/>
    <col min="3088" max="3094" width="6.42578125" style="123" customWidth="1"/>
    <col min="3095" max="3323" width="11.42578125" style="123"/>
    <col min="3324" max="3324" width="1" style="123" customWidth="1"/>
    <col min="3325" max="3325" width="4.28515625" style="123" customWidth="1"/>
    <col min="3326" max="3326" width="34.7109375" style="123" customWidth="1"/>
    <col min="3327" max="3327" width="0" style="123" hidden="1" customWidth="1"/>
    <col min="3328" max="3328" width="20" style="123" customWidth="1"/>
    <col min="3329" max="3329" width="20.85546875" style="123" customWidth="1"/>
    <col min="3330" max="3330" width="25" style="123" customWidth="1"/>
    <col min="3331" max="3331" width="18.7109375" style="123" customWidth="1"/>
    <col min="3332" max="3332" width="29.7109375" style="123" customWidth="1"/>
    <col min="3333" max="3333" width="13.42578125" style="123" customWidth="1"/>
    <col min="3334" max="3334" width="13.85546875" style="123" customWidth="1"/>
    <col min="3335" max="3339" width="16.5703125" style="123" customWidth="1"/>
    <col min="3340" max="3340" width="20.5703125" style="123" customWidth="1"/>
    <col min="3341" max="3341" width="21.140625" style="123" customWidth="1"/>
    <col min="3342" max="3342" width="9.5703125" style="123" customWidth="1"/>
    <col min="3343" max="3343" width="0.42578125" style="123" customWidth="1"/>
    <col min="3344" max="3350" width="6.42578125" style="123" customWidth="1"/>
    <col min="3351" max="3579" width="11.42578125" style="123"/>
    <col min="3580" max="3580" width="1" style="123" customWidth="1"/>
    <col min="3581" max="3581" width="4.28515625" style="123" customWidth="1"/>
    <col min="3582" max="3582" width="34.7109375" style="123" customWidth="1"/>
    <col min="3583" max="3583" width="0" style="123" hidden="1" customWidth="1"/>
    <col min="3584" max="3584" width="20" style="123" customWidth="1"/>
    <col min="3585" max="3585" width="20.85546875" style="123" customWidth="1"/>
    <col min="3586" max="3586" width="25" style="123" customWidth="1"/>
    <col min="3587" max="3587" width="18.7109375" style="123" customWidth="1"/>
    <col min="3588" max="3588" width="29.7109375" style="123" customWidth="1"/>
    <col min="3589" max="3589" width="13.42578125" style="123" customWidth="1"/>
    <col min="3590" max="3590" width="13.85546875" style="123" customWidth="1"/>
    <col min="3591" max="3595" width="16.5703125" style="123" customWidth="1"/>
    <col min="3596" max="3596" width="20.5703125" style="123" customWidth="1"/>
    <col min="3597" max="3597" width="21.140625" style="123" customWidth="1"/>
    <col min="3598" max="3598" width="9.5703125" style="123" customWidth="1"/>
    <col min="3599" max="3599" width="0.42578125" style="123" customWidth="1"/>
    <col min="3600" max="3606" width="6.42578125" style="123" customWidth="1"/>
    <col min="3607" max="3835" width="11.42578125" style="123"/>
    <col min="3836" max="3836" width="1" style="123" customWidth="1"/>
    <col min="3837" max="3837" width="4.28515625" style="123" customWidth="1"/>
    <col min="3838" max="3838" width="34.7109375" style="123" customWidth="1"/>
    <col min="3839" max="3839" width="0" style="123" hidden="1" customWidth="1"/>
    <col min="3840" max="3840" width="20" style="123" customWidth="1"/>
    <col min="3841" max="3841" width="20.85546875" style="123" customWidth="1"/>
    <col min="3842" max="3842" width="25" style="123" customWidth="1"/>
    <col min="3843" max="3843" width="18.7109375" style="123" customWidth="1"/>
    <col min="3844" max="3844" width="29.7109375" style="123" customWidth="1"/>
    <col min="3845" max="3845" width="13.42578125" style="123" customWidth="1"/>
    <col min="3846" max="3846" width="13.85546875" style="123" customWidth="1"/>
    <col min="3847" max="3851" width="16.5703125" style="123" customWidth="1"/>
    <col min="3852" max="3852" width="20.5703125" style="123" customWidth="1"/>
    <col min="3853" max="3853" width="21.140625" style="123" customWidth="1"/>
    <col min="3854" max="3854" width="9.5703125" style="123" customWidth="1"/>
    <col min="3855" max="3855" width="0.42578125" style="123" customWidth="1"/>
    <col min="3856" max="3862" width="6.42578125" style="123" customWidth="1"/>
    <col min="3863" max="4091" width="11.42578125" style="123"/>
    <col min="4092" max="4092" width="1" style="123" customWidth="1"/>
    <col min="4093" max="4093" width="4.28515625" style="123" customWidth="1"/>
    <col min="4094" max="4094" width="34.7109375" style="123" customWidth="1"/>
    <col min="4095" max="4095" width="0" style="123" hidden="1" customWidth="1"/>
    <col min="4096" max="4096" width="20" style="123" customWidth="1"/>
    <col min="4097" max="4097" width="20.85546875" style="123" customWidth="1"/>
    <col min="4098" max="4098" width="25" style="123" customWidth="1"/>
    <col min="4099" max="4099" width="18.7109375" style="123" customWidth="1"/>
    <col min="4100" max="4100" width="29.7109375" style="123" customWidth="1"/>
    <col min="4101" max="4101" width="13.42578125" style="123" customWidth="1"/>
    <col min="4102" max="4102" width="13.85546875" style="123" customWidth="1"/>
    <col min="4103" max="4107" width="16.5703125" style="123" customWidth="1"/>
    <col min="4108" max="4108" width="20.5703125" style="123" customWidth="1"/>
    <col min="4109" max="4109" width="21.140625" style="123" customWidth="1"/>
    <col min="4110" max="4110" width="9.5703125" style="123" customWidth="1"/>
    <col min="4111" max="4111" width="0.42578125" style="123" customWidth="1"/>
    <col min="4112" max="4118" width="6.42578125" style="123" customWidth="1"/>
    <col min="4119" max="4347" width="11.42578125" style="123"/>
    <col min="4348" max="4348" width="1" style="123" customWidth="1"/>
    <col min="4349" max="4349" width="4.28515625" style="123" customWidth="1"/>
    <col min="4350" max="4350" width="34.7109375" style="123" customWidth="1"/>
    <col min="4351" max="4351" width="0" style="123" hidden="1" customWidth="1"/>
    <col min="4352" max="4352" width="20" style="123" customWidth="1"/>
    <col min="4353" max="4353" width="20.85546875" style="123" customWidth="1"/>
    <col min="4354" max="4354" width="25" style="123" customWidth="1"/>
    <col min="4355" max="4355" width="18.7109375" style="123" customWidth="1"/>
    <col min="4356" max="4356" width="29.7109375" style="123" customWidth="1"/>
    <col min="4357" max="4357" width="13.42578125" style="123" customWidth="1"/>
    <col min="4358" max="4358" width="13.85546875" style="123" customWidth="1"/>
    <col min="4359" max="4363" width="16.5703125" style="123" customWidth="1"/>
    <col min="4364" max="4364" width="20.5703125" style="123" customWidth="1"/>
    <col min="4365" max="4365" width="21.140625" style="123" customWidth="1"/>
    <col min="4366" max="4366" width="9.5703125" style="123" customWidth="1"/>
    <col min="4367" max="4367" width="0.42578125" style="123" customWidth="1"/>
    <col min="4368" max="4374" width="6.42578125" style="123" customWidth="1"/>
    <col min="4375" max="4603" width="11.42578125" style="123"/>
    <col min="4604" max="4604" width="1" style="123" customWidth="1"/>
    <col min="4605" max="4605" width="4.28515625" style="123" customWidth="1"/>
    <col min="4606" max="4606" width="34.7109375" style="123" customWidth="1"/>
    <col min="4607" max="4607" width="0" style="123" hidden="1" customWidth="1"/>
    <col min="4608" max="4608" width="20" style="123" customWidth="1"/>
    <col min="4609" max="4609" width="20.85546875" style="123" customWidth="1"/>
    <col min="4610" max="4610" width="25" style="123" customWidth="1"/>
    <col min="4611" max="4611" width="18.7109375" style="123" customWidth="1"/>
    <col min="4612" max="4612" width="29.7109375" style="123" customWidth="1"/>
    <col min="4613" max="4613" width="13.42578125" style="123" customWidth="1"/>
    <col min="4614" max="4614" width="13.85546875" style="123" customWidth="1"/>
    <col min="4615" max="4619" width="16.5703125" style="123" customWidth="1"/>
    <col min="4620" max="4620" width="20.5703125" style="123" customWidth="1"/>
    <col min="4621" max="4621" width="21.140625" style="123" customWidth="1"/>
    <col min="4622" max="4622" width="9.5703125" style="123" customWidth="1"/>
    <col min="4623" max="4623" width="0.42578125" style="123" customWidth="1"/>
    <col min="4624" max="4630" width="6.42578125" style="123" customWidth="1"/>
    <col min="4631" max="4859" width="11.42578125" style="123"/>
    <col min="4860" max="4860" width="1" style="123" customWidth="1"/>
    <col min="4861" max="4861" width="4.28515625" style="123" customWidth="1"/>
    <col min="4862" max="4862" width="34.7109375" style="123" customWidth="1"/>
    <col min="4863" max="4863" width="0" style="123" hidden="1" customWidth="1"/>
    <col min="4864" max="4864" width="20" style="123" customWidth="1"/>
    <col min="4865" max="4865" width="20.85546875" style="123" customWidth="1"/>
    <col min="4866" max="4866" width="25" style="123" customWidth="1"/>
    <col min="4867" max="4867" width="18.7109375" style="123" customWidth="1"/>
    <col min="4868" max="4868" width="29.7109375" style="123" customWidth="1"/>
    <col min="4869" max="4869" width="13.42578125" style="123" customWidth="1"/>
    <col min="4870" max="4870" width="13.85546875" style="123" customWidth="1"/>
    <col min="4871" max="4875" width="16.5703125" style="123" customWidth="1"/>
    <col min="4876" max="4876" width="20.5703125" style="123" customWidth="1"/>
    <col min="4877" max="4877" width="21.140625" style="123" customWidth="1"/>
    <col min="4878" max="4878" width="9.5703125" style="123" customWidth="1"/>
    <col min="4879" max="4879" width="0.42578125" style="123" customWidth="1"/>
    <col min="4880" max="4886" width="6.42578125" style="123" customWidth="1"/>
    <col min="4887" max="5115" width="11.42578125" style="123"/>
    <col min="5116" max="5116" width="1" style="123" customWidth="1"/>
    <col min="5117" max="5117" width="4.28515625" style="123" customWidth="1"/>
    <col min="5118" max="5118" width="34.7109375" style="123" customWidth="1"/>
    <col min="5119" max="5119" width="0" style="123" hidden="1" customWidth="1"/>
    <col min="5120" max="5120" width="20" style="123" customWidth="1"/>
    <col min="5121" max="5121" width="20.85546875" style="123" customWidth="1"/>
    <col min="5122" max="5122" width="25" style="123" customWidth="1"/>
    <col min="5123" max="5123" width="18.7109375" style="123" customWidth="1"/>
    <col min="5124" max="5124" width="29.7109375" style="123" customWidth="1"/>
    <col min="5125" max="5125" width="13.42578125" style="123" customWidth="1"/>
    <col min="5126" max="5126" width="13.85546875" style="123" customWidth="1"/>
    <col min="5127" max="5131" width="16.5703125" style="123" customWidth="1"/>
    <col min="5132" max="5132" width="20.5703125" style="123" customWidth="1"/>
    <col min="5133" max="5133" width="21.140625" style="123" customWidth="1"/>
    <col min="5134" max="5134" width="9.5703125" style="123" customWidth="1"/>
    <col min="5135" max="5135" width="0.42578125" style="123" customWidth="1"/>
    <col min="5136" max="5142" width="6.42578125" style="123" customWidth="1"/>
    <col min="5143" max="5371" width="11.42578125" style="123"/>
    <col min="5372" max="5372" width="1" style="123" customWidth="1"/>
    <col min="5373" max="5373" width="4.28515625" style="123" customWidth="1"/>
    <col min="5374" max="5374" width="34.7109375" style="123" customWidth="1"/>
    <col min="5375" max="5375" width="0" style="123" hidden="1" customWidth="1"/>
    <col min="5376" max="5376" width="20" style="123" customWidth="1"/>
    <col min="5377" max="5377" width="20.85546875" style="123" customWidth="1"/>
    <col min="5378" max="5378" width="25" style="123" customWidth="1"/>
    <col min="5379" max="5379" width="18.7109375" style="123" customWidth="1"/>
    <col min="5380" max="5380" width="29.7109375" style="123" customWidth="1"/>
    <col min="5381" max="5381" width="13.42578125" style="123" customWidth="1"/>
    <col min="5382" max="5382" width="13.85546875" style="123" customWidth="1"/>
    <col min="5383" max="5387" width="16.5703125" style="123" customWidth="1"/>
    <col min="5388" max="5388" width="20.5703125" style="123" customWidth="1"/>
    <col min="5389" max="5389" width="21.140625" style="123" customWidth="1"/>
    <col min="5390" max="5390" width="9.5703125" style="123" customWidth="1"/>
    <col min="5391" max="5391" width="0.42578125" style="123" customWidth="1"/>
    <col min="5392" max="5398" width="6.42578125" style="123" customWidth="1"/>
    <col min="5399" max="5627" width="11.42578125" style="123"/>
    <col min="5628" max="5628" width="1" style="123" customWidth="1"/>
    <col min="5629" max="5629" width="4.28515625" style="123" customWidth="1"/>
    <col min="5630" max="5630" width="34.7109375" style="123" customWidth="1"/>
    <col min="5631" max="5631" width="0" style="123" hidden="1" customWidth="1"/>
    <col min="5632" max="5632" width="20" style="123" customWidth="1"/>
    <col min="5633" max="5633" width="20.85546875" style="123" customWidth="1"/>
    <col min="5634" max="5634" width="25" style="123" customWidth="1"/>
    <col min="5635" max="5635" width="18.7109375" style="123" customWidth="1"/>
    <col min="5636" max="5636" width="29.7109375" style="123" customWidth="1"/>
    <col min="5637" max="5637" width="13.42578125" style="123" customWidth="1"/>
    <col min="5638" max="5638" width="13.85546875" style="123" customWidth="1"/>
    <col min="5639" max="5643" width="16.5703125" style="123" customWidth="1"/>
    <col min="5644" max="5644" width="20.5703125" style="123" customWidth="1"/>
    <col min="5645" max="5645" width="21.140625" style="123" customWidth="1"/>
    <col min="5646" max="5646" width="9.5703125" style="123" customWidth="1"/>
    <col min="5647" max="5647" width="0.42578125" style="123" customWidth="1"/>
    <col min="5648" max="5654" width="6.42578125" style="123" customWidth="1"/>
    <col min="5655" max="5883" width="11.42578125" style="123"/>
    <col min="5884" max="5884" width="1" style="123" customWidth="1"/>
    <col min="5885" max="5885" width="4.28515625" style="123" customWidth="1"/>
    <col min="5886" max="5886" width="34.7109375" style="123" customWidth="1"/>
    <col min="5887" max="5887" width="0" style="123" hidden="1" customWidth="1"/>
    <col min="5888" max="5888" width="20" style="123" customWidth="1"/>
    <col min="5889" max="5889" width="20.85546875" style="123" customWidth="1"/>
    <col min="5890" max="5890" width="25" style="123" customWidth="1"/>
    <col min="5891" max="5891" width="18.7109375" style="123" customWidth="1"/>
    <col min="5892" max="5892" width="29.7109375" style="123" customWidth="1"/>
    <col min="5893" max="5893" width="13.42578125" style="123" customWidth="1"/>
    <col min="5894" max="5894" width="13.85546875" style="123" customWidth="1"/>
    <col min="5895" max="5899" width="16.5703125" style="123" customWidth="1"/>
    <col min="5900" max="5900" width="20.5703125" style="123" customWidth="1"/>
    <col min="5901" max="5901" width="21.140625" style="123" customWidth="1"/>
    <col min="5902" max="5902" width="9.5703125" style="123" customWidth="1"/>
    <col min="5903" max="5903" width="0.42578125" style="123" customWidth="1"/>
    <col min="5904" max="5910" width="6.42578125" style="123" customWidth="1"/>
    <col min="5911" max="6139" width="11.42578125" style="123"/>
    <col min="6140" max="6140" width="1" style="123" customWidth="1"/>
    <col min="6141" max="6141" width="4.28515625" style="123" customWidth="1"/>
    <col min="6142" max="6142" width="34.7109375" style="123" customWidth="1"/>
    <col min="6143" max="6143" width="0" style="123" hidden="1" customWidth="1"/>
    <col min="6144" max="6144" width="20" style="123" customWidth="1"/>
    <col min="6145" max="6145" width="20.85546875" style="123" customWidth="1"/>
    <col min="6146" max="6146" width="25" style="123" customWidth="1"/>
    <col min="6147" max="6147" width="18.7109375" style="123" customWidth="1"/>
    <col min="6148" max="6148" width="29.7109375" style="123" customWidth="1"/>
    <col min="6149" max="6149" width="13.42578125" style="123" customWidth="1"/>
    <col min="6150" max="6150" width="13.85546875" style="123" customWidth="1"/>
    <col min="6151" max="6155" width="16.5703125" style="123" customWidth="1"/>
    <col min="6156" max="6156" width="20.5703125" style="123" customWidth="1"/>
    <col min="6157" max="6157" width="21.140625" style="123" customWidth="1"/>
    <col min="6158" max="6158" width="9.5703125" style="123" customWidth="1"/>
    <col min="6159" max="6159" width="0.42578125" style="123" customWidth="1"/>
    <col min="6160" max="6166" width="6.42578125" style="123" customWidth="1"/>
    <col min="6167" max="6395" width="11.42578125" style="123"/>
    <col min="6396" max="6396" width="1" style="123" customWidth="1"/>
    <col min="6397" max="6397" width="4.28515625" style="123" customWidth="1"/>
    <col min="6398" max="6398" width="34.7109375" style="123" customWidth="1"/>
    <col min="6399" max="6399" width="0" style="123" hidden="1" customWidth="1"/>
    <col min="6400" max="6400" width="20" style="123" customWidth="1"/>
    <col min="6401" max="6401" width="20.85546875" style="123" customWidth="1"/>
    <col min="6402" max="6402" width="25" style="123" customWidth="1"/>
    <col min="6403" max="6403" width="18.7109375" style="123" customWidth="1"/>
    <col min="6404" max="6404" width="29.7109375" style="123" customWidth="1"/>
    <col min="6405" max="6405" width="13.42578125" style="123" customWidth="1"/>
    <col min="6406" max="6406" width="13.85546875" style="123" customWidth="1"/>
    <col min="6407" max="6411" width="16.5703125" style="123" customWidth="1"/>
    <col min="6412" max="6412" width="20.5703125" style="123" customWidth="1"/>
    <col min="6413" max="6413" width="21.140625" style="123" customWidth="1"/>
    <col min="6414" max="6414" width="9.5703125" style="123" customWidth="1"/>
    <col min="6415" max="6415" width="0.42578125" style="123" customWidth="1"/>
    <col min="6416" max="6422" width="6.42578125" style="123" customWidth="1"/>
    <col min="6423" max="6651" width="11.42578125" style="123"/>
    <col min="6652" max="6652" width="1" style="123" customWidth="1"/>
    <col min="6653" max="6653" width="4.28515625" style="123" customWidth="1"/>
    <col min="6654" max="6654" width="34.7109375" style="123" customWidth="1"/>
    <col min="6655" max="6655" width="0" style="123" hidden="1" customWidth="1"/>
    <col min="6656" max="6656" width="20" style="123" customWidth="1"/>
    <col min="6657" max="6657" width="20.85546875" style="123" customWidth="1"/>
    <col min="6658" max="6658" width="25" style="123" customWidth="1"/>
    <col min="6659" max="6659" width="18.7109375" style="123" customWidth="1"/>
    <col min="6660" max="6660" width="29.7109375" style="123" customWidth="1"/>
    <col min="6661" max="6661" width="13.42578125" style="123" customWidth="1"/>
    <col min="6662" max="6662" width="13.85546875" style="123" customWidth="1"/>
    <col min="6663" max="6667" width="16.5703125" style="123" customWidth="1"/>
    <col min="6668" max="6668" width="20.5703125" style="123" customWidth="1"/>
    <col min="6669" max="6669" width="21.140625" style="123" customWidth="1"/>
    <col min="6670" max="6670" width="9.5703125" style="123" customWidth="1"/>
    <col min="6671" max="6671" width="0.42578125" style="123" customWidth="1"/>
    <col min="6672" max="6678" width="6.42578125" style="123" customWidth="1"/>
    <col min="6679" max="6907" width="11.42578125" style="123"/>
    <col min="6908" max="6908" width="1" style="123" customWidth="1"/>
    <col min="6909" max="6909" width="4.28515625" style="123" customWidth="1"/>
    <col min="6910" max="6910" width="34.7109375" style="123" customWidth="1"/>
    <col min="6911" max="6911" width="0" style="123" hidden="1" customWidth="1"/>
    <col min="6912" max="6912" width="20" style="123" customWidth="1"/>
    <col min="6913" max="6913" width="20.85546875" style="123" customWidth="1"/>
    <col min="6914" max="6914" width="25" style="123" customWidth="1"/>
    <col min="6915" max="6915" width="18.7109375" style="123" customWidth="1"/>
    <col min="6916" max="6916" width="29.7109375" style="123" customWidth="1"/>
    <col min="6917" max="6917" width="13.42578125" style="123" customWidth="1"/>
    <col min="6918" max="6918" width="13.85546875" style="123" customWidth="1"/>
    <col min="6919" max="6923" width="16.5703125" style="123" customWidth="1"/>
    <col min="6924" max="6924" width="20.5703125" style="123" customWidth="1"/>
    <col min="6925" max="6925" width="21.140625" style="123" customWidth="1"/>
    <col min="6926" max="6926" width="9.5703125" style="123" customWidth="1"/>
    <col min="6927" max="6927" width="0.42578125" style="123" customWidth="1"/>
    <col min="6928" max="6934" width="6.42578125" style="123" customWidth="1"/>
    <col min="6935" max="7163" width="11.42578125" style="123"/>
    <col min="7164" max="7164" width="1" style="123" customWidth="1"/>
    <col min="7165" max="7165" width="4.28515625" style="123" customWidth="1"/>
    <col min="7166" max="7166" width="34.7109375" style="123" customWidth="1"/>
    <col min="7167" max="7167" width="0" style="123" hidden="1" customWidth="1"/>
    <col min="7168" max="7168" width="20" style="123" customWidth="1"/>
    <col min="7169" max="7169" width="20.85546875" style="123" customWidth="1"/>
    <col min="7170" max="7170" width="25" style="123" customWidth="1"/>
    <col min="7171" max="7171" width="18.7109375" style="123" customWidth="1"/>
    <col min="7172" max="7172" width="29.7109375" style="123" customWidth="1"/>
    <col min="7173" max="7173" width="13.42578125" style="123" customWidth="1"/>
    <col min="7174" max="7174" width="13.85546875" style="123" customWidth="1"/>
    <col min="7175" max="7179" width="16.5703125" style="123" customWidth="1"/>
    <col min="7180" max="7180" width="20.5703125" style="123" customWidth="1"/>
    <col min="7181" max="7181" width="21.140625" style="123" customWidth="1"/>
    <col min="7182" max="7182" width="9.5703125" style="123" customWidth="1"/>
    <col min="7183" max="7183" width="0.42578125" style="123" customWidth="1"/>
    <col min="7184" max="7190" width="6.42578125" style="123" customWidth="1"/>
    <col min="7191" max="7419" width="11.42578125" style="123"/>
    <col min="7420" max="7420" width="1" style="123" customWidth="1"/>
    <col min="7421" max="7421" width="4.28515625" style="123" customWidth="1"/>
    <col min="7422" max="7422" width="34.7109375" style="123" customWidth="1"/>
    <col min="7423" max="7423" width="0" style="123" hidden="1" customWidth="1"/>
    <col min="7424" max="7424" width="20" style="123" customWidth="1"/>
    <col min="7425" max="7425" width="20.85546875" style="123" customWidth="1"/>
    <col min="7426" max="7426" width="25" style="123" customWidth="1"/>
    <col min="7427" max="7427" width="18.7109375" style="123" customWidth="1"/>
    <col min="7428" max="7428" width="29.7109375" style="123" customWidth="1"/>
    <col min="7429" max="7429" width="13.42578125" style="123" customWidth="1"/>
    <col min="7430" max="7430" width="13.85546875" style="123" customWidth="1"/>
    <col min="7431" max="7435" width="16.5703125" style="123" customWidth="1"/>
    <col min="7436" max="7436" width="20.5703125" style="123" customWidth="1"/>
    <col min="7437" max="7437" width="21.140625" style="123" customWidth="1"/>
    <col min="7438" max="7438" width="9.5703125" style="123" customWidth="1"/>
    <col min="7439" max="7439" width="0.42578125" style="123" customWidth="1"/>
    <col min="7440" max="7446" width="6.42578125" style="123" customWidth="1"/>
    <col min="7447" max="7675" width="11.42578125" style="123"/>
    <col min="7676" max="7676" width="1" style="123" customWidth="1"/>
    <col min="7677" max="7677" width="4.28515625" style="123" customWidth="1"/>
    <col min="7678" max="7678" width="34.7109375" style="123" customWidth="1"/>
    <col min="7679" max="7679" width="0" style="123" hidden="1" customWidth="1"/>
    <col min="7680" max="7680" width="20" style="123" customWidth="1"/>
    <col min="7681" max="7681" width="20.85546875" style="123" customWidth="1"/>
    <col min="7682" max="7682" width="25" style="123" customWidth="1"/>
    <col min="7683" max="7683" width="18.7109375" style="123" customWidth="1"/>
    <col min="7684" max="7684" width="29.7109375" style="123" customWidth="1"/>
    <col min="7685" max="7685" width="13.42578125" style="123" customWidth="1"/>
    <col min="7686" max="7686" width="13.85546875" style="123" customWidth="1"/>
    <col min="7687" max="7691" width="16.5703125" style="123" customWidth="1"/>
    <col min="7692" max="7692" width="20.5703125" style="123" customWidth="1"/>
    <col min="7693" max="7693" width="21.140625" style="123" customWidth="1"/>
    <col min="7694" max="7694" width="9.5703125" style="123" customWidth="1"/>
    <col min="7695" max="7695" width="0.42578125" style="123" customWidth="1"/>
    <col min="7696" max="7702" width="6.42578125" style="123" customWidth="1"/>
    <col min="7703" max="7931" width="11.42578125" style="123"/>
    <col min="7932" max="7932" width="1" style="123" customWidth="1"/>
    <col min="7933" max="7933" width="4.28515625" style="123" customWidth="1"/>
    <col min="7934" max="7934" width="34.7109375" style="123" customWidth="1"/>
    <col min="7935" max="7935" width="0" style="123" hidden="1" customWidth="1"/>
    <col min="7936" max="7936" width="20" style="123" customWidth="1"/>
    <col min="7937" max="7937" width="20.85546875" style="123" customWidth="1"/>
    <col min="7938" max="7938" width="25" style="123" customWidth="1"/>
    <col min="7939" max="7939" width="18.7109375" style="123" customWidth="1"/>
    <col min="7940" max="7940" width="29.7109375" style="123" customWidth="1"/>
    <col min="7941" max="7941" width="13.42578125" style="123" customWidth="1"/>
    <col min="7942" max="7942" width="13.85546875" style="123" customWidth="1"/>
    <col min="7943" max="7947" width="16.5703125" style="123" customWidth="1"/>
    <col min="7948" max="7948" width="20.5703125" style="123" customWidth="1"/>
    <col min="7949" max="7949" width="21.140625" style="123" customWidth="1"/>
    <col min="7950" max="7950" width="9.5703125" style="123" customWidth="1"/>
    <col min="7951" max="7951" width="0.42578125" style="123" customWidth="1"/>
    <col min="7952" max="7958" width="6.42578125" style="123" customWidth="1"/>
    <col min="7959" max="8187" width="11.42578125" style="123"/>
    <col min="8188" max="8188" width="1" style="123" customWidth="1"/>
    <col min="8189" max="8189" width="4.28515625" style="123" customWidth="1"/>
    <col min="8190" max="8190" width="34.7109375" style="123" customWidth="1"/>
    <col min="8191" max="8191" width="0" style="123" hidden="1" customWidth="1"/>
    <col min="8192" max="8192" width="20" style="123" customWidth="1"/>
    <col min="8193" max="8193" width="20.85546875" style="123" customWidth="1"/>
    <col min="8194" max="8194" width="25" style="123" customWidth="1"/>
    <col min="8195" max="8195" width="18.7109375" style="123" customWidth="1"/>
    <col min="8196" max="8196" width="29.7109375" style="123" customWidth="1"/>
    <col min="8197" max="8197" width="13.42578125" style="123" customWidth="1"/>
    <col min="8198" max="8198" width="13.85546875" style="123" customWidth="1"/>
    <col min="8199" max="8203" width="16.5703125" style="123" customWidth="1"/>
    <col min="8204" max="8204" width="20.5703125" style="123" customWidth="1"/>
    <col min="8205" max="8205" width="21.140625" style="123" customWidth="1"/>
    <col min="8206" max="8206" width="9.5703125" style="123" customWidth="1"/>
    <col min="8207" max="8207" width="0.42578125" style="123" customWidth="1"/>
    <col min="8208" max="8214" width="6.42578125" style="123" customWidth="1"/>
    <col min="8215" max="8443" width="11.42578125" style="123"/>
    <col min="8444" max="8444" width="1" style="123" customWidth="1"/>
    <col min="8445" max="8445" width="4.28515625" style="123" customWidth="1"/>
    <col min="8446" max="8446" width="34.7109375" style="123" customWidth="1"/>
    <col min="8447" max="8447" width="0" style="123" hidden="1" customWidth="1"/>
    <col min="8448" max="8448" width="20" style="123" customWidth="1"/>
    <col min="8449" max="8449" width="20.85546875" style="123" customWidth="1"/>
    <col min="8450" max="8450" width="25" style="123" customWidth="1"/>
    <col min="8451" max="8451" width="18.7109375" style="123" customWidth="1"/>
    <col min="8452" max="8452" width="29.7109375" style="123" customWidth="1"/>
    <col min="8453" max="8453" width="13.42578125" style="123" customWidth="1"/>
    <col min="8454" max="8454" width="13.85546875" style="123" customWidth="1"/>
    <col min="8455" max="8459" width="16.5703125" style="123" customWidth="1"/>
    <col min="8460" max="8460" width="20.5703125" style="123" customWidth="1"/>
    <col min="8461" max="8461" width="21.140625" style="123" customWidth="1"/>
    <col min="8462" max="8462" width="9.5703125" style="123" customWidth="1"/>
    <col min="8463" max="8463" width="0.42578125" style="123" customWidth="1"/>
    <col min="8464" max="8470" width="6.42578125" style="123" customWidth="1"/>
    <col min="8471" max="8699" width="11.42578125" style="123"/>
    <col min="8700" max="8700" width="1" style="123" customWidth="1"/>
    <col min="8701" max="8701" width="4.28515625" style="123" customWidth="1"/>
    <col min="8702" max="8702" width="34.7109375" style="123" customWidth="1"/>
    <col min="8703" max="8703" width="0" style="123" hidden="1" customWidth="1"/>
    <col min="8704" max="8704" width="20" style="123" customWidth="1"/>
    <col min="8705" max="8705" width="20.85546875" style="123" customWidth="1"/>
    <col min="8706" max="8706" width="25" style="123" customWidth="1"/>
    <col min="8707" max="8707" width="18.7109375" style="123" customWidth="1"/>
    <col min="8708" max="8708" width="29.7109375" style="123" customWidth="1"/>
    <col min="8709" max="8709" width="13.42578125" style="123" customWidth="1"/>
    <col min="8710" max="8710" width="13.85546875" style="123" customWidth="1"/>
    <col min="8711" max="8715" width="16.5703125" style="123" customWidth="1"/>
    <col min="8716" max="8716" width="20.5703125" style="123" customWidth="1"/>
    <col min="8717" max="8717" width="21.140625" style="123" customWidth="1"/>
    <col min="8718" max="8718" width="9.5703125" style="123" customWidth="1"/>
    <col min="8719" max="8719" width="0.42578125" style="123" customWidth="1"/>
    <col min="8720" max="8726" width="6.42578125" style="123" customWidth="1"/>
    <col min="8727" max="8955" width="11.42578125" style="123"/>
    <col min="8956" max="8956" width="1" style="123" customWidth="1"/>
    <col min="8957" max="8957" width="4.28515625" style="123" customWidth="1"/>
    <col min="8958" max="8958" width="34.7109375" style="123" customWidth="1"/>
    <col min="8959" max="8959" width="0" style="123" hidden="1" customWidth="1"/>
    <col min="8960" max="8960" width="20" style="123" customWidth="1"/>
    <col min="8961" max="8961" width="20.85546875" style="123" customWidth="1"/>
    <col min="8962" max="8962" width="25" style="123" customWidth="1"/>
    <col min="8963" max="8963" width="18.7109375" style="123" customWidth="1"/>
    <col min="8964" max="8964" width="29.7109375" style="123" customWidth="1"/>
    <col min="8965" max="8965" width="13.42578125" style="123" customWidth="1"/>
    <col min="8966" max="8966" width="13.85546875" style="123" customWidth="1"/>
    <col min="8967" max="8971" width="16.5703125" style="123" customWidth="1"/>
    <col min="8972" max="8972" width="20.5703125" style="123" customWidth="1"/>
    <col min="8973" max="8973" width="21.140625" style="123" customWidth="1"/>
    <col min="8974" max="8974" width="9.5703125" style="123" customWidth="1"/>
    <col min="8975" max="8975" width="0.42578125" style="123" customWidth="1"/>
    <col min="8976" max="8982" width="6.42578125" style="123" customWidth="1"/>
    <col min="8983" max="9211" width="11.42578125" style="123"/>
    <col min="9212" max="9212" width="1" style="123" customWidth="1"/>
    <col min="9213" max="9213" width="4.28515625" style="123" customWidth="1"/>
    <col min="9214" max="9214" width="34.7109375" style="123" customWidth="1"/>
    <col min="9215" max="9215" width="0" style="123" hidden="1" customWidth="1"/>
    <col min="9216" max="9216" width="20" style="123" customWidth="1"/>
    <col min="9217" max="9217" width="20.85546875" style="123" customWidth="1"/>
    <col min="9218" max="9218" width="25" style="123" customWidth="1"/>
    <col min="9219" max="9219" width="18.7109375" style="123" customWidth="1"/>
    <col min="9220" max="9220" width="29.7109375" style="123" customWidth="1"/>
    <col min="9221" max="9221" width="13.42578125" style="123" customWidth="1"/>
    <col min="9222" max="9222" width="13.85546875" style="123" customWidth="1"/>
    <col min="9223" max="9227" width="16.5703125" style="123" customWidth="1"/>
    <col min="9228" max="9228" width="20.5703125" style="123" customWidth="1"/>
    <col min="9229" max="9229" width="21.140625" style="123" customWidth="1"/>
    <col min="9230" max="9230" width="9.5703125" style="123" customWidth="1"/>
    <col min="9231" max="9231" width="0.42578125" style="123" customWidth="1"/>
    <col min="9232" max="9238" width="6.42578125" style="123" customWidth="1"/>
    <col min="9239" max="9467" width="11.42578125" style="123"/>
    <col min="9468" max="9468" width="1" style="123" customWidth="1"/>
    <col min="9469" max="9469" width="4.28515625" style="123" customWidth="1"/>
    <col min="9470" max="9470" width="34.7109375" style="123" customWidth="1"/>
    <col min="9471" max="9471" width="0" style="123" hidden="1" customWidth="1"/>
    <col min="9472" max="9472" width="20" style="123" customWidth="1"/>
    <col min="9473" max="9473" width="20.85546875" style="123" customWidth="1"/>
    <col min="9474" max="9474" width="25" style="123" customWidth="1"/>
    <col min="9475" max="9475" width="18.7109375" style="123" customWidth="1"/>
    <col min="9476" max="9476" width="29.7109375" style="123" customWidth="1"/>
    <col min="9477" max="9477" width="13.42578125" style="123" customWidth="1"/>
    <col min="9478" max="9478" width="13.85546875" style="123" customWidth="1"/>
    <col min="9479" max="9483" width="16.5703125" style="123" customWidth="1"/>
    <col min="9484" max="9484" width="20.5703125" style="123" customWidth="1"/>
    <col min="9485" max="9485" width="21.140625" style="123" customWidth="1"/>
    <col min="9486" max="9486" width="9.5703125" style="123" customWidth="1"/>
    <col min="9487" max="9487" width="0.42578125" style="123" customWidth="1"/>
    <col min="9488" max="9494" width="6.42578125" style="123" customWidth="1"/>
    <col min="9495" max="9723" width="11.42578125" style="123"/>
    <col min="9724" max="9724" width="1" style="123" customWidth="1"/>
    <col min="9725" max="9725" width="4.28515625" style="123" customWidth="1"/>
    <col min="9726" max="9726" width="34.7109375" style="123" customWidth="1"/>
    <col min="9727" max="9727" width="0" style="123" hidden="1" customWidth="1"/>
    <col min="9728" max="9728" width="20" style="123" customWidth="1"/>
    <col min="9729" max="9729" width="20.85546875" style="123" customWidth="1"/>
    <col min="9730" max="9730" width="25" style="123" customWidth="1"/>
    <col min="9731" max="9731" width="18.7109375" style="123" customWidth="1"/>
    <col min="9732" max="9732" width="29.7109375" style="123" customWidth="1"/>
    <col min="9733" max="9733" width="13.42578125" style="123" customWidth="1"/>
    <col min="9734" max="9734" width="13.85546875" style="123" customWidth="1"/>
    <col min="9735" max="9739" width="16.5703125" style="123" customWidth="1"/>
    <col min="9740" max="9740" width="20.5703125" style="123" customWidth="1"/>
    <col min="9741" max="9741" width="21.140625" style="123" customWidth="1"/>
    <col min="9742" max="9742" width="9.5703125" style="123" customWidth="1"/>
    <col min="9743" max="9743" width="0.42578125" style="123" customWidth="1"/>
    <col min="9744" max="9750" width="6.42578125" style="123" customWidth="1"/>
    <col min="9751" max="9979" width="11.42578125" style="123"/>
    <col min="9980" max="9980" width="1" style="123" customWidth="1"/>
    <col min="9981" max="9981" width="4.28515625" style="123" customWidth="1"/>
    <col min="9982" max="9982" width="34.7109375" style="123" customWidth="1"/>
    <col min="9983" max="9983" width="0" style="123" hidden="1" customWidth="1"/>
    <col min="9984" max="9984" width="20" style="123" customWidth="1"/>
    <col min="9985" max="9985" width="20.85546875" style="123" customWidth="1"/>
    <col min="9986" max="9986" width="25" style="123" customWidth="1"/>
    <col min="9987" max="9987" width="18.7109375" style="123" customWidth="1"/>
    <col min="9988" max="9988" width="29.7109375" style="123" customWidth="1"/>
    <col min="9989" max="9989" width="13.42578125" style="123" customWidth="1"/>
    <col min="9990" max="9990" width="13.85546875" style="123" customWidth="1"/>
    <col min="9991" max="9995" width="16.5703125" style="123" customWidth="1"/>
    <col min="9996" max="9996" width="20.5703125" style="123" customWidth="1"/>
    <col min="9997" max="9997" width="21.140625" style="123" customWidth="1"/>
    <col min="9998" max="9998" width="9.5703125" style="123" customWidth="1"/>
    <col min="9999" max="9999" width="0.42578125" style="123" customWidth="1"/>
    <col min="10000" max="10006" width="6.42578125" style="123" customWidth="1"/>
    <col min="10007" max="10235" width="11.42578125" style="123"/>
    <col min="10236" max="10236" width="1" style="123" customWidth="1"/>
    <col min="10237" max="10237" width="4.28515625" style="123" customWidth="1"/>
    <col min="10238" max="10238" width="34.7109375" style="123" customWidth="1"/>
    <col min="10239" max="10239" width="0" style="123" hidden="1" customWidth="1"/>
    <col min="10240" max="10240" width="20" style="123" customWidth="1"/>
    <col min="10241" max="10241" width="20.85546875" style="123" customWidth="1"/>
    <col min="10242" max="10242" width="25" style="123" customWidth="1"/>
    <col min="10243" max="10243" width="18.7109375" style="123" customWidth="1"/>
    <col min="10244" max="10244" width="29.7109375" style="123" customWidth="1"/>
    <col min="10245" max="10245" width="13.42578125" style="123" customWidth="1"/>
    <col min="10246" max="10246" width="13.85546875" style="123" customWidth="1"/>
    <col min="10247" max="10251" width="16.5703125" style="123" customWidth="1"/>
    <col min="10252" max="10252" width="20.5703125" style="123" customWidth="1"/>
    <col min="10253" max="10253" width="21.140625" style="123" customWidth="1"/>
    <col min="10254" max="10254" width="9.5703125" style="123" customWidth="1"/>
    <col min="10255" max="10255" width="0.42578125" style="123" customWidth="1"/>
    <col min="10256" max="10262" width="6.42578125" style="123" customWidth="1"/>
    <col min="10263" max="10491" width="11.42578125" style="123"/>
    <col min="10492" max="10492" width="1" style="123" customWidth="1"/>
    <col min="10493" max="10493" width="4.28515625" style="123" customWidth="1"/>
    <col min="10494" max="10494" width="34.7109375" style="123" customWidth="1"/>
    <col min="10495" max="10495" width="0" style="123" hidden="1" customWidth="1"/>
    <col min="10496" max="10496" width="20" style="123" customWidth="1"/>
    <col min="10497" max="10497" width="20.85546875" style="123" customWidth="1"/>
    <col min="10498" max="10498" width="25" style="123" customWidth="1"/>
    <col min="10499" max="10499" width="18.7109375" style="123" customWidth="1"/>
    <col min="10500" max="10500" width="29.7109375" style="123" customWidth="1"/>
    <col min="10501" max="10501" width="13.42578125" style="123" customWidth="1"/>
    <col min="10502" max="10502" width="13.85546875" style="123" customWidth="1"/>
    <col min="10503" max="10507" width="16.5703125" style="123" customWidth="1"/>
    <col min="10508" max="10508" width="20.5703125" style="123" customWidth="1"/>
    <col min="10509" max="10509" width="21.140625" style="123" customWidth="1"/>
    <col min="10510" max="10510" width="9.5703125" style="123" customWidth="1"/>
    <col min="10511" max="10511" width="0.42578125" style="123" customWidth="1"/>
    <col min="10512" max="10518" width="6.42578125" style="123" customWidth="1"/>
    <col min="10519" max="10747" width="11.42578125" style="123"/>
    <col min="10748" max="10748" width="1" style="123" customWidth="1"/>
    <col min="10749" max="10749" width="4.28515625" style="123" customWidth="1"/>
    <col min="10750" max="10750" width="34.7109375" style="123" customWidth="1"/>
    <col min="10751" max="10751" width="0" style="123" hidden="1" customWidth="1"/>
    <col min="10752" max="10752" width="20" style="123" customWidth="1"/>
    <col min="10753" max="10753" width="20.85546875" style="123" customWidth="1"/>
    <col min="10754" max="10754" width="25" style="123" customWidth="1"/>
    <col min="10755" max="10755" width="18.7109375" style="123" customWidth="1"/>
    <col min="10756" max="10756" width="29.7109375" style="123" customWidth="1"/>
    <col min="10757" max="10757" width="13.42578125" style="123" customWidth="1"/>
    <col min="10758" max="10758" width="13.85546875" style="123" customWidth="1"/>
    <col min="10759" max="10763" width="16.5703125" style="123" customWidth="1"/>
    <col min="10764" max="10764" width="20.5703125" style="123" customWidth="1"/>
    <col min="10765" max="10765" width="21.140625" style="123" customWidth="1"/>
    <col min="10766" max="10766" width="9.5703125" style="123" customWidth="1"/>
    <col min="10767" max="10767" width="0.42578125" style="123" customWidth="1"/>
    <col min="10768" max="10774" width="6.42578125" style="123" customWidth="1"/>
    <col min="10775" max="11003" width="11.42578125" style="123"/>
    <col min="11004" max="11004" width="1" style="123" customWidth="1"/>
    <col min="11005" max="11005" width="4.28515625" style="123" customWidth="1"/>
    <col min="11006" max="11006" width="34.7109375" style="123" customWidth="1"/>
    <col min="11007" max="11007" width="0" style="123" hidden="1" customWidth="1"/>
    <col min="11008" max="11008" width="20" style="123" customWidth="1"/>
    <col min="11009" max="11009" width="20.85546875" style="123" customWidth="1"/>
    <col min="11010" max="11010" width="25" style="123" customWidth="1"/>
    <col min="11011" max="11011" width="18.7109375" style="123" customWidth="1"/>
    <col min="11012" max="11012" width="29.7109375" style="123" customWidth="1"/>
    <col min="11013" max="11013" width="13.42578125" style="123" customWidth="1"/>
    <col min="11014" max="11014" width="13.85546875" style="123" customWidth="1"/>
    <col min="11015" max="11019" width="16.5703125" style="123" customWidth="1"/>
    <col min="11020" max="11020" width="20.5703125" style="123" customWidth="1"/>
    <col min="11021" max="11021" width="21.140625" style="123" customWidth="1"/>
    <col min="11022" max="11022" width="9.5703125" style="123" customWidth="1"/>
    <col min="11023" max="11023" width="0.42578125" style="123" customWidth="1"/>
    <col min="11024" max="11030" width="6.42578125" style="123" customWidth="1"/>
    <col min="11031" max="11259" width="11.42578125" style="123"/>
    <col min="11260" max="11260" width="1" style="123" customWidth="1"/>
    <col min="11261" max="11261" width="4.28515625" style="123" customWidth="1"/>
    <col min="11262" max="11262" width="34.7109375" style="123" customWidth="1"/>
    <col min="11263" max="11263" width="0" style="123" hidden="1" customWidth="1"/>
    <col min="11264" max="11264" width="20" style="123" customWidth="1"/>
    <col min="11265" max="11265" width="20.85546875" style="123" customWidth="1"/>
    <col min="11266" max="11266" width="25" style="123" customWidth="1"/>
    <col min="11267" max="11267" width="18.7109375" style="123" customWidth="1"/>
    <col min="11268" max="11268" width="29.7109375" style="123" customWidth="1"/>
    <col min="11269" max="11269" width="13.42578125" style="123" customWidth="1"/>
    <col min="11270" max="11270" width="13.85546875" style="123" customWidth="1"/>
    <col min="11271" max="11275" width="16.5703125" style="123" customWidth="1"/>
    <col min="11276" max="11276" width="20.5703125" style="123" customWidth="1"/>
    <col min="11277" max="11277" width="21.140625" style="123" customWidth="1"/>
    <col min="11278" max="11278" width="9.5703125" style="123" customWidth="1"/>
    <col min="11279" max="11279" width="0.42578125" style="123" customWidth="1"/>
    <col min="11280" max="11286" width="6.42578125" style="123" customWidth="1"/>
    <col min="11287" max="11515" width="11.42578125" style="123"/>
    <col min="11516" max="11516" width="1" style="123" customWidth="1"/>
    <col min="11517" max="11517" width="4.28515625" style="123" customWidth="1"/>
    <col min="11518" max="11518" width="34.7109375" style="123" customWidth="1"/>
    <col min="11519" max="11519" width="0" style="123" hidden="1" customWidth="1"/>
    <col min="11520" max="11520" width="20" style="123" customWidth="1"/>
    <col min="11521" max="11521" width="20.85546875" style="123" customWidth="1"/>
    <col min="11522" max="11522" width="25" style="123" customWidth="1"/>
    <col min="11523" max="11523" width="18.7109375" style="123" customWidth="1"/>
    <col min="11524" max="11524" width="29.7109375" style="123" customWidth="1"/>
    <col min="11525" max="11525" width="13.42578125" style="123" customWidth="1"/>
    <col min="11526" max="11526" width="13.85546875" style="123" customWidth="1"/>
    <col min="11527" max="11531" width="16.5703125" style="123" customWidth="1"/>
    <col min="11532" max="11532" width="20.5703125" style="123" customWidth="1"/>
    <col min="11533" max="11533" width="21.140625" style="123" customWidth="1"/>
    <col min="11534" max="11534" width="9.5703125" style="123" customWidth="1"/>
    <col min="11535" max="11535" width="0.42578125" style="123" customWidth="1"/>
    <col min="11536" max="11542" width="6.42578125" style="123" customWidth="1"/>
    <col min="11543" max="11771" width="11.42578125" style="123"/>
    <col min="11772" max="11772" width="1" style="123" customWidth="1"/>
    <col min="11773" max="11773" width="4.28515625" style="123" customWidth="1"/>
    <col min="11774" max="11774" width="34.7109375" style="123" customWidth="1"/>
    <col min="11775" max="11775" width="0" style="123" hidden="1" customWidth="1"/>
    <col min="11776" max="11776" width="20" style="123" customWidth="1"/>
    <col min="11777" max="11777" width="20.85546875" style="123" customWidth="1"/>
    <col min="11778" max="11778" width="25" style="123" customWidth="1"/>
    <col min="11779" max="11779" width="18.7109375" style="123" customWidth="1"/>
    <col min="11780" max="11780" width="29.7109375" style="123" customWidth="1"/>
    <col min="11781" max="11781" width="13.42578125" style="123" customWidth="1"/>
    <col min="11782" max="11782" width="13.85546875" style="123" customWidth="1"/>
    <col min="11783" max="11787" width="16.5703125" style="123" customWidth="1"/>
    <col min="11788" max="11788" width="20.5703125" style="123" customWidth="1"/>
    <col min="11789" max="11789" width="21.140625" style="123" customWidth="1"/>
    <col min="11790" max="11790" width="9.5703125" style="123" customWidth="1"/>
    <col min="11791" max="11791" width="0.42578125" style="123" customWidth="1"/>
    <col min="11792" max="11798" width="6.42578125" style="123" customWidth="1"/>
    <col min="11799" max="12027" width="11.42578125" style="123"/>
    <col min="12028" max="12028" width="1" style="123" customWidth="1"/>
    <col min="12029" max="12029" width="4.28515625" style="123" customWidth="1"/>
    <col min="12030" max="12030" width="34.7109375" style="123" customWidth="1"/>
    <col min="12031" max="12031" width="0" style="123" hidden="1" customWidth="1"/>
    <col min="12032" max="12032" width="20" style="123" customWidth="1"/>
    <col min="12033" max="12033" width="20.85546875" style="123" customWidth="1"/>
    <col min="12034" max="12034" width="25" style="123" customWidth="1"/>
    <col min="12035" max="12035" width="18.7109375" style="123" customWidth="1"/>
    <col min="12036" max="12036" width="29.7109375" style="123" customWidth="1"/>
    <col min="12037" max="12037" width="13.42578125" style="123" customWidth="1"/>
    <col min="12038" max="12038" width="13.85546875" style="123" customWidth="1"/>
    <col min="12039" max="12043" width="16.5703125" style="123" customWidth="1"/>
    <col min="12044" max="12044" width="20.5703125" style="123" customWidth="1"/>
    <col min="12045" max="12045" width="21.140625" style="123" customWidth="1"/>
    <col min="12046" max="12046" width="9.5703125" style="123" customWidth="1"/>
    <col min="12047" max="12047" width="0.42578125" style="123" customWidth="1"/>
    <col min="12048" max="12054" width="6.42578125" style="123" customWidth="1"/>
    <col min="12055" max="12283" width="11.42578125" style="123"/>
    <col min="12284" max="12284" width="1" style="123" customWidth="1"/>
    <col min="12285" max="12285" width="4.28515625" style="123" customWidth="1"/>
    <col min="12286" max="12286" width="34.7109375" style="123" customWidth="1"/>
    <col min="12287" max="12287" width="0" style="123" hidden="1" customWidth="1"/>
    <col min="12288" max="12288" width="20" style="123" customWidth="1"/>
    <col min="12289" max="12289" width="20.85546875" style="123" customWidth="1"/>
    <col min="12290" max="12290" width="25" style="123" customWidth="1"/>
    <col min="12291" max="12291" width="18.7109375" style="123" customWidth="1"/>
    <col min="12292" max="12292" width="29.7109375" style="123" customWidth="1"/>
    <col min="12293" max="12293" width="13.42578125" style="123" customWidth="1"/>
    <col min="12294" max="12294" width="13.85546875" style="123" customWidth="1"/>
    <col min="12295" max="12299" width="16.5703125" style="123" customWidth="1"/>
    <col min="12300" max="12300" width="20.5703125" style="123" customWidth="1"/>
    <col min="12301" max="12301" width="21.140625" style="123" customWidth="1"/>
    <col min="12302" max="12302" width="9.5703125" style="123" customWidth="1"/>
    <col min="12303" max="12303" width="0.42578125" style="123" customWidth="1"/>
    <col min="12304" max="12310" width="6.42578125" style="123" customWidth="1"/>
    <col min="12311" max="12539" width="11.42578125" style="123"/>
    <col min="12540" max="12540" width="1" style="123" customWidth="1"/>
    <col min="12541" max="12541" width="4.28515625" style="123" customWidth="1"/>
    <col min="12542" max="12542" width="34.7109375" style="123" customWidth="1"/>
    <col min="12543" max="12543" width="0" style="123" hidden="1" customWidth="1"/>
    <col min="12544" max="12544" width="20" style="123" customWidth="1"/>
    <col min="12545" max="12545" width="20.85546875" style="123" customWidth="1"/>
    <col min="12546" max="12546" width="25" style="123" customWidth="1"/>
    <col min="12547" max="12547" width="18.7109375" style="123" customWidth="1"/>
    <col min="12548" max="12548" width="29.7109375" style="123" customWidth="1"/>
    <col min="12549" max="12549" width="13.42578125" style="123" customWidth="1"/>
    <col min="12550" max="12550" width="13.85546875" style="123" customWidth="1"/>
    <col min="12551" max="12555" width="16.5703125" style="123" customWidth="1"/>
    <col min="12556" max="12556" width="20.5703125" style="123" customWidth="1"/>
    <col min="12557" max="12557" width="21.140625" style="123" customWidth="1"/>
    <col min="12558" max="12558" width="9.5703125" style="123" customWidth="1"/>
    <col min="12559" max="12559" width="0.42578125" style="123" customWidth="1"/>
    <col min="12560" max="12566" width="6.42578125" style="123" customWidth="1"/>
    <col min="12567" max="12795" width="11.42578125" style="123"/>
    <col min="12796" max="12796" width="1" style="123" customWidth="1"/>
    <col min="12797" max="12797" width="4.28515625" style="123" customWidth="1"/>
    <col min="12798" max="12798" width="34.7109375" style="123" customWidth="1"/>
    <col min="12799" max="12799" width="0" style="123" hidden="1" customWidth="1"/>
    <col min="12800" max="12800" width="20" style="123" customWidth="1"/>
    <col min="12801" max="12801" width="20.85546875" style="123" customWidth="1"/>
    <col min="12802" max="12802" width="25" style="123" customWidth="1"/>
    <col min="12803" max="12803" width="18.7109375" style="123" customWidth="1"/>
    <col min="12804" max="12804" width="29.7109375" style="123" customWidth="1"/>
    <col min="12805" max="12805" width="13.42578125" style="123" customWidth="1"/>
    <col min="12806" max="12806" width="13.85546875" style="123" customWidth="1"/>
    <col min="12807" max="12811" width="16.5703125" style="123" customWidth="1"/>
    <col min="12812" max="12812" width="20.5703125" style="123" customWidth="1"/>
    <col min="12813" max="12813" width="21.140625" style="123" customWidth="1"/>
    <col min="12814" max="12814" width="9.5703125" style="123" customWidth="1"/>
    <col min="12815" max="12815" width="0.42578125" style="123" customWidth="1"/>
    <col min="12816" max="12822" width="6.42578125" style="123" customWidth="1"/>
    <col min="12823" max="13051" width="11.42578125" style="123"/>
    <col min="13052" max="13052" width="1" style="123" customWidth="1"/>
    <col min="13053" max="13053" width="4.28515625" style="123" customWidth="1"/>
    <col min="13054" max="13054" width="34.7109375" style="123" customWidth="1"/>
    <col min="13055" max="13055" width="0" style="123" hidden="1" customWidth="1"/>
    <col min="13056" max="13056" width="20" style="123" customWidth="1"/>
    <col min="13057" max="13057" width="20.85546875" style="123" customWidth="1"/>
    <col min="13058" max="13058" width="25" style="123" customWidth="1"/>
    <col min="13059" max="13059" width="18.7109375" style="123" customWidth="1"/>
    <col min="13060" max="13060" width="29.7109375" style="123" customWidth="1"/>
    <col min="13061" max="13061" width="13.42578125" style="123" customWidth="1"/>
    <col min="13062" max="13062" width="13.85546875" style="123" customWidth="1"/>
    <col min="13063" max="13067" width="16.5703125" style="123" customWidth="1"/>
    <col min="13068" max="13068" width="20.5703125" style="123" customWidth="1"/>
    <col min="13069" max="13069" width="21.140625" style="123" customWidth="1"/>
    <col min="13070" max="13070" width="9.5703125" style="123" customWidth="1"/>
    <col min="13071" max="13071" width="0.42578125" style="123" customWidth="1"/>
    <col min="13072" max="13078" width="6.42578125" style="123" customWidth="1"/>
    <col min="13079" max="13307" width="11.42578125" style="123"/>
    <col min="13308" max="13308" width="1" style="123" customWidth="1"/>
    <col min="13309" max="13309" width="4.28515625" style="123" customWidth="1"/>
    <col min="13310" max="13310" width="34.7109375" style="123" customWidth="1"/>
    <col min="13311" max="13311" width="0" style="123" hidden="1" customWidth="1"/>
    <col min="13312" max="13312" width="20" style="123" customWidth="1"/>
    <col min="13313" max="13313" width="20.85546875" style="123" customWidth="1"/>
    <col min="13314" max="13314" width="25" style="123" customWidth="1"/>
    <col min="13315" max="13315" width="18.7109375" style="123" customWidth="1"/>
    <col min="13316" max="13316" width="29.7109375" style="123" customWidth="1"/>
    <col min="13317" max="13317" width="13.42578125" style="123" customWidth="1"/>
    <col min="13318" max="13318" width="13.85546875" style="123" customWidth="1"/>
    <col min="13319" max="13323" width="16.5703125" style="123" customWidth="1"/>
    <col min="13324" max="13324" width="20.5703125" style="123" customWidth="1"/>
    <col min="13325" max="13325" width="21.140625" style="123" customWidth="1"/>
    <col min="13326" max="13326" width="9.5703125" style="123" customWidth="1"/>
    <col min="13327" max="13327" width="0.42578125" style="123" customWidth="1"/>
    <col min="13328" max="13334" width="6.42578125" style="123" customWidth="1"/>
    <col min="13335" max="13563" width="11.42578125" style="123"/>
    <col min="13564" max="13564" width="1" style="123" customWidth="1"/>
    <col min="13565" max="13565" width="4.28515625" style="123" customWidth="1"/>
    <col min="13566" max="13566" width="34.7109375" style="123" customWidth="1"/>
    <col min="13567" max="13567" width="0" style="123" hidden="1" customWidth="1"/>
    <col min="13568" max="13568" width="20" style="123" customWidth="1"/>
    <col min="13569" max="13569" width="20.85546875" style="123" customWidth="1"/>
    <col min="13570" max="13570" width="25" style="123" customWidth="1"/>
    <col min="13571" max="13571" width="18.7109375" style="123" customWidth="1"/>
    <col min="13572" max="13572" width="29.7109375" style="123" customWidth="1"/>
    <col min="13573" max="13573" width="13.42578125" style="123" customWidth="1"/>
    <col min="13574" max="13574" width="13.85546875" style="123" customWidth="1"/>
    <col min="13575" max="13579" width="16.5703125" style="123" customWidth="1"/>
    <col min="13580" max="13580" width="20.5703125" style="123" customWidth="1"/>
    <col min="13581" max="13581" width="21.140625" style="123" customWidth="1"/>
    <col min="13582" max="13582" width="9.5703125" style="123" customWidth="1"/>
    <col min="13583" max="13583" width="0.42578125" style="123" customWidth="1"/>
    <col min="13584" max="13590" width="6.42578125" style="123" customWidth="1"/>
    <col min="13591" max="13819" width="11.42578125" style="123"/>
    <col min="13820" max="13820" width="1" style="123" customWidth="1"/>
    <col min="13821" max="13821" width="4.28515625" style="123" customWidth="1"/>
    <col min="13822" max="13822" width="34.7109375" style="123" customWidth="1"/>
    <col min="13823" max="13823" width="0" style="123" hidden="1" customWidth="1"/>
    <col min="13824" max="13824" width="20" style="123" customWidth="1"/>
    <col min="13825" max="13825" width="20.85546875" style="123" customWidth="1"/>
    <col min="13826" max="13826" width="25" style="123" customWidth="1"/>
    <col min="13827" max="13827" width="18.7109375" style="123" customWidth="1"/>
    <col min="13828" max="13828" width="29.7109375" style="123" customWidth="1"/>
    <col min="13829" max="13829" width="13.42578125" style="123" customWidth="1"/>
    <col min="13830" max="13830" width="13.85546875" style="123" customWidth="1"/>
    <col min="13831" max="13835" width="16.5703125" style="123" customWidth="1"/>
    <col min="13836" max="13836" width="20.5703125" style="123" customWidth="1"/>
    <col min="13837" max="13837" width="21.140625" style="123" customWidth="1"/>
    <col min="13838" max="13838" width="9.5703125" style="123" customWidth="1"/>
    <col min="13839" max="13839" width="0.42578125" style="123" customWidth="1"/>
    <col min="13840" max="13846" width="6.42578125" style="123" customWidth="1"/>
    <col min="13847" max="14075" width="11.42578125" style="123"/>
    <col min="14076" max="14076" width="1" style="123" customWidth="1"/>
    <col min="14077" max="14077" width="4.28515625" style="123" customWidth="1"/>
    <col min="14078" max="14078" width="34.7109375" style="123" customWidth="1"/>
    <col min="14079" max="14079" width="0" style="123" hidden="1" customWidth="1"/>
    <col min="14080" max="14080" width="20" style="123" customWidth="1"/>
    <col min="14081" max="14081" width="20.85546875" style="123" customWidth="1"/>
    <col min="14082" max="14082" width="25" style="123" customWidth="1"/>
    <col min="14083" max="14083" width="18.7109375" style="123" customWidth="1"/>
    <col min="14084" max="14084" width="29.7109375" style="123" customWidth="1"/>
    <col min="14085" max="14085" width="13.42578125" style="123" customWidth="1"/>
    <col min="14086" max="14086" width="13.85546875" style="123" customWidth="1"/>
    <col min="14087" max="14091" width="16.5703125" style="123" customWidth="1"/>
    <col min="14092" max="14092" width="20.5703125" style="123" customWidth="1"/>
    <col min="14093" max="14093" width="21.140625" style="123" customWidth="1"/>
    <col min="14094" max="14094" width="9.5703125" style="123" customWidth="1"/>
    <col min="14095" max="14095" width="0.42578125" style="123" customWidth="1"/>
    <col min="14096" max="14102" width="6.42578125" style="123" customWidth="1"/>
    <col min="14103" max="14331" width="11.42578125" style="123"/>
    <col min="14332" max="14332" width="1" style="123" customWidth="1"/>
    <col min="14333" max="14333" width="4.28515625" style="123" customWidth="1"/>
    <col min="14334" max="14334" width="34.7109375" style="123" customWidth="1"/>
    <col min="14335" max="14335" width="0" style="123" hidden="1" customWidth="1"/>
    <col min="14336" max="14336" width="20" style="123" customWidth="1"/>
    <col min="14337" max="14337" width="20.85546875" style="123" customWidth="1"/>
    <col min="14338" max="14338" width="25" style="123" customWidth="1"/>
    <col min="14339" max="14339" width="18.7109375" style="123" customWidth="1"/>
    <col min="14340" max="14340" width="29.7109375" style="123" customWidth="1"/>
    <col min="14341" max="14341" width="13.42578125" style="123" customWidth="1"/>
    <col min="14342" max="14342" width="13.85546875" style="123" customWidth="1"/>
    <col min="14343" max="14347" width="16.5703125" style="123" customWidth="1"/>
    <col min="14348" max="14348" width="20.5703125" style="123" customWidth="1"/>
    <col min="14349" max="14349" width="21.140625" style="123" customWidth="1"/>
    <col min="14350" max="14350" width="9.5703125" style="123" customWidth="1"/>
    <col min="14351" max="14351" width="0.42578125" style="123" customWidth="1"/>
    <col min="14352" max="14358" width="6.42578125" style="123" customWidth="1"/>
    <col min="14359" max="14587" width="11.42578125" style="123"/>
    <col min="14588" max="14588" width="1" style="123" customWidth="1"/>
    <col min="14589" max="14589" width="4.28515625" style="123" customWidth="1"/>
    <col min="14590" max="14590" width="34.7109375" style="123" customWidth="1"/>
    <col min="14591" max="14591" width="0" style="123" hidden="1" customWidth="1"/>
    <col min="14592" max="14592" width="20" style="123" customWidth="1"/>
    <col min="14593" max="14593" width="20.85546875" style="123" customWidth="1"/>
    <col min="14594" max="14594" width="25" style="123" customWidth="1"/>
    <col min="14595" max="14595" width="18.7109375" style="123" customWidth="1"/>
    <col min="14596" max="14596" width="29.7109375" style="123" customWidth="1"/>
    <col min="14597" max="14597" width="13.42578125" style="123" customWidth="1"/>
    <col min="14598" max="14598" width="13.85546875" style="123" customWidth="1"/>
    <col min="14599" max="14603" width="16.5703125" style="123" customWidth="1"/>
    <col min="14604" max="14604" width="20.5703125" style="123" customWidth="1"/>
    <col min="14605" max="14605" width="21.140625" style="123" customWidth="1"/>
    <col min="14606" max="14606" width="9.5703125" style="123" customWidth="1"/>
    <col min="14607" max="14607" width="0.42578125" style="123" customWidth="1"/>
    <col min="14608" max="14614" width="6.42578125" style="123" customWidth="1"/>
    <col min="14615" max="14843" width="11.42578125" style="123"/>
    <col min="14844" max="14844" width="1" style="123" customWidth="1"/>
    <col min="14845" max="14845" width="4.28515625" style="123" customWidth="1"/>
    <col min="14846" max="14846" width="34.7109375" style="123" customWidth="1"/>
    <col min="14847" max="14847" width="0" style="123" hidden="1" customWidth="1"/>
    <col min="14848" max="14848" width="20" style="123" customWidth="1"/>
    <col min="14849" max="14849" width="20.85546875" style="123" customWidth="1"/>
    <col min="14850" max="14850" width="25" style="123" customWidth="1"/>
    <col min="14851" max="14851" width="18.7109375" style="123" customWidth="1"/>
    <col min="14852" max="14852" width="29.7109375" style="123" customWidth="1"/>
    <col min="14853" max="14853" width="13.42578125" style="123" customWidth="1"/>
    <col min="14854" max="14854" width="13.85546875" style="123" customWidth="1"/>
    <col min="14855" max="14859" width="16.5703125" style="123" customWidth="1"/>
    <col min="14860" max="14860" width="20.5703125" style="123" customWidth="1"/>
    <col min="14861" max="14861" width="21.140625" style="123" customWidth="1"/>
    <col min="14862" max="14862" width="9.5703125" style="123" customWidth="1"/>
    <col min="14863" max="14863" width="0.42578125" style="123" customWidth="1"/>
    <col min="14864" max="14870" width="6.42578125" style="123" customWidth="1"/>
    <col min="14871" max="15099" width="11.42578125" style="123"/>
    <col min="15100" max="15100" width="1" style="123" customWidth="1"/>
    <col min="15101" max="15101" width="4.28515625" style="123" customWidth="1"/>
    <col min="15102" max="15102" width="34.7109375" style="123" customWidth="1"/>
    <col min="15103" max="15103" width="0" style="123" hidden="1" customWidth="1"/>
    <col min="15104" max="15104" width="20" style="123" customWidth="1"/>
    <col min="15105" max="15105" width="20.85546875" style="123" customWidth="1"/>
    <col min="15106" max="15106" width="25" style="123" customWidth="1"/>
    <col min="15107" max="15107" width="18.7109375" style="123" customWidth="1"/>
    <col min="15108" max="15108" width="29.7109375" style="123" customWidth="1"/>
    <col min="15109" max="15109" width="13.42578125" style="123" customWidth="1"/>
    <col min="15110" max="15110" width="13.85546875" style="123" customWidth="1"/>
    <col min="15111" max="15115" width="16.5703125" style="123" customWidth="1"/>
    <col min="15116" max="15116" width="20.5703125" style="123" customWidth="1"/>
    <col min="15117" max="15117" width="21.140625" style="123" customWidth="1"/>
    <col min="15118" max="15118" width="9.5703125" style="123" customWidth="1"/>
    <col min="15119" max="15119" width="0.42578125" style="123" customWidth="1"/>
    <col min="15120" max="15126" width="6.42578125" style="123" customWidth="1"/>
    <col min="15127" max="15355" width="11.42578125" style="123"/>
    <col min="15356" max="15356" width="1" style="123" customWidth="1"/>
    <col min="15357" max="15357" width="4.28515625" style="123" customWidth="1"/>
    <col min="15358" max="15358" width="34.7109375" style="123" customWidth="1"/>
    <col min="15359" max="15359" width="0" style="123" hidden="1" customWidth="1"/>
    <col min="15360" max="15360" width="20" style="123" customWidth="1"/>
    <col min="15361" max="15361" width="20.85546875" style="123" customWidth="1"/>
    <col min="15362" max="15362" width="25" style="123" customWidth="1"/>
    <col min="15363" max="15363" width="18.7109375" style="123" customWidth="1"/>
    <col min="15364" max="15364" width="29.7109375" style="123" customWidth="1"/>
    <col min="15365" max="15365" width="13.42578125" style="123" customWidth="1"/>
    <col min="15366" max="15366" width="13.85546875" style="123" customWidth="1"/>
    <col min="15367" max="15371" width="16.5703125" style="123" customWidth="1"/>
    <col min="15372" max="15372" width="20.5703125" style="123" customWidth="1"/>
    <col min="15373" max="15373" width="21.140625" style="123" customWidth="1"/>
    <col min="15374" max="15374" width="9.5703125" style="123" customWidth="1"/>
    <col min="15375" max="15375" width="0.42578125" style="123" customWidth="1"/>
    <col min="15376" max="15382" width="6.42578125" style="123" customWidth="1"/>
    <col min="15383" max="15611" width="11.42578125" style="123"/>
    <col min="15612" max="15612" width="1" style="123" customWidth="1"/>
    <col min="15613" max="15613" width="4.28515625" style="123" customWidth="1"/>
    <col min="15614" max="15614" width="34.7109375" style="123" customWidth="1"/>
    <col min="15615" max="15615" width="0" style="123" hidden="1" customWidth="1"/>
    <col min="15616" max="15616" width="20" style="123" customWidth="1"/>
    <col min="15617" max="15617" width="20.85546875" style="123" customWidth="1"/>
    <col min="15618" max="15618" width="25" style="123" customWidth="1"/>
    <col min="15619" max="15619" width="18.7109375" style="123" customWidth="1"/>
    <col min="15620" max="15620" width="29.7109375" style="123" customWidth="1"/>
    <col min="15621" max="15621" width="13.42578125" style="123" customWidth="1"/>
    <col min="15622" max="15622" width="13.85546875" style="123" customWidth="1"/>
    <col min="15623" max="15627" width="16.5703125" style="123" customWidth="1"/>
    <col min="15628" max="15628" width="20.5703125" style="123" customWidth="1"/>
    <col min="15629" max="15629" width="21.140625" style="123" customWidth="1"/>
    <col min="15630" max="15630" width="9.5703125" style="123" customWidth="1"/>
    <col min="15631" max="15631" width="0.42578125" style="123" customWidth="1"/>
    <col min="15632" max="15638" width="6.42578125" style="123" customWidth="1"/>
    <col min="15639" max="15867" width="11.42578125" style="123"/>
    <col min="15868" max="15868" width="1" style="123" customWidth="1"/>
    <col min="15869" max="15869" width="4.28515625" style="123" customWidth="1"/>
    <col min="15870" max="15870" width="34.7109375" style="123" customWidth="1"/>
    <col min="15871" max="15871" width="0" style="123" hidden="1" customWidth="1"/>
    <col min="15872" max="15872" width="20" style="123" customWidth="1"/>
    <col min="15873" max="15873" width="20.85546875" style="123" customWidth="1"/>
    <col min="15874" max="15874" width="25" style="123" customWidth="1"/>
    <col min="15875" max="15875" width="18.7109375" style="123" customWidth="1"/>
    <col min="15876" max="15876" width="29.7109375" style="123" customWidth="1"/>
    <col min="15877" max="15877" width="13.42578125" style="123" customWidth="1"/>
    <col min="15878" max="15878" width="13.85546875" style="123" customWidth="1"/>
    <col min="15879" max="15883" width="16.5703125" style="123" customWidth="1"/>
    <col min="15884" max="15884" width="20.5703125" style="123" customWidth="1"/>
    <col min="15885" max="15885" width="21.140625" style="123" customWidth="1"/>
    <col min="15886" max="15886" width="9.5703125" style="123" customWidth="1"/>
    <col min="15887" max="15887" width="0.42578125" style="123" customWidth="1"/>
    <col min="15888" max="15894" width="6.42578125" style="123" customWidth="1"/>
    <col min="15895" max="16123" width="11.42578125" style="123"/>
    <col min="16124" max="16124" width="1" style="123" customWidth="1"/>
    <col min="16125" max="16125" width="4.28515625" style="123" customWidth="1"/>
    <col min="16126" max="16126" width="34.7109375" style="123" customWidth="1"/>
    <col min="16127" max="16127" width="0" style="123" hidden="1" customWidth="1"/>
    <col min="16128" max="16128" width="20" style="123" customWidth="1"/>
    <col min="16129" max="16129" width="20.85546875" style="123" customWidth="1"/>
    <col min="16130" max="16130" width="25" style="123" customWidth="1"/>
    <col min="16131" max="16131" width="18.7109375" style="123" customWidth="1"/>
    <col min="16132" max="16132" width="29.7109375" style="123" customWidth="1"/>
    <col min="16133" max="16133" width="13.42578125" style="123" customWidth="1"/>
    <col min="16134" max="16134" width="13.85546875" style="123" customWidth="1"/>
    <col min="16135" max="16139" width="16.5703125" style="123" customWidth="1"/>
    <col min="16140" max="16140" width="20.5703125" style="123" customWidth="1"/>
    <col min="16141" max="16141" width="21.140625" style="123" customWidth="1"/>
    <col min="16142" max="16142" width="9.5703125" style="123" customWidth="1"/>
    <col min="16143" max="16143" width="0.42578125" style="123" customWidth="1"/>
    <col min="16144" max="16150" width="6.42578125" style="123" customWidth="1"/>
    <col min="16151" max="16371" width="11.42578125" style="123"/>
    <col min="16372" max="16384" width="11.42578125" style="123" customWidth="1"/>
  </cols>
  <sheetData>
    <row r="2" spans="1:16" ht="26.25" x14ac:dyDescent="0.25">
      <c r="B2" s="516" t="s">
        <v>77</v>
      </c>
      <c r="C2" s="517"/>
      <c r="D2" s="517"/>
      <c r="E2" s="517"/>
      <c r="F2" s="517"/>
      <c r="G2" s="517"/>
      <c r="H2" s="517"/>
      <c r="I2" s="517"/>
      <c r="J2" s="517"/>
      <c r="K2" s="517"/>
      <c r="L2" s="517"/>
      <c r="M2" s="517"/>
      <c r="N2" s="517"/>
      <c r="O2" s="517"/>
      <c r="P2" s="517"/>
    </row>
    <row r="4" spans="1:16" ht="26.25" x14ac:dyDescent="0.25">
      <c r="B4" s="520" t="s">
        <v>78</v>
      </c>
      <c r="C4" s="520"/>
      <c r="D4" s="520"/>
      <c r="E4" s="520"/>
      <c r="F4" s="520"/>
      <c r="G4" s="520"/>
      <c r="H4" s="520"/>
      <c r="I4" s="520"/>
      <c r="J4" s="520"/>
      <c r="K4" s="520"/>
      <c r="L4" s="520"/>
      <c r="M4" s="520"/>
      <c r="N4" s="520"/>
      <c r="O4" s="520"/>
      <c r="P4" s="520"/>
    </row>
    <row r="5" spans="1:16" s="171" customFormat="1" ht="20.25" x14ac:dyDescent="0.3">
      <c r="A5" s="521" t="s">
        <v>79</v>
      </c>
      <c r="B5" s="521"/>
      <c r="C5" s="521"/>
      <c r="D5" s="521"/>
      <c r="E5" s="521"/>
      <c r="F5" s="521"/>
      <c r="G5" s="521"/>
      <c r="H5" s="521"/>
      <c r="I5" s="521"/>
      <c r="J5" s="521"/>
      <c r="K5" s="521"/>
      <c r="L5" s="521"/>
    </row>
    <row r="6" spans="1:16" ht="15" thickBot="1" x14ac:dyDescent="0.3"/>
    <row r="7" spans="1:16" ht="21" thickBot="1" x14ac:dyDescent="0.3">
      <c r="B7" s="101" t="s">
        <v>80</v>
      </c>
      <c r="C7" s="500" t="s">
        <v>27</v>
      </c>
      <c r="D7" s="500"/>
      <c r="E7" s="500"/>
      <c r="F7" s="500"/>
      <c r="G7" s="500"/>
      <c r="H7" s="500"/>
      <c r="I7" s="500"/>
      <c r="J7" s="500"/>
      <c r="K7" s="500"/>
      <c r="L7" s="500"/>
      <c r="M7" s="500"/>
      <c r="N7" s="501"/>
    </row>
    <row r="8" spans="1:16" ht="15.75" thickBot="1" x14ac:dyDescent="0.3">
      <c r="B8" s="102" t="s">
        <v>81</v>
      </c>
      <c r="C8" s="500"/>
      <c r="D8" s="500"/>
      <c r="E8" s="500"/>
      <c r="F8" s="500"/>
      <c r="G8" s="500"/>
      <c r="H8" s="500"/>
      <c r="I8" s="500"/>
      <c r="J8" s="500"/>
      <c r="K8" s="500"/>
      <c r="L8" s="500"/>
      <c r="M8" s="500"/>
      <c r="N8" s="501"/>
    </row>
    <row r="9" spans="1:16" ht="15.75" thickBot="1" x14ac:dyDescent="0.3">
      <c r="B9" s="102" t="s">
        <v>82</v>
      </c>
      <c r="C9" s="500"/>
      <c r="D9" s="500"/>
      <c r="E9" s="500"/>
      <c r="F9" s="500"/>
      <c r="G9" s="500"/>
      <c r="H9" s="500"/>
      <c r="I9" s="500"/>
      <c r="J9" s="500"/>
      <c r="K9" s="500"/>
      <c r="L9" s="500"/>
      <c r="M9" s="500"/>
      <c r="N9" s="501"/>
    </row>
    <row r="10" spans="1:16" ht="15.75" thickBot="1" x14ac:dyDescent="0.3">
      <c r="B10" s="102" t="s">
        <v>83</v>
      </c>
      <c r="C10" s="500"/>
      <c r="D10" s="500"/>
      <c r="E10" s="500"/>
      <c r="F10" s="500"/>
      <c r="G10" s="500"/>
      <c r="H10" s="500"/>
      <c r="I10" s="500"/>
      <c r="J10" s="500"/>
      <c r="K10" s="500"/>
      <c r="L10" s="500"/>
      <c r="M10" s="500"/>
      <c r="N10" s="501"/>
    </row>
    <row r="11" spans="1:16" ht="15.75" thickBot="1" x14ac:dyDescent="0.3">
      <c r="B11" s="102" t="s">
        <v>84</v>
      </c>
      <c r="C11" s="502">
        <v>13</v>
      </c>
      <c r="D11" s="502"/>
      <c r="E11" s="503"/>
      <c r="F11" s="172"/>
      <c r="G11" s="172"/>
      <c r="H11" s="172"/>
      <c r="I11" s="172"/>
      <c r="J11" s="172"/>
      <c r="K11" s="172"/>
      <c r="L11" s="172"/>
      <c r="M11" s="172"/>
      <c r="N11" s="173"/>
    </row>
    <row r="12" spans="1:16" ht="15.75" thickBot="1" x14ac:dyDescent="0.3">
      <c r="B12" s="103" t="s">
        <v>85</v>
      </c>
      <c r="C12" s="147">
        <v>42022</v>
      </c>
      <c r="D12" s="104"/>
      <c r="E12" s="104"/>
      <c r="F12" s="104"/>
      <c r="G12" s="104"/>
      <c r="H12" s="104"/>
      <c r="I12" s="104"/>
      <c r="J12" s="104"/>
      <c r="K12" s="104"/>
      <c r="L12" s="104"/>
      <c r="M12" s="104"/>
      <c r="N12" s="105"/>
    </row>
    <row r="13" spans="1:16" ht="15.75" x14ac:dyDescent="0.25">
      <c r="B13" s="106"/>
      <c r="C13" s="148"/>
      <c r="D13" s="107"/>
      <c r="E13" s="107"/>
      <c r="F13" s="107"/>
      <c r="G13" s="107"/>
      <c r="H13" s="107"/>
      <c r="I13" s="174"/>
      <c r="J13" s="174"/>
      <c r="K13" s="174"/>
      <c r="L13" s="174"/>
      <c r="M13" s="174"/>
      <c r="N13" s="107"/>
    </row>
    <row r="14" spans="1:16" ht="15" x14ac:dyDescent="0.25">
      <c r="I14" s="174"/>
      <c r="J14" s="174"/>
      <c r="K14" s="174"/>
      <c r="L14" s="174"/>
      <c r="M14" s="174"/>
      <c r="N14" s="175"/>
    </row>
    <row r="15" spans="1:16" ht="15" customHeight="1" x14ac:dyDescent="0.25">
      <c r="B15" s="498" t="s">
        <v>86</v>
      </c>
      <c r="C15" s="498"/>
      <c r="D15" s="176" t="s">
        <v>87</v>
      </c>
      <c r="E15" s="176" t="s">
        <v>88</v>
      </c>
      <c r="F15" s="176" t="s">
        <v>89</v>
      </c>
      <c r="G15" s="177"/>
      <c r="I15" s="149"/>
      <c r="J15" s="149"/>
      <c r="K15" s="149"/>
      <c r="L15" s="149"/>
      <c r="M15" s="149"/>
      <c r="N15" s="175"/>
    </row>
    <row r="16" spans="1:16" ht="15" x14ac:dyDescent="0.25">
      <c r="B16" s="498"/>
      <c r="C16" s="498"/>
      <c r="D16" s="176">
        <v>13</v>
      </c>
      <c r="E16" s="178">
        <v>1088295200</v>
      </c>
      <c r="F16" s="178">
        <v>400</v>
      </c>
      <c r="G16" s="179"/>
      <c r="I16" s="150"/>
      <c r="J16" s="150"/>
      <c r="K16" s="150"/>
      <c r="L16" s="150"/>
      <c r="M16" s="150"/>
      <c r="N16" s="175"/>
    </row>
    <row r="17" spans="1:14" ht="15" x14ac:dyDescent="0.25">
      <c r="B17" s="498"/>
      <c r="C17" s="498"/>
      <c r="D17" s="176"/>
      <c r="E17" s="178"/>
      <c r="F17" s="178"/>
      <c r="G17" s="179"/>
      <c r="I17" s="150"/>
      <c r="J17" s="150"/>
      <c r="K17" s="150"/>
      <c r="L17" s="150"/>
      <c r="M17" s="150"/>
      <c r="N17" s="175"/>
    </row>
    <row r="18" spans="1:14" ht="15" x14ac:dyDescent="0.25">
      <c r="B18" s="498"/>
      <c r="C18" s="498"/>
      <c r="D18" s="176"/>
      <c r="E18" s="178"/>
      <c r="F18" s="178"/>
      <c r="G18" s="179"/>
      <c r="I18" s="150"/>
      <c r="J18" s="150"/>
      <c r="K18" s="150"/>
      <c r="L18" s="150"/>
      <c r="M18" s="150"/>
      <c r="N18" s="175"/>
    </row>
    <row r="19" spans="1:14" ht="15" x14ac:dyDescent="0.25">
      <c r="B19" s="498"/>
      <c r="C19" s="498"/>
      <c r="D19" s="176"/>
      <c r="E19" s="180"/>
      <c r="F19" s="178"/>
      <c r="G19" s="179"/>
      <c r="H19" s="151"/>
      <c r="I19" s="150"/>
      <c r="J19" s="150"/>
      <c r="K19" s="150"/>
      <c r="L19" s="150"/>
      <c r="M19" s="150"/>
      <c r="N19" s="181"/>
    </row>
    <row r="20" spans="1:14" ht="15" x14ac:dyDescent="0.25">
      <c r="B20" s="498"/>
      <c r="C20" s="498"/>
      <c r="D20" s="176"/>
      <c r="E20" s="180"/>
      <c r="F20" s="178"/>
      <c r="G20" s="179"/>
      <c r="H20" s="151"/>
      <c r="I20" s="152"/>
      <c r="J20" s="152"/>
      <c r="K20" s="152"/>
      <c r="L20" s="152"/>
      <c r="M20" s="152"/>
      <c r="N20" s="181"/>
    </row>
    <row r="21" spans="1:14" ht="15" x14ac:dyDescent="0.25">
      <c r="B21" s="498"/>
      <c r="C21" s="498"/>
      <c r="D21" s="176"/>
      <c r="E21" s="180"/>
      <c r="F21" s="178"/>
      <c r="G21" s="179"/>
      <c r="H21" s="151"/>
      <c r="I21" s="174"/>
      <c r="J21" s="174"/>
      <c r="K21" s="174"/>
      <c r="L21" s="174"/>
      <c r="M21" s="174"/>
      <c r="N21" s="181"/>
    </row>
    <row r="22" spans="1:14" ht="15" x14ac:dyDescent="0.25">
      <c r="B22" s="498"/>
      <c r="C22" s="498"/>
      <c r="D22" s="176"/>
      <c r="E22" s="180"/>
      <c r="F22" s="178"/>
      <c r="G22" s="179"/>
      <c r="H22" s="151"/>
      <c r="I22" s="174"/>
      <c r="J22" s="174"/>
      <c r="K22" s="174"/>
      <c r="L22" s="174"/>
      <c r="M22" s="174"/>
      <c r="N22" s="181"/>
    </row>
    <row r="23" spans="1:14" ht="15.75" thickBot="1" x14ac:dyDescent="0.3">
      <c r="B23" s="489" t="s">
        <v>90</v>
      </c>
      <c r="C23" s="491"/>
      <c r="D23" s="176"/>
      <c r="E23" s="182">
        <f>SUM(E16:E22)</f>
        <v>1088295200</v>
      </c>
      <c r="F23" s="178">
        <f>SUM(F16:F22)</f>
        <v>400</v>
      </c>
      <c r="G23" s="179"/>
      <c r="H23" s="151"/>
      <c r="I23" s="174"/>
      <c r="J23" s="174"/>
      <c r="K23" s="174"/>
      <c r="L23" s="174"/>
      <c r="M23" s="174"/>
      <c r="N23" s="181"/>
    </row>
    <row r="24" spans="1:14" ht="43.5" thickBot="1" x14ac:dyDescent="0.3">
      <c r="A24" s="131"/>
      <c r="B24" s="127" t="s">
        <v>91</v>
      </c>
      <c r="C24" s="127" t="s">
        <v>92</v>
      </c>
      <c r="E24" s="149"/>
      <c r="F24" s="149"/>
      <c r="G24" s="149"/>
      <c r="H24" s="149"/>
      <c r="I24" s="132"/>
      <c r="J24" s="132"/>
      <c r="K24" s="132"/>
      <c r="L24" s="132"/>
      <c r="M24" s="132"/>
    </row>
    <row r="25" spans="1:14" ht="15.75" thickBot="1" x14ac:dyDescent="0.3">
      <c r="A25" s="183">
        <v>1</v>
      </c>
      <c r="C25" s="184">
        <f>+F23*80%</f>
        <v>320</v>
      </c>
      <c r="D25" s="150"/>
      <c r="E25" s="185">
        <f>E23</f>
        <v>1088295200</v>
      </c>
      <c r="F25" s="153"/>
      <c r="G25" s="153"/>
      <c r="H25" s="153"/>
      <c r="I25" s="186"/>
      <c r="J25" s="186"/>
      <c r="K25" s="186"/>
      <c r="L25" s="186"/>
      <c r="M25" s="186"/>
    </row>
    <row r="26" spans="1:14" ht="15" x14ac:dyDescent="0.25">
      <c r="A26" s="187"/>
      <c r="C26" s="108"/>
      <c r="D26" s="150"/>
      <c r="E26" s="154"/>
      <c r="F26" s="153"/>
      <c r="G26" s="153"/>
      <c r="H26" s="153"/>
      <c r="I26" s="186"/>
      <c r="J26" s="186"/>
      <c r="K26" s="186"/>
      <c r="L26" s="186"/>
      <c r="M26" s="186"/>
    </row>
    <row r="27" spans="1:14" ht="15" x14ac:dyDescent="0.25">
      <c r="A27" s="187"/>
      <c r="C27" s="108"/>
      <c r="D27" s="150"/>
      <c r="E27" s="154"/>
      <c r="F27" s="153"/>
      <c r="G27" s="153"/>
      <c r="H27" s="153"/>
      <c r="I27" s="186"/>
      <c r="J27" s="186"/>
      <c r="K27" s="186"/>
      <c r="L27" s="186"/>
      <c r="M27" s="186"/>
    </row>
    <row r="28" spans="1:14" ht="15" x14ac:dyDescent="0.2">
      <c r="A28" s="187"/>
      <c r="B28" s="188" t="s">
        <v>93</v>
      </c>
      <c r="C28" s="171"/>
      <c r="D28" s="171"/>
      <c r="E28" s="171"/>
      <c r="F28" s="171"/>
      <c r="G28" s="171"/>
      <c r="H28" s="171"/>
      <c r="I28" s="174"/>
      <c r="J28" s="174"/>
      <c r="K28" s="174"/>
      <c r="L28" s="174"/>
      <c r="M28" s="174"/>
      <c r="N28" s="175"/>
    </row>
    <row r="29" spans="1:14" ht="15" x14ac:dyDescent="0.2">
      <c r="A29" s="187"/>
      <c r="B29" s="171"/>
      <c r="C29" s="171"/>
      <c r="D29" s="171"/>
      <c r="E29" s="171"/>
      <c r="F29" s="171"/>
      <c r="G29" s="171"/>
      <c r="H29" s="171"/>
      <c r="I29" s="174"/>
      <c r="J29" s="174"/>
      <c r="K29" s="174"/>
      <c r="L29" s="174"/>
      <c r="M29" s="174"/>
      <c r="N29" s="175"/>
    </row>
    <row r="30" spans="1:14" ht="15" x14ac:dyDescent="0.2">
      <c r="A30" s="187"/>
      <c r="B30" s="176" t="s">
        <v>94</v>
      </c>
      <c r="C30" s="176" t="s">
        <v>75</v>
      </c>
      <c r="D30" s="176" t="s">
        <v>95</v>
      </c>
      <c r="E30" s="176" t="s">
        <v>96</v>
      </c>
      <c r="F30" s="171"/>
      <c r="G30" s="171"/>
      <c r="H30" s="171"/>
      <c r="I30" s="174"/>
      <c r="J30" s="174"/>
      <c r="K30" s="174"/>
      <c r="L30" s="174"/>
      <c r="M30" s="174"/>
      <c r="N30" s="175"/>
    </row>
    <row r="31" spans="1:14" ht="409.5" x14ac:dyDescent="0.2">
      <c r="A31" s="187"/>
      <c r="B31" s="99" t="s">
        <v>97</v>
      </c>
      <c r="C31" s="85"/>
      <c r="D31" s="85" t="s">
        <v>98</v>
      </c>
      <c r="E31" s="144" t="s">
        <v>295</v>
      </c>
      <c r="F31" s="171"/>
      <c r="G31" s="171"/>
      <c r="H31" s="171"/>
      <c r="I31" s="174"/>
      <c r="J31" s="174"/>
      <c r="K31" s="174"/>
      <c r="L31" s="174"/>
      <c r="M31" s="174"/>
      <c r="N31" s="175"/>
    </row>
    <row r="32" spans="1:14" ht="99.75" x14ac:dyDescent="0.2">
      <c r="A32" s="187"/>
      <c r="B32" s="99" t="s">
        <v>99</v>
      </c>
      <c r="C32" s="85" t="s">
        <v>98</v>
      </c>
      <c r="D32" s="85"/>
      <c r="E32" s="144" t="s">
        <v>296</v>
      </c>
      <c r="F32" s="171"/>
      <c r="G32" s="171"/>
      <c r="H32" s="171"/>
      <c r="I32" s="174"/>
      <c r="J32" s="174"/>
      <c r="K32" s="174"/>
      <c r="L32" s="174"/>
      <c r="M32" s="174"/>
      <c r="N32" s="175"/>
    </row>
    <row r="33" spans="1:14" ht="128.25" x14ac:dyDescent="0.2">
      <c r="A33" s="187"/>
      <c r="B33" s="99" t="s">
        <v>100</v>
      </c>
      <c r="C33" s="85"/>
      <c r="D33" s="85" t="s">
        <v>98</v>
      </c>
      <c r="E33" s="144" t="s">
        <v>297</v>
      </c>
      <c r="F33" s="171"/>
      <c r="G33" s="171"/>
      <c r="H33" s="171"/>
      <c r="I33" s="174"/>
      <c r="J33" s="174"/>
      <c r="K33" s="174"/>
      <c r="L33" s="174"/>
      <c r="M33" s="174"/>
      <c r="N33" s="175"/>
    </row>
    <row r="34" spans="1:14" ht="42.75" x14ac:dyDescent="0.2">
      <c r="A34" s="187"/>
      <c r="B34" s="99" t="s">
        <v>101</v>
      </c>
      <c r="C34" s="85"/>
      <c r="D34" s="202" t="s">
        <v>98</v>
      </c>
      <c r="E34" s="217" t="s">
        <v>1826</v>
      </c>
      <c r="F34" s="171"/>
      <c r="G34" s="171"/>
      <c r="H34" s="171"/>
      <c r="I34" s="174"/>
      <c r="J34" s="174"/>
      <c r="K34" s="174"/>
      <c r="L34" s="174"/>
      <c r="M34" s="174"/>
      <c r="N34" s="175"/>
    </row>
    <row r="35" spans="1:14" ht="15" x14ac:dyDescent="0.2">
      <c r="A35" s="187"/>
      <c r="B35" s="171"/>
      <c r="C35" s="171"/>
      <c r="D35" s="171"/>
      <c r="E35" s="171"/>
      <c r="F35" s="171"/>
      <c r="G35" s="171"/>
      <c r="H35" s="171"/>
      <c r="I35" s="174"/>
      <c r="J35" s="174"/>
      <c r="K35" s="174"/>
      <c r="L35" s="174"/>
      <c r="M35" s="174"/>
      <c r="N35" s="175"/>
    </row>
    <row r="36" spans="1:14" ht="15" x14ac:dyDescent="0.2">
      <c r="A36" s="187"/>
      <c r="B36" s="171"/>
      <c r="C36" s="171"/>
      <c r="D36" s="171"/>
      <c r="E36" s="171"/>
      <c r="F36" s="171"/>
      <c r="G36" s="171"/>
      <c r="H36" s="171"/>
      <c r="I36" s="174"/>
      <c r="J36" s="174"/>
      <c r="K36" s="174"/>
      <c r="L36" s="174"/>
      <c r="M36" s="174"/>
      <c r="N36" s="175"/>
    </row>
    <row r="37" spans="1:14" ht="15" x14ac:dyDescent="0.2">
      <c r="A37" s="187"/>
      <c r="B37" s="188" t="s">
        <v>102</v>
      </c>
      <c r="C37" s="171"/>
      <c r="D37" s="171"/>
      <c r="E37" s="171"/>
      <c r="F37" s="171"/>
      <c r="G37" s="171"/>
      <c r="H37" s="171"/>
      <c r="I37" s="174"/>
      <c r="J37" s="174"/>
      <c r="K37" s="174"/>
      <c r="L37" s="174"/>
      <c r="M37" s="174"/>
      <c r="N37" s="175"/>
    </row>
    <row r="38" spans="1:14" ht="15" x14ac:dyDescent="0.2">
      <c r="A38" s="187"/>
      <c r="B38" s="171"/>
      <c r="C38" s="171"/>
      <c r="D38" s="171"/>
      <c r="E38" s="171"/>
      <c r="F38" s="171"/>
      <c r="G38" s="171"/>
      <c r="H38" s="171"/>
      <c r="I38" s="174"/>
      <c r="J38" s="174"/>
      <c r="K38" s="174"/>
      <c r="L38" s="174"/>
      <c r="M38" s="174"/>
      <c r="N38" s="175"/>
    </row>
    <row r="39" spans="1:14" ht="15" x14ac:dyDescent="0.2">
      <c r="A39" s="187"/>
      <c r="B39" s="171"/>
      <c r="C39" s="171"/>
      <c r="D39" s="171"/>
      <c r="E39" s="171"/>
      <c r="F39" s="171"/>
      <c r="G39" s="171"/>
      <c r="H39" s="171"/>
      <c r="I39" s="174"/>
      <c r="J39" s="174"/>
      <c r="K39" s="174"/>
      <c r="L39" s="174"/>
      <c r="M39" s="174"/>
      <c r="N39" s="175"/>
    </row>
    <row r="40" spans="1:14" ht="15" x14ac:dyDescent="0.2">
      <c r="A40" s="187"/>
      <c r="B40" s="176" t="s">
        <v>94</v>
      </c>
      <c r="C40" s="176" t="s">
        <v>103</v>
      </c>
      <c r="D40" s="158" t="s">
        <v>104</v>
      </c>
      <c r="E40" s="158" t="s">
        <v>105</v>
      </c>
      <c r="F40" s="171"/>
      <c r="G40" s="171"/>
      <c r="H40" s="171"/>
      <c r="I40" s="174"/>
      <c r="J40" s="174"/>
      <c r="K40" s="174"/>
      <c r="L40" s="174"/>
      <c r="M40" s="174"/>
      <c r="N40" s="175"/>
    </row>
    <row r="41" spans="1:14" ht="42.75" x14ac:dyDescent="0.2">
      <c r="A41" s="187"/>
      <c r="B41" s="190" t="s">
        <v>106</v>
      </c>
      <c r="C41" s="47">
        <v>40</v>
      </c>
      <c r="D41" s="85">
        <v>0</v>
      </c>
      <c r="E41" s="474">
        <f>+D41+D42</f>
        <v>60</v>
      </c>
      <c r="F41" s="171"/>
      <c r="G41" s="171"/>
      <c r="H41" s="171"/>
      <c r="I41" s="174"/>
      <c r="J41" s="174"/>
      <c r="K41" s="174"/>
      <c r="L41" s="174"/>
      <c r="M41" s="174"/>
      <c r="N41" s="175"/>
    </row>
    <row r="42" spans="1:14" ht="71.25" x14ac:dyDescent="0.2">
      <c r="A42" s="187"/>
      <c r="B42" s="190" t="s">
        <v>107</v>
      </c>
      <c r="C42" s="47">
        <v>60</v>
      </c>
      <c r="D42" s="85">
        <v>60</v>
      </c>
      <c r="E42" s="475"/>
      <c r="F42" s="171"/>
      <c r="G42" s="171"/>
      <c r="H42" s="171"/>
      <c r="I42" s="174"/>
      <c r="J42" s="174"/>
      <c r="K42" s="174"/>
      <c r="L42" s="174"/>
      <c r="M42" s="174"/>
      <c r="N42" s="175"/>
    </row>
    <row r="43" spans="1:14" ht="15" x14ac:dyDescent="0.25">
      <c r="A43" s="187"/>
      <c r="C43" s="108"/>
      <c r="D43" s="150"/>
      <c r="E43" s="154"/>
      <c r="F43" s="153"/>
      <c r="G43" s="153"/>
      <c r="H43" s="153"/>
      <c r="I43" s="186"/>
      <c r="J43" s="186"/>
      <c r="K43" s="186"/>
      <c r="L43" s="186"/>
      <c r="M43" s="186"/>
    </row>
    <row r="44" spans="1:14" ht="15" x14ac:dyDescent="0.25">
      <c r="A44" s="187"/>
      <c r="C44" s="108"/>
      <c r="D44" s="150"/>
      <c r="E44" s="154"/>
      <c r="F44" s="153"/>
      <c r="G44" s="153"/>
      <c r="H44" s="153"/>
      <c r="I44" s="186"/>
      <c r="J44" s="186"/>
      <c r="K44" s="186"/>
      <c r="L44" s="186"/>
      <c r="M44" s="186"/>
    </row>
    <row r="45" spans="1:14" ht="15" x14ac:dyDescent="0.25">
      <c r="A45" s="187"/>
      <c r="C45" s="108"/>
      <c r="D45" s="150"/>
      <c r="E45" s="154"/>
      <c r="F45" s="153"/>
      <c r="G45" s="153"/>
      <c r="H45" s="153"/>
      <c r="I45" s="186"/>
      <c r="J45" s="186"/>
      <c r="K45" s="186"/>
      <c r="L45" s="186"/>
      <c r="M45" s="186"/>
    </row>
    <row r="46" spans="1:14" ht="15.75" customHeight="1" thickBot="1" x14ac:dyDescent="0.3">
      <c r="M46" s="504" t="s">
        <v>108</v>
      </c>
      <c r="N46" s="504"/>
    </row>
    <row r="47" spans="1:14" ht="15" x14ac:dyDescent="0.25">
      <c r="B47" s="188" t="s">
        <v>109</v>
      </c>
      <c r="M47" s="191"/>
      <c r="N47" s="191"/>
    </row>
    <row r="48" spans="1:14" ht="15" thickBot="1" x14ac:dyDescent="0.3">
      <c r="M48" s="191"/>
      <c r="N48" s="191"/>
    </row>
    <row r="49" spans="1:26" s="174" customFormat="1" ht="75" x14ac:dyDescent="0.25">
      <c r="B49" s="192" t="s">
        <v>110</v>
      </c>
      <c r="C49" s="192" t="s">
        <v>111</v>
      </c>
      <c r="D49" s="192" t="s">
        <v>112</v>
      </c>
      <c r="E49" s="192" t="s">
        <v>113</v>
      </c>
      <c r="F49" s="192" t="s">
        <v>114</v>
      </c>
      <c r="G49" s="192" t="s">
        <v>115</v>
      </c>
      <c r="H49" s="192" t="s">
        <v>116</v>
      </c>
      <c r="I49" s="192" t="s">
        <v>117</v>
      </c>
      <c r="J49" s="192" t="s">
        <v>118</v>
      </c>
      <c r="K49" s="192" t="s">
        <v>119</v>
      </c>
      <c r="L49" s="192" t="s">
        <v>120</v>
      </c>
      <c r="M49" s="193" t="s">
        <v>121</v>
      </c>
      <c r="N49" s="192" t="s">
        <v>122</v>
      </c>
      <c r="O49" s="192" t="s">
        <v>123</v>
      </c>
      <c r="P49" s="194" t="s">
        <v>124</v>
      </c>
      <c r="Q49" s="194" t="s">
        <v>125</v>
      </c>
    </row>
    <row r="50" spans="1:26" s="79" customFormat="1" ht="28.5" x14ac:dyDescent="0.25">
      <c r="A50" s="47">
        <v>1</v>
      </c>
      <c r="B50" s="62" t="s">
        <v>69</v>
      </c>
      <c r="C50" s="62" t="s">
        <v>69</v>
      </c>
      <c r="D50" s="62" t="s">
        <v>298</v>
      </c>
      <c r="E50" s="62" t="s">
        <v>299</v>
      </c>
      <c r="F50" s="109" t="s">
        <v>75</v>
      </c>
      <c r="G50" s="110" t="s">
        <v>128</v>
      </c>
      <c r="H50" s="111">
        <v>41446</v>
      </c>
      <c r="I50" s="111">
        <v>41810</v>
      </c>
      <c r="J50" s="112" t="s">
        <v>95</v>
      </c>
      <c r="K50" s="113">
        <v>12</v>
      </c>
      <c r="L50" s="113">
        <v>0</v>
      </c>
      <c r="M50" s="114">
        <v>400</v>
      </c>
      <c r="N50" s="115" t="s">
        <v>128</v>
      </c>
      <c r="O50" s="116">
        <v>420000000</v>
      </c>
      <c r="P50" s="117">
        <v>84</v>
      </c>
      <c r="Q50" s="76"/>
      <c r="R50" s="86"/>
      <c r="S50" s="86"/>
      <c r="T50" s="86"/>
      <c r="U50" s="86"/>
      <c r="V50" s="86"/>
      <c r="W50" s="86"/>
      <c r="X50" s="86"/>
      <c r="Y50" s="86"/>
      <c r="Z50" s="86"/>
    </row>
    <row r="51" spans="1:26" s="79" customFormat="1" ht="185.25" x14ac:dyDescent="0.25">
      <c r="A51" s="47">
        <v>2</v>
      </c>
      <c r="B51" s="62" t="s">
        <v>69</v>
      </c>
      <c r="C51" s="62" t="s">
        <v>69</v>
      </c>
      <c r="D51" s="62" t="s">
        <v>300</v>
      </c>
      <c r="E51" s="62" t="s">
        <v>301</v>
      </c>
      <c r="F51" s="109" t="s">
        <v>95</v>
      </c>
      <c r="G51" s="110" t="s">
        <v>128</v>
      </c>
      <c r="H51" s="111">
        <v>37315</v>
      </c>
      <c r="I51" s="111">
        <v>41118</v>
      </c>
      <c r="J51" s="112" t="s">
        <v>236</v>
      </c>
      <c r="K51" s="113">
        <v>0</v>
      </c>
      <c r="L51" s="113">
        <v>5</v>
      </c>
      <c r="M51" s="114">
        <v>330</v>
      </c>
      <c r="N51" s="115" t="s">
        <v>128</v>
      </c>
      <c r="O51" s="116">
        <v>158530680</v>
      </c>
      <c r="P51" s="117" t="s">
        <v>302</v>
      </c>
      <c r="Q51" s="76" t="s">
        <v>303</v>
      </c>
      <c r="R51" s="86"/>
      <c r="S51" s="86"/>
      <c r="T51" s="86"/>
      <c r="U51" s="86"/>
      <c r="V51" s="86"/>
      <c r="W51" s="86"/>
      <c r="X51" s="86"/>
      <c r="Y51" s="86"/>
      <c r="Z51" s="86"/>
    </row>
    <row r="52" spans="1:26" s="79" customFormat="1" ht="185.25" x14ac:dyDescent="0.25">
      <c r="A52" s="47">
        <v>3</v>
      </c>
      <c r="B52" s="62" t="s">
        <v>69</v>
      </c>
      <c r="C52" s="62" t="s">
        <v>69</v>
      </c>
      <c r="D52" s="62" t="s">
        <v>300</v>
      </c>
      <c r="E52" s="62" t="s">
        <v>304</v>
      </c>
      <c r="F52" s="109" t="s">
        <v>95</v>
      </c>
      <c r="G52" s="110" t="s">
        <v>128</v>
      </c>
      <c r="H52" s="111">
        <v>40610</v>
      </c>
      <c r="I52" s="111">
        <v>40794</v>
      </c>
      <c r="J52" s="112" t="s">
        <v>236</v>
      </c>
      <c r="K52" s="113">
        <v>0</v>
      </c>
      <c r="L52" s="113">
        <v>6</v>
      </c>
      <c r="M52" s="114">
        <v>300</v>
      </c>
      <c r="N52" s="115" t="s">
        <v>128</v>
      </c>
      <c r="O52" s="116">
        <v>155290800</v>
      </c>
      <c r="P52" s="117" t="s">
        <v>305</v>
      </c>
      <c r="Q52" s="76" t="s">
        <v>303</v>
      </c>
      <c r="R52" s="86"/>
      <c r="S52" s="86"/>
      <c r="T52" s="86"/>
      <c r="U52" s="86"/>
      <c r="V52" s="86"/>
      <c r="W52" s="86"/>
      <c r="X52" s="86"/>
      <c r="Y52" s="86"/>
      <c r="Z52" s="86"/>
    </row>
    <row r="53" spans="1:26" s="79" customFormat="1" ht="185.25" x14ac:dyDescent="0.25">
      <c r="A53" s="47">
        <v>4</v>
      </c>
      <c r="B53" s="134" t="s">
        <v>69</v>
      </c>
      <c r="C53" s="134" t="s">
        <v>69</v>
      </c>
      <c r="D53" s="134" t="s">
        <v>306</v>
      </c>
      <c r="E53" s="62" t="s">
        <v>307</v>
      </c>
      <c r="F53" s="109" t="s">
        <v>95</v>
      </c>
      <c r="G53" s="110" t="s">
        <v>128</v>
      </c>
      <c r="H53" s="111">
        <v>41212</v>
      </c>
      <c r="I53" s="111" t="s">
        <v>308</v>
      </c>
      <c r="J53" s="112" t="s">
        <v>236</v>
      </c>
      <c r="K53" s="113">
        <v>0</v>
      </c>
      <c r="L53" s="113">
        <v>4</v>
      </c>
      <c r="M53" s="114">
        <v>2860</v>
      </c>
      <c r="N53" s="115" t="s">
        <v>128</v>
      </c>
      <c r="O53" s="116">
        <v>173925000</v>
      </c>
      <c r="P53" s="117" t="s">
        <v>309</v>
      </c>
      <c r="Q53" s="76" t="s">
        <v>303</v>
      </c>
      <c r="R53" s="86"/>
      <c r="S53" s="86"/>
      <c r="T53" s="86"/>
      <c r="U53" s="86"/>
      <c r="V53" s="86"/>
      <c r="W53" s="86"/>
      <c r="X53" s="86"/>
      <c r="Y53" s="86"/>
      <c r="Z53" s="86"/>
    </row>
    <row r="54" spans="1:26" s="79" customFormat="1" ht="71.25" x14ac:dyDescent="0.25">
      <c r="A54" s="47">
        <v>5</v>
      </c>
      <c r="B54" s="62" t="s">
        <v>69</v>
      </c>
      <c r="C54" s="62" t="s">
        <v>69</v>
      </c>
      <c r="D54" s="62" t="s">
        <v>310</v>
      </c>
      <c r="E54" s="62" t="s">
        <v>311</v>
      </c>
      <c r="F54" s="109" t="s">
        <v>95</v>
      </c>
      <c r="G54" s="110" t="s">
        <v>128</v>
      </c>
      <c r="H54" s="111">
        <v>41229</v>
      </c>
      <c r="I54" s="111">
        <v>41274</v>
      </c>
      <c r="J54" s="112" t="s">
        <v>95</v>
      </c>
      <c r="K54" s="113">
        <v>0</v>
      </c>
      <c r="L54" s="113">
        <v>1</v>
      </c>
      <c r="M54" s="114" t="s">
        <v>236</v>
      </c>
      <c r="N54" s="115" t="s">
        <v>128</v>
      </c>
      <c r="O54" s="116">
        <v>118157600</v>
      </c>
      <c r="P54" s="117" t="s">
        <v>312</v>
      </c>
      <c r="Q54" s="76" t="s">
        <v>313</v>
      </c>
      <c r="R54" s="86"/>
      <c r="S54" s="86"/>
      <c r="T54" s="86"/>
      <c r="U54" s="86"/>
      <c r="V54" s="86"/>
      <c r="W54" s="86"/>
      <c r="X54" s="86"/>
      <c r="Y54" s="86"/>
      <c r="Z54" s="86"/>
    </row>
    <row r="55" spans="1:26" s="79" customFormat="1" ht="85.5" x14ac:dyDescent="0.25">
      <c r="A55" s="47">
        <v>6</v>
      </c>
      <c r="B55" s="62" t="s">
        <v>69</v>
      </c>
      <c r="C55" s="62" t="s">
        <v>69</v>
      </c>
      <c r="D55" s="62" t="s">
        <v>300</v>
      </c>
      <c r="E55" s="62" t="s">
        <v>314</v>
      </c>
      <c r="F55" s="109" t="s">
        <v>95</v>
      </c>
      <c r="G55" s="110" t="s">
        <v>128</v>
      </c>
      <c r="H55" s="111">
        <v>40130</v>
      </c>
      <c r="I55" s="111">
        <v>40952</v>
      </c>
      <c r="J55" s="112" t="s">
        <v>95</v>
      </c>
      <c r="K55" s="113">
        <v>0</v>
      </c>
      <c r="L55" s="113">
        <v>27</v>
      </c>
      <c r="M55" s="114">
        <v>330</v>
      </c>
      <c r="N55" s="115" t="s">
        <v>128</v>
      </c>
      <c r="O55" s="116">
        <v>748951326</v>
      </c>
      <c r="P55" s="117" t="s">
        <v>315</v>
      </c>
      <c r="Q55" s="76" t="s">
        <v>316</v>
      </c>
      <c r="R55" s="86"/>
      <c r="S55" s="86"/>
      <c r="T55" s="86"/>
      <c r="U55" s="86"/>
      <c r="V55" s="86"/>
      <c r="W55" s="86"/>
      <c r="X55" s="86"/>
      <c r="Y55" s="86"/>
      <c r="Z55" s="86"/>
    </row>
    <row r="56" spans="1:26" s="79" customFormat="1" x14ac:dyDescent="0.25">
      <c r="A56" s="47"/>
      <c r="B56" s="118" t="s">
        <v>105</v>
      </c>
      <c r="C56" s="63"/>
      <c r="D56" s="62"/>
      <c r="E56" s="119"/>
      <c r="F56" s="120"/>
      <c r="G56" s="120"/>
      <c r="H56" s="120"/>
      <c r="I56" s="112"/>
      <c r="J56" s="112"/>
      <c r="K56" s="121">
        <f>SUM(K50:K55)</f>
        <v>12</v>
      </c>
      <c r="L56" s="122"/>
      <c r="M56" s="121">
        <f>SUM(M50:M55)</f>
        <v>4220</v>
      </c>
      <c r="N56" s="122">
        <f>SUM(N50:N55)</f>
        <v>0</v>
      </c>
      <c r="O56" s="117"/>
      <c r="P56" s="117"/>
      <c r="Q56" s="76"/>
    </row>
    <row r="57" spans="1:26" x14ac:dyDescent="0.25">
      <c r="E57" s="155"/>
      <c r="K57" s="156"/>
    </row>
    <row r="58" spans="1:26" ht="15" x14ac:dyDescent="0.25">
      <c r="B58" s="471" t="s">
        <v>133</v>
      </c>
      <c r="C58" s="471" t="s">
        <v>134</v>
      </c>
      <c r="D58" s="505" t="s">
        <v>135</v>
      </c>
      <c r="E58" s="505"/>
      <c r="K58" s="157"/>
      <c r="L58" s="157"/>
      <c r="M58" s="157"/>
    </row>
    <row r="59" spans="1:26" ht="18" x14ac:dyDescent="0.25">
      <c r="B59" s="473"/>
      <c r="C59" s="473"/>
      <c r="D59" s="158" t="s">
        <v>136</v>
      </c>
      <c r="E59" s="159" t="s">
        <v>137</v>
      </c>
      <c r="F59" s="160" t="s">
        <v>138</v>
      </c>
      <c r="H59" s="124"/>
      <c r="I59" s="161"/>
      <c r="K59" s="161"/>
      <c r="L59" s="157"/>
    </row>
    <row r="60" spans="1:26" ht="252" x14ac:dyDescent="0.25">
      <c r="B60" s="160" t="s">
        <v>139</v>
      </c>
      <c r="C60" s="162">
        <f>+K56</f>
        <v>12</v>
      </c>
      <c r="D60" s="85"/>
      <c r="E60" s="85" t="s">
        <v>98</v>
      </c>
      <c r="F60" s="125" t="s">
        <v>317</v>
      </c>
      <c r="G60" s="126"/>
      <c r="H60" s="126"/>
      <c r="I60" s="126"/>
      <c r="J60" s="126"/>
      <c r="L60" s="163" t="e">
        <f>K50+#REF!+#REF!+#REF!</f>
        <v>#REF!</v>
      </c>
      <c r="M60" s="126"/>
    </row>
    <row r="61" spans="1:26" ht="114" x14ac:dyDescent="0.2">
      <c r="B61" s="160" t="s">
        <v>140</v>
      </c>
      <c r="C61" s="164">
        <f>+M56</f>
        <v>4220</v>
      </c>
      <c r="D61" s="85" t="s">
        <v>98</v>
      </c>
      <c r="E61" s="85"/>
      <c r="F61" s="144" t="s">
        <v>296</v>
      </c>
    </row>
    <row r="62" spans="1:26" x14ac:dyDescent="0.25">
      <c r="B62" s="165"/>
      <c r="C62" s="518"/>
      <c r="D62" s="518"/>
      <c r="E62" s="518"/>
      <c r="F62" s="518"/>
      <c r="G62" s="518"/>
      <c r="H62" s="518"/>
      <c r="I62" s="518"/>
      <c r="J62" s="518"/>
      <c r="K62" s="518"/>
      <c r="L62" s="518"/>
      <c r="M62" s="518"/>
      <c r="N62" s="518"/>
    </row>
    <row r="63" spans="1:26" ht="15" thickBot="1" x14ac:dyDescent="0.3"/>
    <row r="64" spans="1:26" ht="27" thickBot="1" x14ac:dyDescent="0.3">
      <c r="B64" s="519" t="s">
        <v>141</v>
      </c>
      <c r="C64" s="519"/>
      <c r="D64" s="519"/>
      <c r="E64" s="519"/>
      <c r="F64" s="519"/>
      <c r="G64" s="519"/>
      <c r="H64" s="519"/>
      <c r="I64" s="519"/>
      <c r="J64" s="519"/>
      <c r="K64" s="519"/>
      <c r="L64" s="519"/>
      <c r="M64" s="519"/>
      <c r="N64" s="519"/>
    </row>
    <row r="67" spans="2:22" ht="90" x14ac:dyDescent="0.25">
      <c r="B67" s="176" t="s">
        <v>142</v>
      </c>
      <c r="C67" s="195" t="s">
        <v>143</v>
      </c>
      <c r="D67" s="195" t="s">
        <v>144</v>
      </c>
      <c r="E67" s="195" t="s">
        <v>145</v>
      </c>
      <c r="F67" s="195" t="s">
        <v>146</v>
      </c>
      <c r="G67" s="195" t="s">
        <v>147</v>
      </c>
      <c r="H67" s="195" t="s">
        <v>148</v>
      </c>
      <c r="I67" s="176" t="s">
        <v>149</v>
      </c>
      <c r="J67" s="195" t="s">
        <v>150</v>
      </c>
      <c r="K67" s="195" t="s">
        <v>151</v>
      </c>
      <c r="L67" s="195" t="s">
        <v>152</v>
      </c>
      <c r="M67" s="195" t="s">
        <v>153</v>
      </c>
      <c r="N67" s="196" t="s">
        <v>154</v>
      </c>
      <c r="O67" s="196" t="s">
        <v>155</v>
      </c>
      <c r="P67" s="489" t="s">
        <v>96</v>
      </c>
      <c r="Q67" s="491"/>
      <c r="R67" s="195" t="s">
        <v>156</v>
      </c>
    </row>
    <row r="68" spans="2:22" ht="15" customHeight="1" x14ac:dyDescent="0.25">
      <c r="B68" s="99" t="s">
        <v>318</v>
      </c>
      <c r="C68" s="99" t="s">
        <v>318</v>
      </c>
      <c r="D68" s="84" t="s">
        <v>319</v>
      </c>
      <c r="E68" s="127">
        <v>200</v>
      </c>
      <c r="F68" s="47" t="s">
        <v>236</v>
      </c>
      <c r="G68" s="81" t="s">
        <v>236</v>
      </c>
      <c r="H68" s="47" t="s">
        <v>236</v>
      </c>
      <c r="I68" s="47" t="s">
        <v>236</v>
      </c>
      <c r="J68" s="47" t="s">
        <v>128</v>
      </c>
      <c r="K68" s="47" t="s">
        <v>75</v>
      </c>
      <c r="L68" s="47" t="s">
        <v>75</v>
      </c>
      <c r="M68" s="47" t="s">
        <v>75</v>
      </c>
      <c r="N68" s="47" t="s">
        <v>75</v>
      </c>
      <c r="O68" s="127" t="s">
        <v>75</v>
      </c>
      <c r="P68" s="511" t="s">
        <v>297</v>
      </c>
      <c r="Q68" s="512"/>
      <c r="R68" s="47" t="s">
        <v>95</v>
      </c>
      <c r="U68" s="532"/>
      <c r="V68" s="532"/>
    </row>
    <row r="69" spans="2:22" ht="15" customHeight="1" x14ac:dyDescent="0.2">
      <c r="B69" s="99" t="s">
        <v>318</v>
      </c>
      <c r="C69" s="99" t="s">
        <v>318</v>
      </c>
      <c r="D69" s="84" t="s">
        <v>320</v>
      </c>
      <c r="E69" s="166">
        <v>200</v>
      </c>
      <c r="F69" s="47" t="s">
        <v>236</v>
      </c>
      <c r="G69" s="81" t="s">
        <v>236</v>
      </c>
      <c r="H69" s="47" t="s">
        <v>236</v>
      </c>
      <c r="I69" s="47" t="s">
        <v>236</v>
      </c>
      <c r="J69" s="47" t="s">
        <v>128</v>
      </c>
      <c r="K69" s="47" t="s">
        <v>75</v>
      </c>
      <c r="L69" s="47" t="s">
        <v>75</v>
      </c>
      <c r="M69" s="47" t="s">
        <v>75</v>
      </c>
      <c r="N69" s="47" t="s">
        <v>75</v>
      </c>
      <c r="O69" s="127" t="s">
        <v>75</v>
      </c>
      <c r="P69" s="511" t="s">
        <v>297</v>
      </c>
      <c r="Q69" s="512"/>
      <c r="R69" s="47" t="s">
        <v>95</v>
      </c>
      <c r="U69" s="532"/>
      <c r="V69" s="532"/>
    </row>
    <row r="70" spans="2:22" x14ac:dyDescent="0.25">
      <c r="B70" s="123" t="s">
        <v>159</v>
      </c>
    </row>
    <row r="71" spans="2:22" x14ac:dyDescent="0.25">
      <c r="B71" s="123" t="s">
        <v>160</v>
      </c>
    </row>
    <row r="72" spans="2:22" x14ac:dyDescent="0.25">
      <c r="B72" s="123" t="s">
        <v>161</v>
      </c>
    </row>
    <row r="74" spans="2:22" ht="15" thickBot="1" x14ac:dyDescent="0.3"/>
    <row r="75" spans="2:22" ht="27" thickBot="1" x14ac:dyDescent="0.3">
      <c r="B75" s="513" t="s">
        <v>162</v>
      </c>
      <c r="C75" s="514"/>
      <c r="D75" s="514"/>
      <c r="E75" s="514"/>
      <c r="F75" s="514"/>
      <c r="G75" s="514"/>
      <c r="H75" s="514"/>
      <c r="I75" s="514"/>
      <c r="J75" s="514"/>
      <c r="K75" s="514"/>
      <c r="L75" s="514"/>
      <c r="M75" s="514"/>
      <c r="N75" s="515"/>
    </row>
    <row r="80" spans="2:22" ht="15" customHeight="1" x14ac:dyDescent="0.25">
      <c r="B80" s="476" t="s">
        <v>163</v>
      </c>
      <c r="C80" s="498" t="s">
        <v>164</v>
      </c>
      <c r="D80" s="498" t="s">
        <v>165</v>
      </c>
      <c r="E80" s="498" t="s">
        <v>166</v>
      </c>
      <c r="F80" s="498" t="s">
        <v>167</v>
      </c>
      <c r="G80" s="498" t="s">
        <v>168</v>
      </c>
      <c r="H80" s="498" t="s">
        <v>169</v>
      </c>
      <c r="I80" s="498" t="s">
        <v>170</v>
      </c>
      <c r="J80" s="498" t="s">
        <v>171</v>
      </c>
      <c r="K80" s="498"/>
      <c r="L80" s="498"/>
      <c r="M80" s="498" t="s">
        <v>172</v>
      </c>
      <c r="N80" s="498" t="s">
        <v>1804</v>
      </c>
      <c r="O80" s="498" t="s">
        <v>1805</v>
      </c>
      <c r="P80" s="498" t="s">
        <v>96</v>
      </c>
      <c r="Q80" s="498"/>
    </row>
    <row r="81" spans="2:17" ht="28.5" x14ac:dyDescent="0.2">
      <c r="B81" s="477"/>
      <c r="C81" s="498"/>
      <c r="D81" s="498"/>
      <c r="E81" s="498"/>
      <c r="F81" s="498"/>
      <c r="G81" s="498"/>
      <c r="H81" s="498"/>
      <c r="I81" s="498"/>
      <c r="J81" s="166" t="s">
        <v>173</v>
      </c>
      <c r="K81" s="144" t="s">
        <v>174</v>
      </c>
      <c r="L81" s="100" t="s">
        <v>175</v>
      </c>
      <c r="M81" s="498"/>
      <c r="N81" s="498"/>
      <c r="O81" s="498"/>
      <c r="P81" s="498"/>
      <c r="Q81" s="498"/>
    </row>
    <row r="82" spans="2:17" ht="28.5" x14ac:dyDescent="0.25">
      <c r="B82" s="76" t="s">
        <v>176</v>
      </c>
      <c r="C82" s="76">
        <v>200</v>
      </c>
      <c r="D82" s="76" t="s">
        <v>321</v>
      </c>
      <c r="E82" s="76">
        <v>52191061</v>
      </c>
      <c r="F82" s="76" t="s">
        <v>322</v>
      </c>
      <c r="G82" s="76" t="s">
        <v>323</v>
      </c>
      <c r="H82" s="200">
        <v>35629</v>
      </c>
      <c r="I82" s="76" t="s">
        <v>128</v>
      </c>
      <c r="J82" s="127" t="s">
        <v>324</v>
      </c>
      <c r="K82" s="129" t="s">
        <v>325</v>
      </c>
      <c r="L82" s="127" t="s">
        <v>326</v>
      </c>
      <c r="M82" s="47" t="s">
        <v>75</v>
      </c>
      <c r="N82" s="47" t="s">
        <v>75</v>
      </c>
      <c r="O82" s="47" t="s">
        <v>75</v>
      </c>
      <c r="P82" s="470"/>
      <c r="Q82" s="470"/>
    </row>
    <row r="83" spans="2:17" ht="42.75" x14ac:dyDescent="0.25">
      <c r="B83" s="76" t="s">
        <v>176</v>
      </c>
      <c r="C83" s="76">
        <v>200</v>
      </c>
      <c r="D83" s="76" t="s">
        <v>327</v>
      </c>
      <c r="E83" s="76">
        <v>1015400781</v>
      </c>
      <c r="F83" s="76" t="s">
        <v>328</v>
      </c>
      <c r="G83" s="76" t="s">
        <v>329</v>
      </c>
      <c r="H83" s="200">
        <v>41011</v>
      </c>
      <c r="I83" s="76">
        <v>67548</v>
      </c>
      <c r="J83" s="127" t="s">
        <v>330</v>
      </c>
      <c r="K83" s="129" t="s">
        <v>331</v>
      </c>
      <c r="L83" s="127" t="s">
        <v>332</v>
      </c>
      <c r="M83" s="47" t="s">
        <v>75</v>
      </c>
      <c r="N83" s="47" t="s">
        <v>75</v>
      </c>
      <c r="O83" s="47" t="s">
        <v>75</v>
      </c>
      <c r="P83" s="468"/>
      <c r="Q83" s="469"/>
    </row>
    <row r="84" spans="2:17" ht="142.5" x14ac:dyDescent="0.25">
      <c r="B84" s="76" t="s">
        <v>183</v>
      </c>
      <c r="C84" s="76">
        <v>200</v>
      </c>
      <c r="D84" s="76" t="s">
        <v>333</v>
      </c>
      <c r="E84" s="198">
        <v>1069724116</v>
      </c>
      <c r="F84" s="198" t="s">
        <v>334</v>
      </c>
      <c r="G84" s="76" t="s">
        <v>335</v>
      </c>
      <c r="H84" s="199">
        <v>40998</v>
      </c>
      <c r="I84" s="76">
        <v>137434</v>
      </c>
      <c r="J84" s="127" t="s">
        <v>336</v>
      </c>
      <c r="K84" s="127" t="s">
        <v>337</v>
      </c>
      <c r="L84" s="127" t="s">
        <v>338</v>
      </c>
      <c r="M84" s="47" t="s">
        <v>75</v>
      </c>
      <c r="N84" s="47" t="s">
        <v>75</v>
      </c>
      <c r="O84" s="47" t="s">
        <v>75</v>
      </c>
      <c r="P84" s="484" t="s">
        <v>339</v>
      </c>
      <c r="Q84" s="485"/>
    </row>
    <row r="85" spans="2:17" ht="105" customHeight="1" x14ac:dyDescent="0.25">
      <c r="B85" s="76" t="s">
        <v>183</v>
      </c>
      <c r="C85" s="76">
        <v>200</v>
      </c>
      <c r="D85" s="76" t="s">
        <v>340</v>
      </c>
      <c r="E85" s="198">
        <v>1026260980</v>
      </c>
      <c r="F85" s="198" t="s">
        <v>334</v>
      </c>
      <c r="G85" s="76" t="s">
        <v>341</v>
      </c>
      <c r="H85" s="199">
        <v>40438</v>
      </c>
      <c r="I85" s="76"/>
      <c r="J85" s="127" t="s">
        <v>342</v>
      </c>
      <c r="K85" s="127" t="s">
        <v>343</v>
      </c>
      <c r="L85" s="127" t="s">
        <v>255</v>
      </c>
      <c r="M85" s="47" t="s">
        <v>75</v>
      </c>
      <c r="N85" s="47" t="s">
        <v>95</v>
      </c>
      <c r="O85" s="47" t="s">
        <v>75</v>
      </c>
      <c r="P85" s="470" t="s">
        <v>1825</v>
      </c>
      <c r="Q85" s="470"/>
    </row>
    <row r="86" spans="2:17" x14ac:dyDescent="0.25">
      <c r="B86" s="86"/>
      <c r="C86" s="86"/>
      <c r="D86" s="86"/>
      <c r="E86" s="203"/>
      <c r="F86" s="203"/>
      <c r="G86" s="86"/>
      <c r="H86" s="204"/>
      <c r="I86" s="86"/>
      <c r="J86" s="149"/>
      <c r="K86" s="149"/>
      <c r="L86" s="149"/>
      <c r="M86" s="187"/>
      <c r="N86" s="187"/>
      <c r="O86" s="187"/>
      <c r="P86" s="152"/>
      <c r="Q86" s="152"/>
    </row>
    <row r="87" spans="2:17" ht="15" thickBot="1" x14ac:dyDescent="0.3">
      <c r="B87" s="86"/>
      <c r="C87" s="86"/>
      <c r="D87" s="86"/>
      <c r="E87" s="203"/>
      <c r="F87" s="203"/>
      <c r="G87" s="86"/>
      <c r="H87" s="204"/>
      <c r="I87" s="86"/>
      <c r="J87" s="149"/>
      <c r="K87" s="149"/>
      <c r="L87" s="149"/>
      <c r="M87" s="187"/>
      <c r="N87" s="187"/>
      <c r="O87" s="187"/>
      <c r="P87" s="152"/>
      <c r="Q87" s="152"/>
    </row>
    <row r="88" spans="2:17" ht="27" thickBot="1" x14ac:dyDescent="0.3">
      <c r="B88" s="513" t="s">
        <v>191</v>
      </c>
      <c r="C88" s="514"/>
      <c r="D88" s="514"/>
      <c r="E88" s="514"/>
      <c r="F88" s="514"/>
      <c r="G88" s="514"/>
      <c r="H88" s="514"/>
      <c r="I88" s="514"/>
      <c r="J88" s="514"/>
      <c r="K88" s="514"/>
      <c r="L88" s="514"/>
      <c r="M88" s="514"/>
      <c r="N88" s="515"/>
    </row>
    <row r="91" spans="2:17" ht="30" x14ac:dyDescent="0.25">
      <c r="B91" s="195" t="s">
        <v>94</v>
      </c>
      <c r="C91" s="195" t="s">
        <v>1806</v>
      </c>
      <c r="D91" s="489" t="s">
        <v>96</v>
      </c>
      <c r="E91" s="491"/>
    </row>
    <row r="92" spans="2:17" ht="28.5" x14ac:dyDescent="0.25">
      <c r="B92" s="127" t="s">
        <v>192</v>
      </c>
      <c r="C92" s="85" t="s">
        <v>75</v>
      </c>
      <c r="D92" s="492"/>
      <c r="E92" s="492"/>
    </row>
    <row r="95" spans="2:17" ht="26.25" x14ac:dyDescent="0.25">
      <c r="B95" s="516" t="s">
        <v>193</v>
      </c>
      <c r="C95" s="517"/>
      <c r="D95" s="517"/>
      <c r="E95" s="517"/>
      <c r="F95" s="517"/>
      <c r="G95" s="517"/>
      <c r="H95" s="517"/>
      <c r="I95" s="517"/>
      <c r="J95" s="517"/>
      <c r="K95" s="517"/>
      <c r="L95" s="517"/>
      <c r="M95" s="517"/>
      <c r="N95" s="517"/>
      <c r="O95" s="517"/>
      <c r="P95" s="517"/>
    </row>
    <row r="97" spans="1:26" ht="15" thickBot="1" x14ac:dyDescent="0.3"/>
    <row r="98" spans="1:26" ht="27" thickBot="1" x14ac:dyDescent="0.3">
      <c r="B98" s="513" t="s">
        <v>194</v>
      </c>
      <c r="C98" s="514"/>
      <c r="D98" s="514"/>
      <c r="E98" s="514"/>
      <c r="F98" s="514"/>
      <c r="G98" s="514"/>
      <c r="H98" s="514"/>
      <c r="I98" s="514"/>
      <c r="J98" s="514"/>
      <c r="K98" s="514"/>
      <c r="L98" s="514"/>
      <c r="M98" s="514"/>
      <c r="N98" s="515"/>
    </row>
    <row r="100" spans="1:26" ht="15" thickBot="1" x14ac:dyDescent="0.3">
      <c r="M100" s="191"/>
      <c r="N100" s="191"/>
    </row>
    <row r="101" spans="1:26" s="174" customFormat="1" ht="75" x14ac:dyDescent="0.25">
      <c r="B101" s="192" t="s">
        <v>110</v>
      </c>
      <c r="C101" s="192" t="s">
        <v>111</v>
      </c>
      <c r="D101" s="192" t="s">
        <v>112</v>
      </c>
      <c r="E101" s="192" t="s">
        <v>113</v>
      </c>
      <c r="F101" s="192" t="s">
        <v>114</v>
      </c>
      <c r="G101" s="192" t="s">
        <v>115</v>
      </c>
      <c r="H101" s="192" t="s">
        <v>116</v>
      </c>
      <c r="I101" s="192" t="s">
        <v>117</v>
      </c>
      <c r="J101" s="192" t="s">
        <v>118</v>
      </c>
      <c r="K101" s="192" t="s">
        <v>119</v>
      </c>
      <c r="L101" s="192" t="s">
        <v>120</v>
      </c>
      <c r="M101" s="193" t="s">
        <v>121</v>
      </c>
      <c r="N101" s="192" t="s">
        <v>122</v>
      </c>
      <c r="O101" s="192" t="s">
        <v>123</v>
      </c>
      <c r="P101" s="194" t="s">
        <v>124</v>
      </c>
      <c r="Q101" s="194" t="s">
        <v>125</v>
      </c>
    </row>
    <row r="102" spans="1:26" s="79" customFormat="1" ht="99.75" x14ac:dyDescent="0.25">
      <c r="A102" s="47">
        <v>1</v>
      </c>
      <c r="B102" s="62" t="s">
        <v>27</v>
      </c>
      <c r="C102" s="62" t="s">
        <v>27</v>
      </c>
      <c r="D102" s="62" t="s">
        <v>300</v>
      </c>
      <c r="E102" s="62" t="s">
        <v>344</v>
      </c>
      <c r="F102" s="62" t="s">
        <v>95</v>
      </c>
      <c r="G102" s="62" t="s">
        <v>128</v>
      </c>
      <c r="H102" s="62" t="s">
        <v>345</v>
      </c>
      <c r="I102" s="62" t="s">
        <v>346</v>
      </c>
      <c r="J102" s="62" t="s">
        <v>236</v>
      </c>
      <c r="K102" s="146" t="s">
        <v>200</v>
      </c>
      <c r="L102" s="62" t="s">
        <v>347</v>
      </c>
      <c r="M102" s="62" t="s">
        <v>236</v>
      </c>
      <c r="N102" s="62" t="s">
        <v>128</v>
      </c>
      <c r="O102" s="143">
        <v>160054290</v>
      </c>
      <c r="P102" s="62" t="s">
        <v>348</v>
      </c>
      <c r="Q102" s="62" t="s">
        <v>349</v>
      </c>
      <c r="R102" s="86"/>
      <c r="S102" s="86"/>
      <c r="T102" s="86"/>
      <c r="U102" s="86"/>
      <c r="V102" s="86"/>
      <c r="W102" s="86"/>
      <c r="X102" s="86"/>
      <c r="Y102" s="86"/>
      <c r="Z102" s="86"/>
    </row>
    <row r="103" spans="1:26" s="79" customFormat="1" ht="409.5" x14ac:dyDescent="0.25">
      <c r="A103" s="47">
        <v>2</v>
      </c>
      <c r="B103" s="62" t="s">
        <v>350</v>
      </c>
      <c r="C103" s="62" t="s">
        <v>350</v>
      </c>
      <c r="D103" s="62" t="s">
        <v>300</v>
      </c>
      <c r="E103" s="62" t="s">
        <v>351</v>
      </c>
      <c r="F103" s="62" t="s">
        <v>95</v>
      </c>
      <c r="G103" s="62" t="s">
        <v>236</v>
      </c>
      <c r="H103" s="62" t="s">
        <v>352</v>
      </c>
      <c r="I103" s="62" t="s">
        <v>353</v>
      </c>
      <c r="J103" s="62" t="s">
        <v>95</v>
      </c>
      <c r="K103" s="146" t="s">
        <v>200</v>
      </c>
      <c r="L103" s="62" t="s">
        <v>354</v>
      </c>
      <c r="M103" s="62" t="s">
        <v>355</v>
      </c>
      <c r="N103" s="62" t="s">
        <v>236</v>
      </c>
      <c r="O103" s="143">
        <v>951970000</v>
      </c>
      <c r="P103" s="62" t="s">
        <v>356</v>
      </c>
      <c r="Q103" s="62" t="s">
        <v>357</v>
      </c>
      <c r="R103" s="86"/>
      <c r="S103" s="86"/>
      <c r="T103" s="86"/>
      <c r="U103" s="86"/>
      <c r="V103" s="86"/>
      <c r="W103" s="86"/>
      <c r="X103" s="86"/>
      <c r="Y103" s="86"/>
      <c r="Z103" s="86"/>
    </row>
    <row r="104" spans="1:26" s="79" customFormat="1" ht="270.75" x14ac:dyDescent="0.25">
      <c r="A104" s="47">
        <v>3</v>
      </c>
      <c r="B104" s="62" t="s">
        <v>358</v>
      </c>
      <c r="C104" s="62" t="s">
        <v>358</v>
      </c>
      <c r="D104" s="62" t="s">
        <v>300</v>
      </c>
      <c r="E104" s="62" t="s">
        <v>359</v>
      </c>
      <c r="F104" s="62" t="s">
        <v>95</v>
      </c>
      <c r="G104" s="62" t="s">
        <v>236</v>
      </c>
      <c r="H104" s="62" t="s">
        <v>360</v>
      </c>
      <c r="I104" s="62" t="s">
        <v>361</v>
      </c>
      <c r="J104" s="62" t="s">
        <v>236</v>
      </c>
      <c r="K104" s="146" t="s">
        <v>200</v>
      </c>
      <c r="L104" s="62" t="s">
        <v>362</v>
      </c>
      <c r="M104" s="62" t="s">
        <v>203</v>
      </c>
      <c r="N104" s="62" t="s">
        <v>236</v>
      </c>
      <c r="O104" s="143">
        <v>41594400</v>
      </c>
      <c r="P104" s="62" t="s">
        <v>363</v>
      </c>
      <c r="Q104" s="62" t="s">
        <v>364</v>
      </c>
      <c r="R104" s="86"/>
      <c r="S104" s="86"/>
      <c r="T104" s="86"/>
      <c r="U104" s="86"/>
      <c r="V104" s="86"/>
      <c r="W104" s="86"/>
      <c r="X104" s="86"/>
      <c r="Y104" s="86"/>
      <c r="Z104" s="86"/>
    </row>
    <row r="105" spans="1:26" s="79" customFormat="1" x14ac:dyDescent="0.25">
      <c r="A105" s="47"/>
      <c r="B105" s="118" t="s">
        <v>105</v>
      </c>
      <c r="C105" s="63"/>
      <c r="D105" s="62"/>
      <c r="E105" s="119"/>
      <c r="F105" s="120"/>
      <c r="G105" s="120"/>
      <c r="H105" s="120"/>
      <c r="I105" s="112"/>
      <c r="J105" s="112"/>
      <c r="K105" s="121">
        <f>SUM(K101:K102)</f>
        <v>0</v>
      </c>
      <c r="L105" s="76"/>
      <c r="M105" s="121">
        <f>SUM(M102:M102)</f>
        <v>0</v>
      </c>
      <c r="N105" s="122"/>
      <c r="O105" s="117"/>
      <c r="P105" s="117"/>
      <c r="Q105" s="76"/>
    </row>
    <row r="106" spans="1:26" x14ac:dyDescent="0.25">
      <c r="E106" s="155"/>
    </row>
    <row r="107" spans="1:26" ht="18" x14ac:dyDescent="0.25">
      <c r="B107" s="167" t="s">
        <v>204</v>
      </c>
      <c r="C107" s="209">
        <f>K105</f>
        <v>0</v>
      </c>
      <c r="H107" s="126"/>
      <c r="I107" s="126"/>
      <c r="J107" s="126"/>
      <c r="K107" s="126"/>
      <c r="L107" s="126"/>
      <c r="M107" s="126"/>
    </row>
    <row r="109" spans="1:26" ht="15" thickBot="1" x14ac:dyDescent="0.3"/>
    <row r="110" spans="1:26" ht="30.75" thickBot="1" x14ac:dyDescent="0.3">
      <c r="B110" s="210" t="s">
        <v>205</v>
      </c>
      <c r="C110" s="211" t="s">
        <v>206</v>
      </c>
      <c r="D110" s="210" t="s">
        <v>104</v>
      </c>
      <c r="E110" s="211" t="s">
        <v>207</v>
      </c>
    </row>
    <row r="111" spans="1:26" x14ac:dyDescent="0.25">
      <c r="B111" s="47" t="s">
        <v>208</v>
      </c>
      <c r="C111" s="212">
        <v>20</v>
      </c>
      <c r="D111" s="212">
        <v>0</v>
      </c>
      <c r="E111" s="495">
        <f>+D111+D112+D113</f>
        <v>0</v>
      </c>
    </row>
    <row r="112" spans="1:26" x14ac:dyDescent="0.25">
      <c r="B112" s="47" t="s">
        <v>209</v>
      </c>
      <c r="C112" s="85">
        <v>30</v>
      </c>
      <c r="D112" s="85">
        <v>0</v>
      </c>
      <c r="E112" s="496"/>
    </row>
    <row r="113" spans="2:17" ht="15" thickBot="1" x14ac:dyDescent="0.3">
      <c r="B113" s="47" t="s">
        <v>210</v>
      </c>
      <c r="C113" s="213">
        <v>40</v>
      </c>
      <c r="D113" s="213">
        <v>0</v>
      </c>
      <c r="E113" s="497"/>
    </row>
    <row r="115" spans="2:17" ht="15" thickBot="1" x14ac:dyDescent="0.3"/>
    <row r="116" spans="2:17" ht="27" thickBot="1" x14ac:dyDescent="0.3">
      <c r="B116" s="513" t="s">
        <v>211</v>
      </c>
      <c r="C116" s="514"/>
      <c r="D116" s="514"/>
      <c r="E116" s="514"/>
      <c r="F116" s="514"/>
      <c r="G116" s="514"/>
      <c r="H116" s="514"/>
      <c r="I116" s="514"/>
      <c r="J116" s="514"/>
      <c r="K116" s="514"/>
      <c r="L116" s="514"/>
      <c r="M116" s="514"/>
      <c r="N116" s="515"/>
    </row>
    <row r="118" spans="2:17" ht="15" customHeight="1" x14ac:dyDescent="0.25">
      <c r="B118" s="476" t="s">
        <v>163</v>
      </c>
      <c r="C118" s="476" t="s">
        <v>164</v>
      </c>
      <c r="D118" s="476" t="s">
        <v>165</v>
      </c>
      <c r="E118" s="476" t="s">
        <v>166</v>
      </c>
      <c r="F118" s="476" t="s">
        <v>167</v>
      </c>
      <c r="G118" s="476" t="s">
        <v>168</v>
      </c>
      <c r="H118" s="476" t="s">
        <v>169</v>
      </c>
      <c r="I118" s="476" t="s">
        <v>170</v>
      </c>
      <c r="J118" s="489" t="s">
        <v>171</v>
      </c>
      <c r="K118" s="490"/>
      <c r="L118" s="491"/>
      <c r="M118" s="476" t="s">
        <v>172</v>
      </c>
      <c r="N118" s="476" t="s">
        <v>1804</v>
      </c>
      <c r="O118" s="476" t="s">
        <v>1805</v>
      </c>
      <c r="P118" s="478" t="s">
        <v>96</v>
      </c>
      <c r="Q118" s="479"/>
    </row>
    <row r="119" spans="2:17" ht="30" x14ac:dyDescent="0.25">
      <c r="B119" s="477"/>
      <c r="C119" s="477"/>
      <c r="D119" s="477"/>
      <c r="E119" s="477"/>
      <c r="F119" s="477"/>
      <c r="G119" s="477"/>
      <c r="H119" s="477"/>
      <c r="I119" s="477"/>
      <c r="J119" s="176" t="s">
        <v>173</v>
      </c>
      <c r="K119" s="176" t="s">
        <v>174</v>
      </c>
      <c r="L119" s="176" t="s">
        <v>175</v>
      </c>
      <c r="M119" s="477"/>
      <c r="N119" s="477"/>
      <c r="O119" s="477"/>
      <c r="P119" s="480"/>
      <c r="Q119" s="481"/>
    </row>
    <row r="120" spans="2:17" ht="78" customHeight="1" x14ac:dyDescent="0.2">
      <c r="B120" s="127" t="s">
        <v>1801</v>
      </c>
      <c r="C120" s="144">
        <v>400</v>
      </c>
      <c r="D120" s="127" t="s">
        <v>365</v>
      </c>
      <c r="E120" s="127">
        <v>1123622290</v>
      </c>
      <c r="F120" s="127" t="s">
        <v>366</v>
      </c>
      <c r="G120" s="127" t="s">
        <v>367</v>
      </c>
      <c r="H120" s="129">
        <v>41117</v>
      </c>
      <c r="I120" s="127" t="s">
        <v>368</v>
      </c>
      <c r="J120" s="127" t="s">
        <v>369</v>
      </c>
      <c r="K120" s="127" t="s">
        <v>370</v>
      </c>
      <c r="L120" s="127" t="s">
        <v>371</v>
      </c>
      <c r="M120" s="127" t="s">
        <v>75</v>
      </c>
      <c r="N120" s="127" t="s">
        <v>75</v>
      </c>
      <c r="O120" s="127" t="s">
        <v>75</v>
      </c>
      <c r="P120" s="530" t="s">
        <v>372</v>
      </c>
      <c r="Q120" s="531"/>
    </row>
    <row r="121" spans="2:17" s="215" customFormat="1" ht="42.75" x14ac:dyDescent="0.25">
      <c r="B121" s="127" t="s">
        <v>1802</v>
      </c>
      <c r="C121" s="127">
        <v>400</v>
      </c>
      <c r="D121" s="127" t="s">
        <v>373</v>
      </c>
      <c r="E121" s="127">
        <v>52289213</v>
      </c>
      <c r="F121" s="127" t="s">
        <v>322</v>
      </c>
      <c r="G121" s="127" t="s">
        <v>374</v>
      </c>
      <c r="H121" s="129">
        <v>38695</v>
      </c>
      <c r="I121" s="127" t="s">
        <v>128</v>
      </c>
      <c r="J121" s="127" t="s">
        <v>375</v>
      </c>
      <c r="K121" s="127" t="s">
        <v>376</v>
      </c>
      <c r="L121" s="127" t="s">
        <v>377</v>
      </c>
      <c r="M121" s="127" t="s">
        <v>75</v>
      </c>
      <c r="N121" s="127" t="s">
        <v>75</v>
      </c>
      <c r="O121" s="127" t="s">
        <v>75</v>
      </c>
      <c r="P121" s="530"/>
      <c r="Q121" s="531"/>
    </row>
    <row r="122" spans="2:17" s="215" customFormat="1" ht="66.75" customHeight="1" x14ac:dyDescent="0.25">
      <c r="B122" s="127" t="s">
        <v>1803</v>
      </c>
      <c r="C122" s="127">
        <v>400</v>
      </c>
      <c r="D122" s="127" t="s">
        <v>378</v>
      </c>
      <c r="E122" s="127">
        <v>72253446</v>
      </c>
      <c r="F122" s="127" t="s">
        <v>379</v>
      </c>
      <c r="G122" s="127" t="s">
        <v>263</v>
      </c>
      <c r="H122" s="129">
        <v>41227</v>
      </c>
      <c r="I122" s="127" t="s">
        <v>380</v>
      </c>
      <c r="J122" s="127" t="s">
        <v>236</v>
      </c>
      <c r="K122" s="127" t="s">
        <v>236</v>
      </c>
      <c r="L122" s="127" t="s">
        <v>236</v>
      </c>
      <c r="M122" s="127" t="s">
        <v>75</v>
      </c>
      <c r="N122" s="127" t="s">
        <v>75</v>
      </c>
      <c r="O122" s="127" t="s">
        <v>75</v>
      </c>
      <c r="P122" s="468" t="s">
        <v>381</v>
      </c>
      <c r="Q122" s="469"/>
    </row>
    <row r="123" spans="2:17" x14ac:dyDescent="0.2">
      <c r="B123" s="144"/>
      <c r="C123" s="217"/>
      <c r="D123" s="100"/>
      <c r="E123" s="100"/>
      <c r="F123" s="100"/>
      <c r="G123" s="100"/>
      <c r="H123" s="100"/>
      <c r="I123" s="100"/>
      <c r="J123" s="100"/>
      <c r="K123" s="100"/>
      <c r="L123" s="100"/>
      <c r="M123" s="100"/>
      <c r="N123" s="100"/>
      <c r="O123" s="100"/>
      <c r="P123" s="218"/>
      <c r="Q123" s="219"/>
    </row>
    <row r="126" spans="2:17" ht="15" thickBot="1" x14ac:dyDescent="0.3"/>
    <row r="127" spans="2:17" ht="30" x14ac:dyDescent="0.25">
      <c r="B127" s="158" t="s">
        <v>94</v>
      </c>
      <c r="C127" s="158" t="s">
        <v>205</v>
      </c>
      <c r="D127" s="176" t="s">
        <v>206</v>
      </c>
      <c r="E127" s="158" t="s">
        <v>104</v>
      </c>
      <c r="F127" s="211" t="s">
        <v>227</v>
      </c>
      <c r="G127" s="177"/>
    </row>
    <row r="128" spans="2:17" ht="108" x14ac:dyDescent="0.2">
      <c r="B128" s="459" t="s">
        <v>228</v>
      </c>
      <c r="C128" s="220" t="s">
        <v>229</v>
      </c>
      <c r="D128" s="85">
        <v>25</v>
      </c>
      <c r="E128" s="85">
        <v>25</v>
      </c>
      <c r="F128" s="471">
        <f>+E128+E129+E130</f>
        <v>60</v>
      </c>
      <c r="G128" s="221"/>
    </row>
    <row r="129" spans="2:7" ht="96" x14ac:dyDescent="0.2">
      <c r="B129" s="459"/>
      <c r="C129" s="220" t="s">
        <v>230</v>
      </c>
      <c r="D129" s="47">
        <v>25</v>
      </c>
      <c r="E129" s="85">
        <v>25</v>
      </c>
      <c r="F129" s="472"/>
      <c r="G129" s="221"/>
    </row>
    <row r="130" spans="2:7" ht="60" x14ac:dyDescent="0.2">
      <c r="B130" s="459"/>
      <c r="C130" s="220" t="s">
        <v>231</v>
      </c>
      <c r="D130" s="85">
        <v>10</v>
      </c>
      <c r="E130" s="85">
        <v>10</v>
      </c>
      <c r="F130" s="473"/>
      <c r="G130" s="221"/>
    </row>
    <row r="131" spans="2:7" x14ac:dyDescent="0.2">
      <c r="C131" s="171"/>
    </row>
    <row r="134" spans="2:7" ht="15" x14ac:dyDescent="0.25">
      <c r="B134" s="188" t="s">
        <v>232</v>
      </c>
    </row>
    <row r="137" spans="2:7" ht="15" x14ac:dyDescent="0.25">
      <c r="B137" s="176" t="s">
        <v>94</v>
      </c>
      <c r="C137" s="176" t="s">
        <v>103</v>
      </c>
      <c r="D137" s="158" t="s">
        <v>104</v>
      </c>
      <c r="E137" s="158" t="s">
        <v>105</v>
      </c>
    </row>
    <row r="138" spans="2:7" ht="42.75" x14ac:dyDescent="0.25">
      <c r="B138" s="190" t="s">
        <v>1807</v>
      </c>
      <c r="C138" s="47">
        <v>40</v>
      </c>
      <c r="D138" s="85">
        <f>+E111</f>
        <v>0</v>
      </c>
      <c r="E138" s="474">
        <f>+D138+D139</f>
        <v>60</v>
      </c>
    </row>
    <row r="139" spans="2:7" ht="71.25" x14ac:dyDescent="0.25">
      <c r="B139" s="190" t="s">
        <v>1808</v>
      </c>
      <c r="C139" s="47">
        <v>60</v>
      </c>
      <c r="D139" s="85">
        <f>+F128</f>
        <v>60</v>
      </c>
      <c r="E139" s="475"/>
    </row>
  </sheetData>
  <mergeCells count="66">
    <mergeCell ref="C9:N9"/>
    <mergeCell ref="B2:P2"/>
    <mergeCell ref="B4:P4"/>
    <mergeCell ref="A5:L5"/>
    <mergeCell ref="C7:N7"/>
    <mergeCell ref="C8:N8"/>
    <mergeCell ref="P67:Q67"/>
    <mergeCell ref="C10:N10"/>
    <mergeCell ref="C11:E11"/>
    <mergeCell ref="B15:C22"/>
    <mergeCell ref="B23:C23"/>
    <mergeCell ref="E41:E42"/>
    <mergeCell ref="M46:N46"/>
    <mergeCell ref="B58:B59"/>
    <mergeCell ref="C58:C59"/>
    <mergeCell ref="D58:E58"/>
    <mergeCell ref="C62:N62"/>
    <mergeCell ref="B64:N64"/>
    <mergeCell ref="B88:N88"/>
    <mergeCell ref="D91:E91"/>
    <mergeCell ref="D92:E92"/>
    <mergeCell ref="P68:Q68"/>
    <mergeCell ref="U68:V68"/>
    <mergeCell ref="P69:Q69"/>
    <mergeCell ref="U69:V69"/>
    <mergeCell ref="B75:N75"/>
    <mergeCell ref="B80:B81"/>
    <mergeCell ref="C80:C81"/>
    <mergeCell ref="D80:D81"/>
    <mergeCell ref="E80:E81"/>
    <mergeCell ref="F80:F81"/>
    <mergeCell ref="P85:Q85"/>
    <mergeCell ref="G80:G81"/>
    <mergeCell ref="H80:H81"/>
    <mergeCell ref="I80:I81"/>
    <mergeCell ref="J80:L80"/>
    <mergeCell ref="M80:M81"/>
    <mergeCell ref="N80:N81"/>
    <mergeCell ref="O80:O81"/>
    <mergeCell ref="P80:Q81"/>
    <mergeCell ref="P82:Q82"/>
    <mergeCell ref="P83:Q83"/>
    <mergeCell ref="P84:Q84"/>
    <mergeCell ref="B95:P95"/>
    <mergeCell ref="B98:N98"/>
    <mergeCell ref="B116:N116"/>
    <mergeCell ref="B118:B119"/>
    <mergeCell ref="C118:C119"/>
    <mergeCell ref="D118:D119"/>
    <mergeCell ref="E118:E119"/>
    <mergeCell ref="F118:F119"/>
    <mergeCell ref="G118:G119"/>
    <mergeCell ref="H118:H119"/>
    <mergeCell ref="I118:I119"/>
    <mergeCell ref="J118:L118"/>
    <mergeCell ref="E111:E113"/>
    <mergeCell ref="P122:Q122"/>
    <mergeCell ref="B128:B130"/>
    <mergeCell ref="F128:F130"/>
    <mergeCell ref="E138:E139"/>
    <mergeCell ref="M118:M119"/>
    <mergeCell ref="N118:N119"/>
    <mergeCell ref="O118:O119"/>
    <mergeCell ref="P118:Q119"/>
    <mergeCell ref="P120:Q120"/>
    <mergeCell ref="P121:Q121"/>
  </mergeCells>
  <dataValidations count="2">
    <dataValidation type="list" allowBlank="1" showInputMessage="1" showErrorMessage="1" sqref="WVE983055 WVE25:WVE45 WLI25:WLI45 WBM25:WBM45 VRQ25:VRQ45 VHU25:VHU45 UXY25:UXY45 UOC25:UOC45 UEG25:UEG45 TUK25:TUK45 TKO25:TKO45 TAS25:TAS45 SQW25:SQW45 SHA25:SHA45 RXE25:RXE45 RNI25:RNI45 RDM25:RDM45 QTQ25:QTQ45 QJU25:QJU45 PZY25:PZY45 PQC25:PQC45 PGG25:PGG45 OWK25:OWK45 OMO25:OMO45 OCS25:OCS45 NSW25:NSW45 NJA25:NJA45 MZE25:MZE45 MPI25:MPI45 MFM25:MFM45 LVQ25:LVQ45 LLU25:LLU45 LBY25:LBY45 KSC25:KSC45 KIG25:KIG45 JYK25:JYK45 JOO25:JOO45 JES25:JES45 IUW25:IUW45 ILA25:ILA45 IBE25:IBE45 HRI25:HRI45 HHM25:HHM45 GXQ25:GXQ45 GNU25:GNU45 GDY25:GDY45 FUC25:FUC45 FKG25:FKG45 FAK25:FAK45 EQO25:EQO45 EGS25:EGS45 DWW25:DWW45 DNA25:DNA45 DDE25:DDE45 CTI25:CTI45 CJM25:CJM45 BZQ25:BZQ45 BPU25:BPU45 BFY25:BFY45 AWC25:AWC45 AMG25:AMG45 ACK25:ACK45 SO25:SO45 IS25:IS45 A25:A45 WLI983055 WBM983055 VRQ983055 VHU983055 UXY983055 UOC983055 UEG983055 TUK983055 TKO983055 TAS983055 SQW983055 SHA983055 RXE983055 RNI983055 RDM983055 QTQ983055 QJU983055 PZY983055 PQC983055 PGG983055 OWK983055 OMO983055 OCS983055 NSW983055 NJA983055 MZE983055 MPI983055 MFM983055 LVQ983055 LLU983055 LBY983055 KSC983055 KIG983055 JYK983055 JOO983055 JES983055 IUW983055 ILA983055 IBE983055 HRI983055 HHM983055 GXQ983055 GNU983055 GDY983055 FUC983055 FKG983055 FAK983055 EQO983055 EGS983055 DWW983055 DNA983055 DDE983055 CTI983055 CJM983055 BZQ983055 BPU983055 BFY983055 AWC983055 AMG983055 ACK983055 SO983055 IS983055 A983055 WVE917519 WLI917519 WBM917519 VRQ917519 VHU917519 UXY917519 UOC917519 UEG917519 TUK917519 TKO917519 TAS917519 SQW917519 SHA917519 RXE917519 RNI917519 RDM917519 QTQ917519 QJU917519 PZY917519 PQC917519 PGG917519 OWK917519 OMO917519 OCS917519 NSW917519 NJA917519 MZE917519 MPI917519 MFM917519 LVQ917519 LLU917519 LBY917519 KSC917519 KIG917519 JYK917519 JOO917519 JES917519 IUW917519 ILA917519 IBE917519 HRI917519 HHM917519 GXQ917519 GNU917519 GDY917519 FUC917519 FKG917519 FAK917519 EQO917519 EGS917519 DWW917519 DNA917519 DDE917519 CTI917519 CJM917519 BZQ917519 BPU917519 BFY917519 AWC917519 AMG917519 ACK917519 SO917519 IS917519 A917519 WVE851983 WLI851983 WBM851983 VRQ851983 VHU851983 UXY851983 UOC851983 UEG851983 TUK851983 TKO851983 TAS851983 SQW851983 SHA851983 RXE851983 RNI851983 RDM851983 QTQ851983 QJU851983 PZY851983 PQC851983 PGG851983 OWK851983 OMO851983 OCS851983 NSW851983 NJA851983 MZE851983 MPI851983 MFM851983 LVQ851983 LLU851983 LBY851983 KSC851983 KIG851983 JYK851983 JOO851983 JES851983 IUW851983 ILA851983 IBE851983 HRI851983 HHM851983 GXQ851983 GNU851983 GDY851983 FUC851983 FKG851983 FAK851983 EQO851983 EGS851983 DWW851983 DNA851983 DDE851983 CTI851983 CJM851983 BZQ851983 BPU851983 BFY851983 AWC851983 AMG851983 ACK851983 SO851983 IS851983 A851983 WVE786447 WLI786447 WBM786447 VRQ786447 VHU786447 UXY786447 UOC786447 UEG786447 TUK786447 TKO786447 TAS786447 SQW786447 SHA786447 RXE786447 RNI786447 RDM786447 QTQ786447 QJU786447 PZY786447 PQC786447 PGG786447 OWK786447 OMO786447 OCS786447 NSW786447 NJA786447 MZE786447 MPI786447 MFM786447 LVQ786447 LLU786447 LBY786447 KSC786447 KIG786447 JYK786447 JOO786447 JES786447 IUW786447 ILA786447 IBE786447 HRI786447 HHM786447 GXQ786447 GNU786447 GDY786447 FUC786447 FKG786447 FAK786447 EQO786447 EGS786447 DWW786447 DNA786447 DDE786447 CTI786447 CJM786447 BZQ786447 BPU786447 BFY786447 AWC786447 AMG786447 ACK786447 SO786447 IS786447 A786447 WVE720911 WLI720911 WBM720911 VRQ720911 VHU720911 UXY720911 UOC720911 UEG720911 TUK720911 TKO720911 TAS720911 SQW720911 SHA720911 RXE720911 RNI720911 RDM720911 QTQ720911 QJU720911 PZY720911 PQC720911 PGG720911 OWK720911 OMO720911 OCS720911 NSW720911 NJA720911 MZE720911 MPI720911 MFM720911 LVQ720911 LLU720911 LBY720911 KSC720911 KIG720911 JYK720911 JOO720911 JES720911 IUW720911 ILA720911 IBE720911 HRI720911 HHM720911 GXQ720911 GNU720911 GDY720911 FUC720911 FKG720911 FAK720911 EQO720911 EGS720911 DWW720911 DNA720911 DDE720911 CTI720911 CJM720911 BZQ720911 BPU720911 BFY720911 AWC720911 AMG720911 ACK720911 SO720911 IS720911 A720911 WVE655375 WLI655375 WBM655375 VRQ655375 VHU655375 UXY655375 UOC655375 UEG655375 TUK655375 TKO655375 TAS655375 SQW655375 SHA655375 RXE655375 RNI655375 RDM655375 QTQ655375 QJU655375 PZY655375 PQC655375 PGG655375 OWK655375 OMO655375 OCS655375 NSW655375 NJA655375 MZE655375 MPI655375 MFM655375 LVQ655375 LLU655375 LBY655375 KSC655375 KIG655375 JYK655375 JOO655375 JES655375 IUW655375 ILA655375 IBE655375 HRI655375 HHM655375 GXQ655375 GNU655375 GDY655375 FUC655375 FKG655375 FAK655375 EQO655375 EGS655375 DWW655375 DNA655375 DDE655375 CTI655375 CJM655375 BZQ655375 BPU655375 BFY655375 AWC655375 AMG655375 ACK655375 SO655375 IS655375 A655375 WVE589839 WLI589839 WBM589839 VRQ589839 VHU589839 UXY589839 UOC589839 UEG589839 TUK589839 TKO589839 TAS589839 SQW589839 SHA589839 RXE589839 RNI589839 RDM589839 QTQ589839 QJU589839 PZY589839 PQC589839 PGG589839 OWK589839 OMO589839 OCS589839 NSW589839 NJA589839 MZE589839 MPI589839 MFM589839 LVQ589839 LLU589839 LBY589839 KSC589839 KIG589839 JYK589839 JOO589839 JES589839 IUW589839 ILA589839 IBE589839 HRI589839 HHM589839 GXQ589839 GNU589839 GDY589839 FUC589839 FKG589839 FAK589839 EQO589839 EGS589839 DWW589839 DNA589839 DDE589839 CTI589839 CJM589839 BZQ589839 BPU589839 BFY589839 AWC589839 AMG589839 ACK589839 SO589839 IS589839 A589839 WVE524303 WLI524303 WBM524303 VRQ524303 VHU524303 UXY524303 UOC524303 UEG524303 TUK524303 TKO524303 TAS524303 SQW524303 SHA524303 RXE524303 RNI524303 RDM524303 QTQ524303 QJU524303 PZY524303 PQC524303 PGG524303 OWK524303 OMO524303 OCS524303 NSW524303 NJA524303 MZE524303 MPI524303 MFM524303 LVQ524303 LLU524303 LBY524303 KSC524303 KIG524303 JYK524303 JOO524303 JES524303 IUW524303 ILA524303 IBE524303 HRI524303 HHM524303 GXQ524303 GNU524303 GDY524303 FUC524303 FKG524303 FAK524303 EQO524303 EGS524303 DWW524303 DNA524303 DDE524303 CTI524303 CJM524303 BZQ524303 BPU524303 BFY524303 AWC524303 AMG524303 ACK524303 SO524303 IS524303 A524303 WVE458767 WLI458767 WBM458767 VRQ458767 VHU458767 UXY458767 UOC458767 UEG458767 TUK458767 TKO458767 TAS458767 SQW458767 SHA458767 RXE458767 RNI458767 RDM458767 QTQ458767 QJU458767 PZY458767 PQC458767 PGG458767 OWK458767 OMO458767 OCS458767 NSW458767 NJA458767 MZE458767 MPI458767 MFM458767 LVQ458767 LLU458767 LBY458767 KSC458767 KIG458767 JYK458767 JOO458767 JES458767 IUW458767 ILA458767 IBE458767 HRI458767 HHM458767 GXQ458767 GNU458767 GDY458767 FUC458767 FKG458767 FAK458767 EQO458767 EGS458767 DWW458767 DNA458767 DDE458767 CTI458767 CJM458767 BZQ458767 BPU458767 BFY458767 AWC458767 AMG458767 ACK458767 SO458767 IS458767 A458767 WVE393231 WLI393231 WBM393231 VRQ393231 VHU393231 UXY393231 UOC393231 UEG393231 TUK393231 TKO393231 TAS393231 SQW393231 SHA393231 RXE393231 RNI393231 RDM393231 QTQ393231 QJU393231 PZY393231 PQC393231 PGG393231 OWK393231 OMO393231 OCS393231 NSW393231 NJA393231 MZE393231 MPI393231 MFM393231 LVQ393231 LLU393231 LBY393231 KSC393231 KIG393231 JYK393231 JOO393231 JES393231 IUW393231 ILA393231 IBE393231 HRI393231 HHM393231 GXQ393231 GNU393231 GDY393231 FUC393231 FKG393231 FAK393231 EQO393231 EGS393231 DWW393231 DNA393231 DDE393231 CTI393231 CJM393231 BZQ393231 BPU393231 BFY393231 AWC393231 AMG393231 ACK393231 SO393231 IS393231 A393231 WVE327695 WLI327695 WBM327695 VRQ327695 VHU327695 UXY327695 UOC327695 UEG327695 TUK327695 TKO327695 TAS327695 SQW327695 SHA327695 RXE327695 RNI327695 RDM327695 QTQ327695 QJU327695 PZY327695 PQC327695 PGG327695 OWK327695 OMO327695 OCS327695 NSW327695 NJA327695 MZE327695 MPI327695 MFM327695 LVQ327695 LLU327695 LBY327695 KSC327695 KIG327695 JYK327695 JOO327695 JES327695 IUW327695 ILA327695 IBE327695 HRI327695 HHM327695 GXQ327695 GNU327695 GDY327695 FUC327695 FKG327695 FAK327695 EQO327695 EGS327695 DWW327695 DNA327695 DDE327695 CTI327695 CJM327695 BZQ327695 BPU327695 BFY327695 AWC327695 AMG327695 ACK327695 SO327695 IS327695 A327695 WVE262159 WLI262159 WBM262159 VRQ262159 VHU262159 UXY262159 UOC262159 UEG262159 TUK262159 TKO262159 TAS262159 SQW262159 SHA262159 RXE262159 RNI262159 RDM262159 QTQ262159 QJU262159 PZY262159 PQC262159 PGG262159 OWK262159 OMO262159 OCS262159 NSW262159 NJA262159 MZE262159 MPI262159 MFM262159 LVQ262159 LLU262159 LBY262159 KSC262159 KIG262159 JYK262159 JOO262159 JES262159 IUW262159 ILA262159 IBE262159 HRI262159 HHM262159 GXQ262159 GNU262159 GDY262159 FUC262159 FKG262159 FAK262159 EQO262159 EGS262159 DWW262159 DNA262159 DDE262159 CTI262159 CJM262159 BZQ262159 BPU262159 BFY262159 AWC262159 AMG262159 ACK262159 SO262159 IS262159 A262159 WVE196623 WLI196623 WBM196623 VRQ196623 VHU196623 UXY196623 UOC196623 UEG196623 TUK196623 TKO196623 TAS196623 SQW196623 SHA196623 RXE196623 RNI196623 RDM196623 QTQ196623 QJU196623 PZY196623 PQC196623 PGG196623 OWK196623 OMO196623 OCS196623 NSW196623 NJA196623 MZE196623 MPI196623 MFM196623 LVQ196623 LLU196623 LBY196623 KSC196623 KIG196623 JYK196623 JOO196623 JES196623 IUW196623 ILA196623 IBE196623 HRI196623 HHM196623 GXQ196623 GNU196623 GDY196623 FUC196623 FKG196623 FAK196623 EQO196623 EGS196623 DWW196623 DNA196623 DDE196623 CTI196623 CJM196623 BZQ196623 BPU196623 BFY196623 AWC196623 AMG196623 ACK196623 SO196623 IS196623 A196623 WVE131087 WLI131087 WBM131087 VRQ131087 VHU131087 UXY131087 UOC131087 UEG131087 TUK131087 TKO131087 TAS131087 SQW131087 SHA131087 RXE131087 RNI131087 RDM131087 QTQ131087 QJU131087 PZY131087 PQC131087 PGG131087 OWK131087 OMO131087 OCS131087 NSW131087 NJA131087 MZE131087 MPI131087 MFM131087 LVQ131087 LLU131087 LBY131087 KSC131087 KIG131087 JYK131087 JOO131087 JES131087 IUW131087 ILA131087 IBE131087 HRI131087 HHM131087 GXQ131087 GNU131087 GDY131087 FUC131087 FKG131087 FAK131087 EQO131087 EGS131087 DWW131087 DNA131087 DDE131087 CTI131087 CJM131087 BZQ131087 BPU131087 BFY131087 AWC131087 AMG131087 ACK131087 SO131087 IS131087 A131087 WVE65551 WLI65551 WBM65551 VRQ65551 VHU65551 UXY65551 UOC65551 UEG65551 TUK65551 TKO65551 TAS65551 SQW65551 SHA65551 RXE65551 RNI65551 RDM65551 QTQ65551 QJU65551 PZY65551 PQC65551 PGG65551 OWK65551 OMO65551 OCS65551 NSW65551 NJA65551 MZE65551 MPI65551 MFM65551 LVQ65551 LLU65551 LBY65551 KSC65551 KIG65551 JYK65551 JOO65551 JES65551 IUW65551 ILA65551 IBE65551 HRI65551 HHM65551 GXQ65551 GNU65551 GDY65551 FUC65551 FKG65551 FAK65551 EQO65551 EGS65551 DWW65551 DNA65551 DDE65551 CTI65551 CJM65551 BZQ65551 BPU65551 BFY65551 AWC65551 AMG65551 ACK65551 SO65551 IS65551 A65551">
      <formula1>"1,2,3,4,5"</formula1>
    </dataValidation>
    <dataValidation type="decimal" allowBlank="1" showInputMessage="1" showErrorMessage="1" sqref="WVH983055 WVH25:WVH45 WLL25:WLL45 WBP25:WBP45 VRT25:VRT45 VHX25:VHX45 UYB25:UYB45 UOF25:UOF45 UEJ25:UEJ45 TUN25:TUN45 TKR25:TKR45 TAV25:TAV45 SQZ25:SQZ45 SHD25:SHD45 RXH25:RXH45 RNL25:RNL45 RDP25:RDP45 QTT25:QTT45 QJX25:QJX45 QAB25:QAB45 PQF25:PQF45 PGJ25:PGJ45 OWN25:OWN45 OMR25:OMR45 OCV25:OCV45 NSZ25:NSZ45 NJD25:NJD45 MZH25:MZH45 MPL25:MPL45 MFP25:MFP45 LVT25:LVT45 LLX25:LLX45 LCB25:LCB45 KSF25:KSF45 KIJ25:KIJ45 JYN25:JYN45 JOR25:JOR45 JEV25:JEV45 IUZ25:IUZ45 ILD25:ILD45 IBH25:IBH45 HRL25:HRL45 HHP25:HHP45 GXT25:GXT45 GNX25:GNX45 GEB25:GEB45 FUF25:FUF45 FKJ25:FKJ45 FAN25:FAN45 EQR25:EQR45 EGV25:EGV45 DWZ25:DWZ45 DND25:DND45 DDH25:DDH45 CTL25:CTL45 CJP25:CJP45 BZT25:BZT45 BPX25:BPX45 BGB25:BGB45 AWF25:AWF45 AMJ25:AMJ45 ACN25:ACN45 SR25:SR45 IV25:IV45 WBP983055 VRT983055 VHX983055 UYB983055 UOF983055 UEJ983055 TUN983055 TKR983055 TAV983055 SQZ983055 SHD983055 RXH983055 RNL983055 RDP983055 QTT983055 QJX983055 QAB983055 PQF983055 PGJ983055 OWN983055 OMR983055 OCV983055 NSZ983055 NJD983055 MZH983055 MPL983055 MFP983055 LVT983055 LLX983055 LCB983055 KSF983055 KIJ983055 JYN983055 JOR983055 JEV983055 IUZ983055 ILD983055 IBH983055 HRL983055 HHP983055 GXT983055 GNX983055 GEB983055 FUF983055 FKJ983055 FAN983055 EQR983055 EGV983055 DWZ983055 DND983055 DDH983055 CTL983055 CJP983055 BZT983055 BPX983055 BGB983055 AWF983055 AMJ983055 ACN983055 SR983055 IV983055 C983055 WVH917519 WLL917519 WBP917519 VRT917519 VHX917519 UYB917519 UOF917519 UEJ917519 TUN917519 TKR917519 TAV917519 SQZ917519 SHD917519 RXH917519 RNL917519 RDP917519 QTT917519 QJX917519 QAB917519 PQF917519 PGJ917519 OWN917519 OMR917519 OCV917519 NSZ917519 NJD917519 MZH917519 MPL917519 MFP917519 LVT917519 LLX917519 LCB917519 KSF917519 KIJ917519 JYN917519 JOR917519 JEV917519 IUZ917519 ILD917519 IBH917519 HRL917519 HHP917519 GXT917519 GNX917519 GEB917519 FUF917519 FKJ917519 FAN917519 EQR917519 EGV917519 DWZ917519 DND917519 DDH917519 CTL917519 CJP917519 BZT917519 BPX917519 BGB917519 AWF917519 AMJ917519 ACN917519 SR917519 IV917519 C917519 WVH851983 WLL851983 WBP851983 VRT851983 VHX851983 UYB851983 UOF851983 UEJ851983 TUN851983 TKR851983 TAV851983 SQZ851983 SHD851983 RXH851983 RNL851983 RDP851983 QTT851983 QJX851983 QAB851983 PQF851983 PGJ851983 OWN851983 OMR851983 OCV851983 NSZ851983 NJD851983 MZH851983 MPL851983 MFP851983 LVT851983 LLX851983 LCB851983 KSF851983 KIJ851983 JYN851983 JOR851983 JEV851983 IUZ851983 ILD851983 IBH851983 HRL851983 HHP851983 GXT851983 GNX851983 GEB851983 FUF851983 FKJ851983 FAN851983 EQR851983 EGV851983 DWZ851983 DND851983 DDH851983 CTL851983 CJP851983 BZT851983 BPX851983 BGB851983 AWF851983 AMJ851983 ACN851983 SR851983 IV851983 C851983 WVH786447 WLL786447 WBP786447 VRT786447 VHX786447 UYB786447 UOF786447 UEJ786447 TUN786447 TKR786447 TAV786447 SQZ786447 SHD786447 RXH786447 RNL786447 RDP786447 QTT786447 QJX786447 QAB786447 PQF786447 PGJ786447 OWN786447 OMR786447 OCV786447 NSZ786447 NJD786447 MZH786447 MPL786447 MFP786447 LVT786447 LLX786447 LCB786447 KSF786447 KIJ786447 JYN786447 JOR786447 JEV786447 IUZ786447 ILD786447 IBH786447 HRL786447 HHP786447 GXT786447 GNX786447 GEB786447 FUF786447 FKJ786447 FAN786447 EQR786447 EGV786447 DWZ786447 DND786447 DDH786447 CTL786447 CJP786447 BZT786447 BPX786447 BGB786447 AWF786447 AMJ786447 ACN786447 SR786447 IV786447 C786447 WVH720911 WLL720911 WBP720911 VRT720911 VHX720911 UYB720911 UOF720911 UEJ720911 TUN720911 TKR720911 TAV720911 SQZ720911 SHD720911 RXH720911 RNL720911 RDP720911 QTT720911 QJX720911 QAB720911 PQF720911 PGJ720911 OWN720911 OMR720911 OCV720911 NSZ720911 NJD720911 MZH720911 MPL720911 MFP720911 LVT720911 LLX720911 LCB720911 KSF720911 KIJ720911 JYN720911 JOR720911 JEV720911 IUZ720911 ILD720911 IBH720911 HRL720911 HHP720911 GXT720911 GNX720911 GEB720911 FUF720911 FKJ720911 FAN720911 EQR720911 EGV720911 DWZ720911 DND720911 DDH720911 CTL720911 CJP720911 BZT720911 BPX720911 BGB720911 AWF720911 AMJ720911 ACN720911 SR720911 IV720911 C720911 WVH655375 WLL655375 WBP655375 VRT655375 VHX655375 UYB655375 UOF655375 UEJ655375 TUN655375 TKR655375 TAV655375 SQZ655375 SHD655375 RXH655375 RNL655375 RDP655375 QTT655375 QJX655375 QAB655375 PQF655375 PGJ655375 OWN655375 OMR655375 OCV655375 NSZ655375 NJD655375 MZH655375 MPL655375 MFP655375 LVT655375 LLX655375 LCB655375 KSF655375 KIJ655375 JYN655375 JOR655375 JEV655375 IUZ655375 ILD655375 IBH655375 HRL655375 HHP655375 GXT655375 GNX655375 GEB655375 FUF655375 FKJ655375 FAN655375 EQR655375 EGV655375 DWZ655375 DND655375 DDH655375 CTL655375 CJP655375 BZT655375 BPX655375 BGB655375 AWF655375 AMJ655375 ACN655375 SR655375 IV655375 C655375 WVH589839 WLL589839 WBP589839 VRT589839 VHX589839 UYB589839 UOF589839 UEJ589839 TUN589839 TKR589839 TAV589839 SQZ589839 SHD589839 RXH589839 RNL589839 RDP589839 QTT589839 QJX589839 QAB589839 PQF589839 PGJ589839 OWN589839 OMR589839 OCV589839 NSZ589839 NJD589839 MZH589839 MPL589839 MFP589839 LVT589839 LLX589839 LCB589839 KSF589839 KIJ589839 JYN589839 JOR589839 JEV589839 IUZ589839 ILD589839 IBH589839 HRL589839 HHP589839 GXT589839 GNX589839 GEB589839 FUF589839 FKJ589839 FAN589839 EQR589839 EGV589839 DWZ589839 DND589839 DDH589839 CTL589839 CJP589839 BZT589839 BPX589839 BGB589839 AWF589839 AMJ589839 ACN589839 SR589839 IV589839 C589839 WVH524303 WLL524303 WBP524303 VRT524303 VHX524303 UYB524303 UOF524303 UEJ524303 TUN524303 TKR524303 TAV524303 SQZ524303 SHD524303 RXH524303 RNL524303 RDP524303 QTT524303 QJX524303 QAB524303 PQF524303 PGJ524303 OWN524303 OMR524303 OCV524303 NSZ524303 NJD524303 MZH524303 MPL524303 MFP524303 LVT524303 LLX524303 LCB524303 KSF524303 KIJ524303 JYN524303 JOR524303 JEV524303 IUZ524303 ILD524303 IBH524303 HRL524303 HHP524303 GXT524303 GNX524303 GEB524303 FUF524303 FKJ524303 FAN524303 EQR524303 EGV524303 DWZ524303 DND524303 DDH524303 CTL524303 CJP524303 BZT524303 BPX524303 BGB524303 AWF524303 AMJ524303 ACN524303 SR524303 IV524303 C524303 WVH458767 WLL458767 WBP458767 VRT458767 VHX458767 UYB458767 UOF458767 UEJ458767 TUN458767 TKR458767 TAV458767 SQZ458767 SHD458767 RXH458767 RNL458767 RDP458767 QTT458767 QJX458767 QAB458767 PQF458767 PGJ458767 OWN458767 OMR458767 OCV458767 NSZ458767 NJD458767 MZH458767 MPL458767 MFP458767 LVT458767 LLX458767 LCB458767 KSF458767 KIJ458767 JYN458767 JOR458767 JEV458767 IUZ458767 ILD458767 IBH458767 HRL458767 HHP458767 GXT458767 GNX458767 GEB458767 FUF458767 FKJ458767 FAN458767 EQR458767 EGV458767 DWZ458767 DND458767 DDH458767 CTL458767 CJP458767 BZT458767 BPX458767 BGB458767 AWF458767 AMJ458767 ACN458767 SR458767 IV458767 C458767 WVH393231 WLL393231 WBP393231 VRT393231 VHX393231 UYB393231 UOF393231 UEJ393231 TUN393231 TKR393231 TAV393231 SQZ393231 SHD393231 RXH393231 RNL393231 RDP393231 QTT393231 QJX393231 QAB393231 PQF393231 PGJ393231 OWN393231 OMR393231 OCV393231 NSZ393231 NJD393231 MZH393231 MPL393231 MFP393231 LVT393231 LLX393231 LCB393231 KSF393231 KIJ393231 JYN393231 JOR393231 JEV393231 IUZ393231 ILD393231 IBH393231 HRL393231 HHP393231 GXT393231 GNX393231 GEB393231 FUF393231 FKJ393231 FAN393231 EQR393231 EGV393231 DWZ393231 DND393231 DDH393231 CTL393231 CJP393231 BZT393231 BPX393231 BGB393231 AWF393231 AMJ393231 ACN393231 SR393231 IV393231 C393231 WVH327695 WLL327695 WBP327695 VRT327695 VHX327695 UYB327695 UOF327695 UEJ327695 TUN327695 TKR327695 TAV327695 SQZ327695 SHD327695 RXH327695 RNL327695 RDP327695 QTT327695 QJX327695 QAB327695 PQF327695 PGJ327695 OWN327695 OMR327695 OCV327695 NSZ327695 NJD327695 MZH327695 MPL327695 MFP327695 LVT327695 LLX327695 LCB327695 KSF327695 KIJ327695 JYN327695 JOR327695 JEV327695 IUZ327695 ILD327695 IBH327695 HRL327695 HHP327695 GXT327695 GNX327695 GEB327695 FUF327695 FKJ327695 FAN327695 EQR327695 EGV327695 DWZ327695 DND327695 DDH327695 CTL327695 CJP327695 BZT327695 BPX327695 BGB327695 AWF327695 AMJ327695 ACN327695 SR327695 IV327695 C327695 WVH262159 WLL262159 WBP262159 VRT262159 VHX262159 UYB262159 UOF262159 UEJ262159 TUN262159 TKR262159 TAV262159 SQZ262159 SHD262159 RXH262159 RNL262159 RDP262159 QTT262159 QJX262159 QAB262159 PQF262159 PGJ262159 OWN262159 OMR262159 OCV262159 NSZ262159 NJD262159 MZH262159 MPL262159 MFP262159 LVT262159 LLX262159 LCB262159 KSF262159 KIJ262159 JYN262159 JOR262159 JEV262159 IUZ262159 ILD262159 IBH262159 HRL262159 HHP262159 GXT262159 GNX262159 GEB262159 FUF262159 FKJ262159 FAN262159 EQR262159 EGV262159 DWZ262159 DND262159 DDH262159 CTL262159 CJP262159 BZT262159 BPX262159 BGB262159 AWF262159 AMJ262159 ACN262159 SR262159 IV262159 C262159 WVH196623 WLL196623 WBP196623 VRT196623 VHX196623 UYB196623 UOF196623 UEJ196623 TUN196623 TKR196623 TAV196623 SQZ196623 SHD196623 RXH196623 RNL196623 RDP196623 QTT196623 QJX196623 QAB196623 PQF196623 PGJ196623 OWN196623 OMR196623 OCV196623 NSZ196623 NJD196623 MZH196623 MPL196623 MFP196623 LVT196623 LLX196623 LCB196623 KSF196623 KIJ196623 JYN196623 JOR196623 JEV196623 IUZ196623 ILD196623 IBH196623 HRL196623 HHP196623 GXT196623 GNX196623 GEB196623 FUF196623 FKJ196623 FAN196623 EQR196623 EGV196623 DWZ196623 DND196623 DDH196623 CTL196623 CJP196623 BZT196623 BPX196623 BGB196623 AWF196623 AMJ196623 ACN196623 SR196623 IV196623 C196623 WVH131087 WLL131087 WBP131087 VRT131087 VHX131087 UYB131087 UOF131087 UEJ131087 TUN131087 TKR131087 TAV131087 SQZ131087 SHD131087 RXH131087 RNL131087 RDP131087 QTT131087 QJX131087 QAB131087 PQF131087 PGJ131087 OWN131087 OMR131087 OCV131087 NSZ131087 NJD131087 MZH131087 MPL131087 MFP131087 LVT131087 LLX131087 LCB131087 KSF131087 KIJ131087 JYN131087 JOR131087 JEV131087 IUZ131087 ILD131087 IBH131087 HRL131087 HHP131087 GXT131087 GNX131087 GEB131087 FUF131087 FKJ131087 FAN131087 EQR131087 EGV131087 DWZ131087 DND131087 DDH131087 CTL131087 CJP131087 BZT131087 BPX131087 BGB131087 AWF131087 AMJ131087 ACN131087 SR131087 IV131087 C131087 WVH65551 WLL65551 WBP65551 VRT65551 VHX65551 UYB65551 UOF65551 UEJ65551 TUN65551 TKR65551 TAV65551 SQZ65551 SHD65551 RXH65551 RNL65551 RDP65551 QTT65551 QJX65551 QAB65551 PQF65551 PGJ65551 OWN65551 OMR65551 OCV65551 NSZ65551 NJD65551 MZH65551 MPL65551 MFP65551 LVT65551 LLX65551 LCB65551 KSF65551 KIJ65551 JYN65551 JOR65551 JEV65551 IUZ65551 ILD65551 IBH65551 HRL65551 HHP65551 GXT65551 GNX65551 GEB65551 FUF65551 FKJ65551 FAN65551 EQR65551 EGV65551 DWZ65551 DND65551 DDH65551 CTL65551 CJP65551 BZT65551 BPX65551 BGB65551 AWF65551 AMJ65551 ACN65551 SR65551 IV65551 C65551 WLL983055">
      <formula1>0</formula1>
      <formula2>1</formula2>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V131"/>
  <sheetViews>
    <sheetView workbookViewId="0">
      <selection activeCell="F36" sqref="F36"/>
    </sheetView>
  </sheetViews>
  <sheetFormatPr baseColWidth="10" defaultColWidth="20" defaultRowHeight="14.25" x14ac:dyDescent="0.25"/>
  <cols>
    <col min="1" max="1" width="3.140625" style="123" bestFit="1" customWidth="1"/>
    <col min="2" max="2" width="58.85546875" style="123" customWidth="1"/>
    <col min="3" max="3" width="31.140625" style="123" customWidth="1"/>
    <col min="4" max="4" width="26.7109375" style="123" customWidth="1"/>
    <col min="5" max="5" width="25" style="123" customWidth="1"/>
    <col min="6" max="7" width="29.7109375" style="123" customWidth="1"/>
    <col min="8" max="8" width="23" style="123" customWidth="1"/>
    <col min="9" max="9" width="27.28515625" style="123" customWidth="1"/>
    <col min="10" max="10" width="29.5703125" style="123" customWidth="1"/>
    <col min="11" max="11" width="41.7109375" style="123" customWidth="1"/>
    <col min="12" max="12" width="29.85546875" style="123" customWidth="1"/>
    <col min="13" max="13" width="26.28515625" style="123" customWidth="1"/>
    <col min="14" max="14" width="22.140625" style="123" customWidth="1"/>
    <col min="15" max="15" width="26.140625" style="123" customWidth="1"/>
    <col min="16" max="16" width="19.5703125" style="123" bestFit="1" customWidth="1"/>
    <col min="17" max="17" width="21.85546875" style="123" customWidth="1"/>
    <col min="18" max="18" width="18.28515625" style="123" customWidth="1"/>
    <col min="19" max="22" width="6.42578125" style="123" customWidth="1"/>
    <col min="23" max="251" width="11.42578125" style="123" customWidth="1"/>
    <col min="252" max="252" width="1" style="123" customWidth="1"/>
    <col min="253" max="253" width="4.28515625" style="123" customWidth="1"/>
    <col min="254" max="254" width="34.7109375" style="123" customWidth="1"/>
    <col min="255" max="255" width="0" style="123" hidden="1" customWidth="1"/>
    <col min="256" max="256" width="20" style="123"/>
    <col min="257" max="257" width="3.140625" style="123" bestFit="1" customWidth="1"/>
    <col min="258" max="258" width="58.85546875" style="123" customWidth="1"/>
    <col min="259" max="259" width="31.140625" style="123" customWidth="1"/>
    <col min="260" max="260" width="26.7109375" style="123" customWidth="1"/>
    <col min="261" max="261" width="25" style="123" customWidth="1"/>
    <col min="262" max="263" width="29.7109375" style="123" customWidth="1"/>
    <col min="264" max="264" width="23" style="123" customWidth="1"/>
    <col min="265" max="265" width="27.28515625" style="123" customWidth="1"/>
    <col min="266" max="266" width="29.5703125" style="123" customWidth="1"/>
    <col min="267" max="267" width="41.7109375" style="123" customWidth="1"/>
    <col min="268" max="268" width="29.85546875" style="123" customWidth="1"/>
    <col min="269" max="269" width="26.28515625" style="123" customWidth="1"/>
    <col min="270" max="270" width="22.140625" style="123" customWidth="1"/>
    <col min="271" max="271" width="26.140625" style="123" customWidth="1"/>
    <col min="272" max="272" width="19.5703125" style="123" bestFit="1" customWidth="1"/>
    <col min="273" max="273" width="21.85546875" style="123" customWidth="1"/>
    <col min="274" max="274" width="18.28515625" style="123" customWidth="1"/>
    <col min="275" max="278" width="6.42578125" style="123" customWidth="1"/>
    <col min="279" max="507" width="11.42578125" style="123" customWidth="1"/>
    <col min="508" max="508" width="1" style="123" customWidth="1"/>
    <col min="509" max="509" width="4.28515625" style="123" customWidth="1"/>
    <col min="510" max="510" width="34.7109375" style="123" customWidth="1"/>
    <col min="511" max="511" width="0" style="123" hidden="1" customWidth="1"/>
    <col min="512" max="512" width="20" style="123"/>
    <col min="513" max="513" width="3.140625" style="123" bestFit="1" customWidth="1"/>
    <col min="514" max="514" width="58.85546875" style="123" customWidth="1"/>
    <col min="515" max="515" width="31.140625" style="123" customWidth="1"/>
    <col min="516" max="516" width="26.7109375" style="123" customWidth="1"/>
    <col min="517" max="517" width="25" style="123" customWidth="1"/>
    <col min="518" max="519" width="29.7109375" style="123" customWidth="1"/>
    <col min="520" max="520" width="23" style="123" customWidth="1"/>
    <col min="521" max="521" width="27.28515625" style="123" customWidth="1"/>
    <col min="522" max="522" width="29.5703125" style="123" customWidth="1"/>
    <col min="523" max="523" width="41.7109375" style="123" customWidth="1"/>
    <col min="524" max="524" width="29.85546875" style="123" customWidth="1"/>
    <col min="525" max="525" width="26.28515625" style="123" customWidth="1"/>
    <col min="526" max="526" width="22.140625" style="123" customWidth="1"/>
    <col min="527" max="527" width="26.140625" style="123" customWidth="1"/>
    <col min="528" max="528" width="19.5703125" style="123" bestFit="1" customWidth="1"/>
    <col min="529" max="529" width="21.85546875" style="123" customWidth="1"/>
    <col min="530" max="530" width="18.28515625" style="123" customWidth="1"/>
    <col min="531" max="534" width="6.42578125" style="123" customWidth="1"/>
    <col min="535" max="763" width="11.42578125" style="123" customWidth="1"/>
    <col min="764" max="764" width="1" style="123" customWidth="1"/>
    <col min="765" max="765" width="4.28515625" style="123" customWidth="1"/>
    <col min="766" max="766" width="34.7109375" style="123" customWidth="1"/>
    <col min="767" max="767" width="0" style="123" hidden="1" customWidth="1"/>
    <col min="768" max="768" width="20" style="123"/>
    <col min="769" max="769" width="3.140625" style="123" bestFit="1" customWidth="1"/>
    <col min="770" max="770" width="58.85546875" style="123" customWidth="1"/>
    <col min="771" max="771" width="31.140625" style="123" customWidth="1"/>
    <col min="772" max="772" width="26.7109375" style="123" customWidth="1"/>
    <col min="773" max="773" width="25" style="123" customWidth="1"/>
    <col min="774" max="775" width="29.7109375" style="123" customWidth="1"/>
    <col min="776" max="776" width="23" style="123" customWidth="1"/>
    <col min="777" max="777" width="27.28515625" style="123" customWidth="1"/>
    <col min="778" max="778" width="29.5703125" style="123" customWidth="1"/>
    <col min="779" max="779" width="41.7109375" style="123" customWidth="1"/>
    <col min="780" max="780" width="29.85546875" style="123" customWidth="1"/>
    <col min="781" max="781" width="26.28515625" style="123" customWidth="1"/>
    <col min="782" max="782" width="22.140625" style="123" customWidth="1"/>
    <col min="783" max="783" width="26.140625" style="123" customWidth="1"/>
    <col min="784" max="784" width="19.5703125" style="123" bestFit="1" customWidth="1"/>
    <col min="785" max="785" width="21.85546875" style="123" customWidth="1"/>
    <col min="786" max="786" width="18.28515625" style="123" customWidth="1"/>
    <col min="787" max="790" width="6.42578125" style="123" customWidth="1"/>
    <col min="791" max="1019" width="11.42578125" style="123" customWidth="1"/>
    <col min="1020" max="1020" width="1" style="123" customWidth="1"/>
    <col min="1021" max="1021" width="4.28515625" style="123" customWidth="1"/>
    <col min="1022" max="1022" width="34.7109375" style="123" customWidth="1"/>
    <col min="1023" max="1023" width="0" style="123" hidden="1" customWidth="1"/>
    <col min="1024" max="1024" width="20" style="123"/>
    <col min="1025" max="1025" width="3.140625" style="123" bestFit="1" customWidth="1"/>
    <col min="1026" max="1026" width="58.85546875" style="123" customWidth="1"/>
    <col min="1027" max="1027" width="31.140625" style="123" customWidth="1"/>
    <col min="1028" max="1028" width="26.7109375" style="123" customWidth="1"/>
    <col min="1029" max="1029" width="25" style="123" customWidth="1"/>
    <col min="1030" max="1031" width="29.7109375" style="123" customWidth="1"/>
    <col min="1032" max="1032" width="23" style="123" customWidth="1"/>
    <col min="1033" max="1033" width="27.28515625" style="123" customWidth="1"/>
    <col min="1034" max="1034" width="29.5703125" style="123" customWidth="1"/>
    <col min="1035" max="1035" width="41.7109375" style="123" customWidth="1"/>
    <col min="1036" max="1036" width="29.85546875" style="123" customWidth="1"/>
    <col min="1037" max="1037" width="26.28515625" style="123" customWidth="1"/>
    <col min="1038" max="1038" width="22.140625" style="123" customWidth="1"/>
    <col min="1039" max="1039" width="26.140625" style="123" customWidth="1"/>
    <col min="1040" max="1040" width="19.5703125" style="123" bestFit="1" customWidth="1"/>
    <col min="1041" max="1041" width="21.85546875" style="123" customWidth="1"/>
    <col min="1042" max="1042" width="18.28515625" style="123" customWidth="1"/>
    <col min="1043" max="1046" width="6.42578125" style="123" customWidth="1"/>
    <col min="1047" max="1275" width="11.42578125" style="123" customWidth="1"/>
    <col min="1276" max="1276" width="1" style="123" customWidth="1"/>
    <col min="1277" max="1277" width="4.28515625" style="123" customWidth="1"/>
    <col min="1278" max="1278" width="34.7109375" style="123" customWidth="1"/>
    <col min="1279" max="1279" width="0" style="123" hidden="1" customWidth="1"/>
    <col min="1280" max="1280" width="20" style="123"/>
    <col min="1281" max="1281" width="3.140625" style="123" bestFit="1" customWidth="1"/>
    <col min="1282" max="1282" width="58.85546875" style="123" customWidth="1"/>
    <col min="1283" max="1283" width="31.140625" style="123" customWidth="1"/>
    <col min="1284" max="1284" width="26.7109375" style="123" customWidth="1"/>
    <col min="1285" max="1285" width="25" style="123" customWidth="1"/>
    <col min="1286" max="1287" width="29.7109375" style="123" customWidth="1"/>
    <col min="1288" max="1288" width="23" style="123" customWidth="1"/>
    <col min="1289" max="1289" width="27.28515625" style="123" customWidth="1"/>
    <col min="1290" max="1290" width="29.5703125" style="123" customWidth="1"/>
    <col min="1291" max="1291" width="41.7109375" style="123" customWidth="1"/>
    <col min="1292" max="1292" width="29.85546875" style="123" customWidth="1"/>
    <col min="1293" max="1293" width="26.28515625" style="123" customWidth="1"/>
    <col min="1294" max="1294" width="22.140625" style="123" customWidth="1"/>
    <col min="1295" max="1295" width="26.140625" style="123" customWidth="1"/>
    <col min="1296" max="1296" width="19.5703125" style="123" bestFit="1" customWidth="1"/>
    <col min="1297" max="1297" width="21.85546875" style="123" customWidth="1"/>
    <col min="1298" max="1298" width="18.28515625" style="123" customWidth="1"/>
    <col min="1299" max="1302" width="6.42578125" style="123" customWidth="1"/>
    <col min="1303" max="1531" width="11.42578125" style="123" customWidth="1"/>
    <col min="1532" max="1532" width="1" style="123" customWidth="1"/>
    <col min="1533" max="1533" width="4.28515625" style="123" customWidth="1"/>
    <col min="1534" max="1534" width="34.7109375" style="123" customWidth="1"/>
    <col min="1535" max="1535" width="0" style="123" hidden="1" customWidth="1"/>
    <col min="1536" max="1536" width="20" style="123"/>
    <col min="1537" max="1537" width="3.140625" style="123" bestFit="1" customWidth="1"/>
    <col min="1538" max="1538" width="58.85546875" style="123" customWidth="1"/>
    <col min="1539" max="1539" width="31.140625" style="123" customWidth="1"/>
    <col min="1540" max="1540" width="26.7109375" style="123" customWidth="1"/>
    <col min="1541" max="1541" width="25" style="123" customWidth="1"/>
    <col min="1542" max="1543" width="29.7109375" style="123" customWidth="1"/>
    <col min="1544" max="1544" width="23" style="123" customWidth="1"/>
    <col min="1545" max="1545" width="27.28515625" style="123" customWidth="1"/>
    <col min="1546" max="1546" width="29.5703125" style="123" customWidth="1"/>
    <col min="1547" max="1547" width="41.7109375" style="123" customWidth="1"/>
    <col min="1548" max="1548" width="29.85546875" style="123" customWidth="1"/>
    <col min="1549" max="1549" width="26.28515625" style="123" customWidth="1"/>
    <col min="1550" max="1550" width="22.140625" style="123" customWidth="1"/>
    <col min="1551" max="1551" width="26.140625" style="123" customWidth="1"/>
    <col min="1552" max="1552" width="19.5703125" style="123" bestFit="1" customWidth="1"/>
    <col min="1553" max="1553" width="21.85546875" style="123" customWidth="1"/>
    <col min="1554" max="1554" width="18.28515625" style="123" customWidth="1"/>
    <col min="1555" max="1558" width="6.42578125" style="123" customWidth="1"/>
    <col min="1559" max="1787" width="11.42578125" style="123" customWidth="1"/>
    <col min="1788" max="1788" width="1" style="123" customWidth="1"/>
    <col min="1789" max="1789" width="4.28515625" style="123" customWidth="1"/>
    <col min="1790" max="1790" width="34.7109375" style="123" customWidth="1"/>
    <col min="1791" max="1791" width="0" style="123" hidden="1" customWidth="1"/>
    <col min="1792" max="1792" width="20" style="123"/>
    <col min="1793" max="1793" width="3.140625" style="123" bestFit="1" customWidth="1"/>
    <col min="1794" max="1794" width="58.85546875" style="123" customWidth="1"/>
    <col min="1795" max="1795" width="31.140625" style="123" customWidth="1"/>
    <col min="1796" max="1796" width="26.7109375" style="123" customWidth="1"/>
    <col min="1797" max="1797" width="25" style="123" customWidth="1"/>
    <col min="1798" max="1799" width="29.7109375" style="123" customWidth="1"/>
    <col min="1800" max="1800" width="23" style="123" customWidth="1"/>
    <col min="1801" max="1801" width="27.28515625" style="123" customWidth="1"/>
    <col min="1802" max="1802" width="29.5703125" style="123" customWidth="1"/>
    <col min="1803" max="1803" width="41.7109375" style="123" customWidth="1"/>
    <col min="1804" max="1804" width="29.85546875" style="123" customWidth="1"/>
    <col min="1805" max="1805" width="26.28515625" style="123" customWidth="1"/>
    <col min="1806" max="1806" width="22.140625" style="123" customWidth="1"/>
    <col min="1807" max="1807" width="26.140625" style="123" customWidth="1"/>
    <col min="1808" max="1808" width="19.5703125" style="123" bestFit="1" customWidth="1"/>
    <col min="1809" max="1809" width="21.85546875" style="123" customWidth="1"/>
    <col min="1810" max="1810" width="18.28515625" style="123" customWidth="1"/>
    <col min="1811" max="1814" width="6.42578125" style="123" customWidth="1"/>
    <col min="1815" max="2043" width="11.42578125" style="123" customWidth="1"/>
    <col min="2044" max="2044" width="1" style="123" customWidth="1"/>
    <col min="2045" max="2045" width="4.28515625" style="123" customWidth="1"/>
    <col min="2046" max="2046" width="34.7109375" style="123" customWidth="1"/>
    <col min="2047" max="2047" width="0" style="123" hidden="1" customWidth="1"/>
    <col min="2048" max="2048" width="20" style="123"/>
    <col min="2049" max="2049" width="3.140625" style="123" bestFit="1" customWidth="1"/>
    <col min="2050" max="2050" width="58.85546875" style="123" customWidth="1"/>
    <col min="2051" max="2051" width="31.140625" style="123" customWidth="1"/>
    <col min="2052" max="2052" width="26.7109375" style="123" customWidth="1"/>
    <col min="2053" max="2053" width="25" style="123" customWidth="1"/>
    <col min="2054" max="2055" width="29.7109375" style="123" customWidth="1"/>
    <col min="2056" max="2056" width="23" style="123" customWidth="1"/>
    <col min="2057" max="2057" width="27.28515625" style="123" customWidth="1"/>
    <col min="2058" max="2058" width="29.5703125" style="123" customWidth="1"/>
    <col min="2059" max="2059" width="41.7109375" style="123" customWidth="1"/>
    <col min="2060" max="2060" width="29.85546875" style="123" customWidth="1"/>
    <col min="2061" max="2061" width="26.28515625" style="123" customWidth="1"/>
    <col min="2062" max="2062" width="22.140625" style="123" customWidth="1"/>
    <col min="2063" max="2063" width="26.140625" style="123" customWidth="1"/>
    <col min="2064" max="2064" width="19.5703125" style="123" bestFit="1" customWidth="1"/>
    <col min="2065" max="2065" width="21.85546875" style="123" customWidth="1"/>
    <col min="2066" max="2066" width="18.28515625" style="123" customWidth="1"/>
    <col min="2067" max="2070" width="6.42578125" style="123" customWidth="1"/>
    <col min="2071" max="2299" width="11.42578125" style="123" customWidth="1"/>
    <col min="2300" max="2300" width="1" style="123" customWidth="1"/>
    <col min="2301" max="2301" width="4.28515625" style="123" customWidth="1"/>
    <col min="2302" max="2302" width="34.7109375" style="123" customWidth="1"/>
    <col min="2303" max="2303" width="0" style="123" hidden="1" customWidth="1"/>
    <col min="2304" max="2304" width="20" style="123"/>
    <col min="2305" max="2305" width="3.140625" style="123" bestFit="1" customWidth="1"/>
    <col min="2306" max="2306" width="58.85546875" style="123" customWidth="1"/>
    <col min="2307" max="2307" width="31.140625" style="123" customWidth="1"/>
    <col min="2308" max="2308" width="26.7109375" style="123" customWidth="1"/>
    <col min="2309" max="2309" width="25" style="123" customWidth="1"/>
    <col min="2310" max="2311" width="29.7109375" style="123" customWidth="1"/>
    <col min="2312" max="2312" width="23" style="123" customWidth="1"/>
    <col min="2313" max="2313" width="27.28515625" style="123" customWidth="1"/>
    <col min="2314" max="2314" width="29.5703125" style="123" customWidth="1"/>
    <col min="2315" max="2315" width="41.7109375" style="123" customWidth="1"/>
    <col min="2316" max="2316" width="29.85546875" style="123" customWidth="1"/>
    <col min="2317" max="2317" width="26.28515625" style="123" customWidth="1"/>
    <col min="2318" max="2318" width="22.140625" style="123" customWidth="1"/>
    <col min="2319" max="2319" width="26.140625" style="123" customWidth="1"/>
    <col min="2320" max="2320" width="19.5703125" style="123" bestFit="1" customWidth="1"/>
    <col min="2321" max="2321" width="21.85546875" style="123" customWidth="1"/>
    <col min="2322" max="2322" width="18.28515625" style="123" customWidth="1"/>
    <col min="2323" max="2326" width="6.42578125" style="123" customWidth="1"/>
    <col min="2327" max="2555" width="11.42578125" style="123" customWidth="1"/>
    <col min="2556" max="2556" width="1" style="123" customWidth="1"/>
    <col min="2557" max="2557" width="4.28515625" style="123" customWidth="1"/>
    <col min="2558" max="2558" width="34.7109375" style="123" customWidth="1"/>
    <col min="2559" max="2559" width="0" style="123" hidden="1" customWidth="1"/>
    <col min="2560" max="2560" width="20" style="123"/>
    <col min="2561" max="2561" width="3.140625" style="123" bestFit="1" customWidth="1"/>
    <col min="2562" max="2562" width="58.85546875" style="123" customWidth="1"/>
    <col min="2563" max="2563" width="31.140625" style="123" customWidth="1"/>
    <col min="2564" max="2564" width="26.7109375" style="123" customWidth="1"/>
    <col min="2565" max="2565" width="25" style="123" customWidth="1"/>
    <col min="2566" max="2567" width="29.7109375" style="123" customWidth="1"/>
    <col min="2568" max="2568" width="23" style="123" customWidth="1"/>
    <col min="2569" max="2569" width="27.28515625" style="123" customWidth="1"/>
    <col min="2570" max="2570" width="29.5703125" style="123" customWidth="1"/>
    <col min="2571" max="2571" width="41.7109375" style="123" customWidth="1"/>
    <col min="2572" max="2572" width="29.85546875" style="123" customWidth="1"/>
    <col min="2573" max="2573" width="26.28515625" style="123" customWidth="1"/>
    <col min="2574" max="2574" width="22.140625" style="123" customWidth="1"/>
    <col min="2575" max="2575" width="26.140625" style="123" customWidth="1"/>
    <col min="2576" max="2576" width="19.5703125" style="123" bestFit="1" customWidth="1"/>
    <col min="2577" max="2577" width="21.85546875" style="123" customWidth="1"/>
    <col min="2578" max="2578" width="18.28515625" style="123" customWidth="1"/>
    <col min="2579" max="2582" width="6.42578125" style="123" customWidth="1"/>
    <col min="2583" max="2811" width="11.42578125" style="123" customWidth="1"/>
    <col min="2812" max="2812" width="1" style="123" customWidth="1"/>
    <col min="2813" max="2813" width="4.28515625" style="123" customWidth="1"/>
    <col min="2814" max="2814" width="34.7109375" style="123" customWidth="1"/>
    <col min="2815" max="2815" width="0" style="123" hidden="1" customWidth="1"/>
    <col min="2816" max="2816" width="20" style="123"/>
    <col min="2817" max="2817" width="3.140625" style="123" bestFit="1" customWidth="1"/>
    <col min="2818" max="2818" width="58.85546875" style="123" customWidth="1"/>
    <col min="2819" max="2819" width="31.140625" style="123" customWidth="1"/>
    <col min="2820" max="2820" width="26.7109375" style="123" customWidth="1"/>
    <col min="2821" max="2821" width="25" style="123" customWidth="1"/>
    <col min="2822" max="2823" width="29.7109375" style="123" customWidth="1"/>
    <col min="2824" max="2824" width="23" style="123" customWidth="1"/>
    <col min="2825" max="2825" width="27.28515625" style="123" customWidth="1"/>
    <col min="2826" max="2826" width="29.5703125" style="123" customWidth="1"/>
    <col min="2827" max="2827" width="41.7109375" style="123" customWidth="1"/>
    <col min="2828" max="2828" width="29.85546875" style="123" customWidth="1"/>
    <col min="2829" max="2829" width="26.28515625" style="123" customWidth="1"/>
    <col min="2830" max="2830" width="22.140625" style="123" customWidth="1"/>
    <col min="2831" max="2831" width="26.140625" style="123" customWidth="1"/>
    <col min="2832" max="2832" width="19.5703125" style="123" bestFit="1" customWidth="1"/>
    <col min="2833" max="2833" width="21.85546875" style="123" customWidth="1"/>
    <col min="2834" max="2834" width="18.28515625" style="123" customWidth="1"/>
    <col min="2835" max="2838" width="6.42578125" style="123" customWidth="1"/>
    <col min="2839" max="3067" width="11.42578125" style="123" customWidth="1"/>
    <col min="3068" max="3068" width="1" style="123" customWidth="1"/>
    <col min="3069" max="3069" width="4.28515625" style="123" customWidth="1"/>
    <col min="3070" max="3070" width="34.7109375" style="123" customWidth="1"/>
    <col min="3071" max="3071" width="0" style="123" hidden="1" customWidth="1"/>
    <col min="3072" max="3072" width="20" style="123"/>
    <col min="3073" max="3073" width="3.140625" style="123" bestFit="1" customWidth="1"/>
    <col min="3074" max="3074" width="58.85546875" style="123" customWidth="1"/>
    <col min="3075" max="3075" width="31.140625" style="123" customWidth="1"/>
    <col min="3076" max="3076" width="26.7109375" style="123" customWidth="1"/>
    <col min="3077" max="3077" width="25" style="123" customWidth="1"/>
    <col min="3078" max="3079" width="29.7109375" style="123" customWidth="1"/>
    <col min="3080" max="3080" width="23" style="123" customWidth="1"/>
    <col min="3081" max="3081" width="27.28515625" style="123" customWidth="1"/>
    <col min="3082" max="3082" width="29.5703125" style="123" customWidth="1"/>
    <col min="3083" max="3083" width="41.7109375" style="123" customWidth="1"/>
    <col min="3084" max="3084" width="29.85546875" style="123" customWidth="1"/>
    <col min="3085" max="3085" width="26.28515625" style="123" customWidth="1"/>
    <col min="3086" max="3086" width="22.140625" style="123" customWidth="1"/>
    <col min="3087" max="3087" width="26.140625" style="123" customWidth="1"/>
    <col min="3088" max="3088" width="19.5703125" style="123" bestFit="1" customWidth="1"/>
    <col min="3089" max="3089" width="21.85546875" style="123" customWidth="1"/>
    <col min="3090" max="3090" width="18.28515625" style="123" customWidth="1"/>
    <col min="3091" max="3094" width="6.42578125" style="123" customWidth="1"/>
    <col min="3095" max="3323" width="11.42578125" style="123" customWidth="1"/>
    <col min="3324" max="3324" width="1" style="123" customWidth="1"/>
    <col min="3325" max="3325" width="4.28515625" style="123" customWidth="1"/>
    <col min="3326" max="3326" width="34.7109375" style="123" customWidth="1"/>
    <col min="3327" max="3327" width="0" style="123" hidden="1" customWidth="1"/>
    <col min="3328" max="3328" width="20" style="123"/>
    <col min="3329" max="3329" width="3.140625" style="123" bestFit="1" customWidth="1"/>
    <col min="3330" max="3330" width="58.85546875" style="123" customWidth="1"/>
    <col min="3331" max="3331" width="31.140625" style="123" customWidth="1"/>
    <col min="3332" max="3332" width="26.7109375" style="123" customWidth="1"/>
    <col min="3333" max="3333" width="25" style="123" customWidth="1"/>
    <col min="3334" max="3335" width="29.7109375" style="123" customWidth="1"/>
    <col min="3336" max="3336" width="23" style="123" customWidth="1"/>
    <col min="3337" max="3337" width="27.28515625" style="123" customWidth="1"/>
    <col min="3338" max="3338" width="29.5703125" style="123" customWidth="1"/>
    <col min="3339" max="3339" width="41.7109375" style="123" customWidth="1"/>
    <col min="3340" max="3340" width="29.85546875" style="123" customWidth="1"/>
    <col min="3341" max="3341" width="26.28515625" style="123" customWidth="1"/>
    <col min="3342" max="3342" width="22.140625" style="123" customWidth="1"/>
    <col min="3343" max="3343" width="26.140625" style="123" customWidth="1"/>
    <col min="3344" max="3344" width="19.5703125" style="123" bestFit="1" customWidth="1"/>
    <col min="3345" max="3345" width="21.85546875" style="123" customWidth="1"/>
    <col min="3346" max="3346" width="18.28515625" style="123" customWidth="1"/>
    <col min="3347" max="3350" width="6.42578125" style="123" customWidth="1"/>
    <col min="3351" max="3579" width="11.42578125" style="123" customWidth="1"/>
    <col min="3580" max="3580" width="1" style="123" customWidth="1"/>
    <col min="3581" max="3581" width="4.28515625" style="123" customWidth="1"/>
    <col min="3582" max="3582" width="34.7109375" style="123" customWidth="1"/>
    <col min="3583" max="3583" width="0" style="123" hidden="1" customWidth="1"/>
    <col min="3584" max="3584" width="20" style="123"/>
    <col min="3585" max="3585" width="3.140625" style="123" bestFit="1" customWidth="1"/>
    <col min="3586" max="3586" width="58.85546875" style="123" customWidth="1"/>
    <col min="3587" max="3587" width="31.140625" style="123" customWidth="1"/>
    <col min="3588" max="3588" width="26.7109375" style="123" customWidth="1"/>
    <col min="3589" max="3589" width="25" style="123" customWidth="1"/>
    <col min="3590" max="3591" width="29.7109375" style="123" customWidth="1"/>
    <col min="3592" max="3592" width="23" style="123" customWidth="1"/>
    <col min="3593" max="3593" width="27.28515625" style="123" customWidth="1"/>
    <col min="3594" max="3594" width="29.5703125" style="123" customWidth="1"/>
    <col min="3595" max="3595" width="41.7109375" style="123" customWidth="1"/>
    <col min="3596" max="3596" width="29.85546875" style="123" customWidth="1"/>
    <col min="3597" max="3597" width="26.28515625" style="123" customWidth="1"/>
    <col min="3598" max="3598" width="22.140625" style="123" customWidth="1"/>
    <col min="3599" max="3599" width="26.140625" style="123" customWidth="1"/>
    <col min="3600" max="3600" width="19.5703125" style="123" bestFit="1" customWidth="1"/>
    <col min="3601" max="3601" width="21.85546875" style="123" customWidth="1"/>
    <col min="3602" max="3602" width="18.28515625" style="123" customWidth="1"/>
    <col min="3603" max="3606" width="6.42578125" style="123" customWidth="1"/>
    <col min="3607" max="3835" width="11.42578125" style="123" customWidth="1"/>
    <col min="3836" max="3836" width="1" style="123" customWidth="1"/>
    <col min="3837" max="3837" width="4.28515625" style="123" customWidth="1"/>
    <col min="3838" max="3838" width="34.7109375" style="123" customWidth="1"/>
    <col min="3839" max="3839" width="0" style="123" hidden="1" customWidth="1"/>
    <col min="3840" max="3840" width="20" style="123"/>
    <col min="3841" max="3841" width="3.140625" style="123" bestFit="1" customWidth="1"/>
    <col min="3842" max="3842" width="58.85546875" style="123" customWidth="1"/>
    <col min="3843" max="3843" width="31.140625" style="123" customWidth="1"/>
    <col min="3844" max="3844" width="26.7109375" style="123" customWidth="1"/>
    <col min="3845" max="3845" width="25" style="123" customWidth="1"/>
    <col min="3846" max="3847" width="29.7109375" style="123" customWidth="1"/>
    <col min="3848" max="3848" width="23" style="123" customWidth="1"/>
    <col min="3849" max="3849" width="27.28515625" style="123" customWidth="1"/>
    <col min="3850" max="3850" width="29.5703125" style="123" customWidth="1"/>
    <col min="3851" max="3851" width="41.7109375" style="123" customWidth="1"/>
    <col min="3852" max="3852" width="29.85546875" style="123" customWidth="1"/>
    <col min="3853" max="3853" width="26.28515625" style="123" customWidth="1"/>
    <col min="3854" max="3854" width="22.140625" style="123" customWidth="1"/>
    <col min="3855" max="3855" width="26.140625" style="123" customWidth="1"/>
    <col min="3856" max="3856" width="19.5703125" style="123" bestFit="1" customWidth="1"/>
    <col min="3857" max="3857" width="21.85546875" style="123" customWidth="1"/>
    <col min="3858" max="3858" width="18.28515625" style="123" customWidth="1"/>
    <col min="3859" max="3862" width="6.42578125" style="123" customWidth="1"/>
    <col min="3863" max="4091" width="11.42578125" style="123" customWidth="1"/>
    <col min="4092" max="4092" width="1" style="123" customWidth="1"/>
    <col min="4093" max="4093" width="4.28515625" style="123" customWidth="1"/>
    <col min="4094" max="4094" width="34.7109375" style="123" customWidth="1"/>
    <col min="4095" max="4095" width="0" style="123" hidden="1" customWidth="1"/>
    <col min="4096" max="4096" width="20" style="123"/>
    <col min="4097" max="4097" width="3.140625" style="123" bestFit="1" customWidth="1"/>
    <col min="4098" max="4098" width="58.85546875" style="123" customWidth="1"/>
    <col min="4099" max="4099" width="31.140625" style="123" customWidth="1"/>
    <col min="4100" max="4100" width="26.7109375" style="123" customWidth="1"/>
    <col min="4101" max="4101" width="25" style="123" customWidth="1"/>
    <col min="4102" max="4103" width="29.7109375" style="123" customWidth="1"/>
    <col min="4104" max="4104" width="23" style="123" customWidth="1"/>
    <col min="4105" max="4105" width="27.28515625" style="123" customWidth="1"/>
    <col min="4106" max="4106" width="29.5703125" style="123" customWidth="1"/>
    <col min="4107" max="4107" width="41.7109375" style="123" customWidth="1"/>
    <col min="4108" max="4108" width="29.85546875" style="123" customWidth="1"/>
    <col min="4109" max="4109" width="26.28515625" style="123" customWidth="1"/>
    <col min="4110" max="4110" width="22.140625" style="123" customWidth="1"/>
    <col min="4111" max="4111" width="26.140625" style="123" customWidth="1"/>
    <col min="4112" max="4112" width="19.5703125" style="123" bestFit="1" customWidth="1"/>
    <col min="4113" max="4113" width="21.85546875" style="123" customWidth="1"/>
    <col min="4114" max="4114" width="18.28515625" style="123" customWidth="1"/>
    <col min="4115" max="4118" width="6.42578125" style="123" customWidth="1"/>
    <col min="4119" max="4347" width="11.42578125" style="123" customWidth="1"/>
    <col min="4348" max="4348" width="1" style="123" customWidth="1"/>
    <col min="4349" max="4349" width="4.28515625" style="123" customWidth="1"/>
    <col min="4350" max="4350" width="34.7109375" style="123" customWidth="1"/>
    <col min="4351" max="4351" width="0" style="123" hidden="1" customWidth="1"/>
    <col min="4352" max="4352" width="20" style="123"/>
    <col min="4353" max="4353" width="3.140625" style="123" bestFit="1" customWidth="1"/>
    <col min="4354" max="4354" width="58.85546875" style="123" customWidth="1"/>
    <col min="4355" max="4355" width="31.140625" style="123" customWidth="1"/>
    <col min="4356" max="4356" width="26.7109375" style="123" customWidth="1"/>
    <col min="4357" max="4357" width="25" style="123" customWidth="1"/>
    <col min="4358" max="4359" width="29.7109375" style="123" customWidth="1"/>
    <col min="4360" max="4360" width="23" style="123" customWidth="1"/>
    <col min="4361" max="4361" width="27.28515625" style="123" customWidth="1"/>
    <col min="4362" max="4362" width="29.5703125" style="123" customWidth="1"/>
    <col min="4363" max="4363" width="41.7109375" style="123" customWidth="1"/>
    <col min="4364" max="4364" width="29.85546875" style="123" customWidth="1"/>
    <col min="4365" max="4365" width="26.28515625" style="123" customWidth="1"/>
    <col min="4366" max="4366" width="22.140625" style="123" customWidth="1"/>
    <col min="4367" max="4367" width="26.140625" style="123" customWidth="1"/>
    <col min="4368" max="4368" width="19.5703125" style="123" bestFit="1" customWidth="1"/>
    <col min="4369" max="4369" width="21.85546875" style="123" customWidth="1"/>
    <col min="4370" max="4370" width="18.28515625" style="123" customWidth="1"/>
    <col min="4371" max="4374" width="6.42578125" style="123" customWidth="1"/>
    <col min="4375" max="4603" width="11.42578125" style="123" customWidth="1"/>
    <col min="4604" max="4604" width="1" style="123" customWidth="1"/>
    <col min="4605" max="4605" width="4.28515625" style="123" customWidth="1"/>
    <col min="4606" max="4606" width="34.7109375" style="123" customWidth="1"/>
    <col min="4607" max="4607" width="0" style="123" hidden="1" customWidth="1"/>
    <col min="4608" max="4608" width="20" style="123"/>
    <col min="4609" max="4609" width="3.140625" style="123" bestFit="1" customWidth="1"/>
    <col min="4610" max="4610" width="58.85546875" style="123" customWidth="1"/>
    <col min="4611" max="4611" width="31.140625" style="123" customWidth="1"/>
    <col min="4612" max="4612" width="26.7109375" style="123" customWidth="1"/>
    <col min="4613" max="4613" width="25" style="123" customWidth="1"/>
    <col min="4614" max="4615" width="29.7109375" style="123" customWidth="1"/>
    <col min="4616" max="4616" width="23" style="123" customWidth="1"/>
    <col min="4617" max="4617" width="27.28515625" style="123" customWidth="1"/>
    <col min="4618" max="4618" width="29.5703125" style="123" customWidth="1"/>
    <col min="4619" max="4619" width="41.7109375" style="123" customWidth="1"/>
    <col min="4620" max="4620" width="29.85546875" style="123" customWidth="1"/>
    <col min="4621" max="4621" width="26.28515625" style="123" customWidth="1"/>
    <col min="4622" max="4622" width="22.140625" style="123" customWidth="1"/>
    <col min="4623" max="4623" width="26.140625" style="123" customWidth="1"/>
    <col min="4624" max="4624" width="19.5703125" style="123" bestFit="1" customWidth="1"/>
    <col min="4625" max="4625" width="21.85546875" style="123" customWidth="1"/>
    <col min="4626" max="4626" width="18.28515625" style="123" customWidth="1"/>
    <col min="4627" max="4630" width="6.42578125" style="123" customWidth="1"/>
    <col min="4631" max="4859" width="11.42578125" style="123" customWidth="1"/>
    <col min="4860" max="4860" width="1" style="123" customWidth="1"/>
    <col min="4861" max="4861" width="4.28515625" style="123" customWidth="1"/>
    <col min="4862" max="4862" width="34.7109375" style="123" customWidth="1"/>
    <col min="4863" max="4863" width="0" style="123" hidden="1" customWidth="1"/>
    <col min="4864" max="4864" width="20" style="123"/>
    <col min="4865" max="4865" width="3.140625" style="123" bestFit="1" customWidth="1"/>
    <col min="4866" max="4866" width="58.85546875" style="123" customWidth="1"/>
    <col min="4867" max="4867" width="31.140625" style="123" customWidth="1"/>
    <col min="4868" max="4868" width="26.7109375" style="123" customWidth="1"/>
    <col min="4869" max="4869" width="25" style="123" customWidth="1"/>
    <col min="4870" max="4871" width="29.7109375" style="123" customWidth="1"/>
    <col min="4872" max="4872" width="23" style="123" customWidth="1"/>
    <col min="4873" max="4873" width="27.28515625" style="123" customWidth="1"/>
    <col min="4874" max="4874" width="29.5703125" style="123" customWidth="1"/>
    <col min="4875" max="4875" width="41.7109375" style="123" customWidth="1"/>
    <col min="4876" max="4876" width="29.85546875" style="123" customWidth="1"/>
    <col min="4877" max="4877" width="26.28515625" style="123" customWidth="1"/>
    <col min="4878" max="4878" width="22.140625" style="123" customWidth="1"/>
    <col min="4879" max="4879" width="26.140625" style="123" customWidth="1"/>
    <col min="4880" max="4880" width="19.5703125" style="123" bestFit="1" customWidth="1"/>
    <col min="4881" max="4881" width="21.85546875" style="123" customWidth="1"/>
    <col min="4882" max="4882" width="18.28515625" style="123" customWidth="1"/>
    <col min="4883" max="4886" width="6.42578125" style="123" customWidth="1"/>
    <col min="4887" max="5115" width="11.42578125" style="123" customWidth="1"/>
    <col min="5116" max="5116" width="1" style="123" customWidth="1"/>
    <col min="5117" max="5117" width="4.28515625" style="123" customWidth="1"/>
    <col min="5118" max="5118" width="34.7109375" style="123" customWidth="1"/>
    <col min="5119" max="5119" width="0" style="123" hidden="1" customWidth="1"/>
    <col min="5120" max="5120" width="20" style="123"/>
    <col min="5121" max="5121" width="3.140625" style="123" bestFit="1" customWidth="1"/>
    <col min="5122" max="5122" width="58.85546875" style="123" customWidth="1"/>
    <col min="5123" max="5123" width="31.140625" style="123" customWidth="1"/>
    <col min="5124" max="5124" width="26.7109375" style="123" customWidth="1"/>
    <col min="5125" max="5125" width="25" style="123" customWidth="1"/>
    <col min="5126" max="5127" width="29.7109375" style="123" customWidth="1"/>
    <col min="5128" max="5128" width="23" style="123" customWidth="1"/>
    <col min="5129" max="5129" width="27.28515625" style="123" customWidth="1"/>
    <col min="5130" max="5130" width="29.5703125" style="123" customWidth="1"/>
    <col min="5131" max="5131" width="41.7109375" style="123" customWidth="1"/>
    <col min="5132" max="5132" width="29.85546875" style="123" customWidth="1"/>
    <col min="5133" max="5133" width="26.28515625" style="123" customWidth="1"/>
    <col min="5134" max="5134" width="22.140625" style="123" customWidth="1"/>
    <col min="5135" max="5135" width="26.140625" style="123" customWidth="1"/>
    <col min="5136" max="5136" width="19.5703125" style="123" bestFit="1" customWidth="1"/>
    <col min="5137" max="5137" width="21.85546875" style="123" customWidth="1"/>
    <col min="5138" max="5138" width="18.28515625" style="123" customWidth="1"/>
    <col min="5139" max="5142" width="6.42578125" style="123" customWidth="1"/>
    <col min="5143" max="5371" width="11.42578125" style="123" customWidth="1"/>
    <col min="5372" max="5372" width="1" style="123" customWidth="1"/>
    <col min="5373" max="5373" width="4.28515625" style="123" customWidth="1"/>
    <col min="5374" max="5374" width="34.7109375" style="123" customWidth="1"/>
    <col min="5375" max="5375" width="0" style="123" hidden="1" customWidth="1"/>
    <col min="5376" max="5376" width="20" style="123"/>
    <col min="5377" max="5377" width="3.140625" style="123" bestFit="1" customWidth="1"/>
    <col min="5378" max="5378" width="58.85546875" style="123" customWidth="1"/>
    <col min="5379" max="5379" width="31.140625" style="123" customWidth="1"/>
    <col min="5380" max="5380" width="26.7109375" style="123" customWidth="1"/>
    <col min="5381" max="5381" width="25" style="123" customWidth="1"/>
    <col min="5382" max="5383" width="29.7109375" style="123" customWidth="1"/>
    <col min="5384" max="5384" width="23" style="123" customWidth="1"/>
    <col min="5385" max="5385" width="27.28515625" style="123" customWidth="1"/>
    <col min="5386" max="5386" width="29.5703125" style="123" customWidth="1"/>
    <col min="5387" max="5387" width="41.7109375" style="123" customWidth="1"/>
    <col min="5388" max="5388" width="29.85546875" style="123" customWidth="1"/>
    <col min="5389" max="5389" width="26.28515625" style="123" customWidth="1"/>
    <col min="5390" max="5390" width="22.140625" style="123" customWidth="1"/>
    <col min="5391" max="5391" width="26.140625" style="123" customWidth="1"/>
    <col min="5392" max="5392" width="19.5703125" style="123" bestFit="1" customWidth="1"/>
    <col min="5393" max="5393" width="21.85546875" style="123" customWidth="1"/>
    <col min="5394" max="5394" width="18.28515625" style="123" customWidth="1"/>
    <col min="5395" max="5398" width="6.42578125" style="123" customWidth="1"/>
    <col min="5399" max="5627" width="11.42578125" style="123" customWidth="1"/>
    <col min="5628" max="5628" width="1" style="123" customWidth="1"/>
    <col min="5629" max="5629" width="4.28515625" style="123" customWidth="1"/>
    <col min="5630" max="5630" width="34.7109375" style="123" customWidth="1"/>
    <col min="5631" max="5631" width="0" style="123" hidden="1" customWidth="1"/>
    <col min="5632" max="5632" width="20" style="123"/>
    <col min="5633" max="5633" width="3.140625" style="123" bestFit="1" customWidth="1"/>
    <col min="5634" max="5634" width="58.85546875" style="123" customWidth="1"/>
    <col min="5635" max="5635" width="31.140625" style="123" customWidth="1"/>
    <col min="5636" max="5636" width="26.7109375" style="123" customWidth="1"/>
    <col min="5637" max="5637" width="25" style="123" customWidth="1"/>
    <col min="5638" max="5639" width="29.7109375" style="123" customWidth="1"/>
    <col min="5640" max="5640" width="23" style="123" customWidth="1"/>
    <col min="5641" max="5641" width="27.28515625" style="123" customWidth="1"/>
    <col min="5642" max="5642" width="29.5703125" style="123" customWidth="1"/>
    <col min="5643" max="5643" width="41.7109375" style="123" customWidth="1"/>
    <col min="5644" max="5644" width="29.85546875" style="123" customWidth="1"/>
    <col min="5645" max="5645" width="26.28515625" style="123" customWidth="1"/>
    <col min="5646" max="5646" width="22.140625" style="123" customWidth="1"/>
    <col min="5647" max="5647" width="26.140625" style="123" customWidth="1"/>
    <col min="5648" max="5648" width="19.5703125" style="123" bestFit="1" customWidth="1"/>
    <col min="5649" max="5649" width="21.85546875" style="123" customWidth="1"/>
    <col min="5650" max="5650" width="18.28515625" style="123" customWidth="1"/>
    <col min="5651" max="5654" width="6.42578125" style="123" customWidth="1"/>
    <col min="5655" max="5883" width="11.42578125" style="123" customWidth="1"/>
    <col min="5884" max="5884" width="1" style="123" customWidth="1"/>
    <col min="5885" max="5885" width="4.28515625" style="123" customWidth="1"/>
    <col min="5886" max="5886" width="34.7109375" style="123" customWidth="1"/>
    <col min="5887" max="5887" width="0" style="123" hidden="1" customWidth="1"/>
    <col min="5888" max="5888" width="20" style="123"/>
    <col min="5889" max="5889" width="3.140625" style="123" bestFit="1" customWidth="1"/>
    <col min="5890" max="5890" width="58.85546875" style="123" customWidth="1"/>
    <col min="5891" max="5891" width="31.140625" style="123" customWidth="1"/>
    <col min="5892" max="5892" width="26.7109375" style="123" customWidth="1"/>
    <col min="5893" max="5893" width="25" style="123" customWidth="1"/>
    <col min="5894" max="5895" width="29.7109375" style="123" customWidth="1"/>
    <col min="5896" max="5896" width="23" style="123" customWidth="1"/>
    <col min="5897" max="5897" width="27.28515625" style="123" customWidth="1"/>
    <col min="5898" max="5898" width="29.5703125" style="123" customWidth="1"/>
    <col min="5899" max="5899" width="41.7109375" style="123" customWidth="1"/>
    <col min="5900" max="5900" width="29.85546875" style="123" customWidth="1"/>
    <col min="5901" max="5901" width="26.28515625" style="123" customWidth="1"/>
    <col min="5902" max="5902" width="22.140625" style="123" customWidth="1"/>
    <col min="5903" max="5903" width="26.140625" style="123" customWidth="1"/>
    <col min="5904" max="5904" width="19.5703125" style="123" bestFit="1" customWidth="1"/>
    <col min="5905" max="5905" width="21.85546875" style="123" customWidth="1"/>
    <col min="5906" max="5906" width="18.28515625" style="123" customWidth="1"/>
    <col min="5907" max="5910" width="6.42578125" style="123" customWidth="1"/>
    <col min="5911" max="6139" width="11.42578125" style="123" customWidth="1"/>
    <col min="6140" max="6140" width="1" style="123" customWidth="1"/>
    <col min="6141" max="6141" width="4.28515625" style="123" customWidth="1"/>
    <col min="6142" max="6142" width="34.7109375" style="123" customWidth="1"/>
    <col min="6143" max="6143" width="0" style="123" hidden="1" customWidth="1"/>
    <col min="6144" max="6144" width="20" style="123"/>
    <col min="6145" max="6145" width="3.140625" style="123" bestFit="1" customWidth="1"/>
    <col min="6146" max="6146" width="58.85546875" style="123" customWidth="1"/>
    <col min="6147" max="6147" width="31.140625" style="123" customWidth="1"/>
    <col min="6148" max="6148" width="26.7109375" style="123" customWidth="1"/>
    <col min="6149" max="6149" width="25" style="123" customWidth="1"/>
    <col min="6150" max="6151" width="29.7109375" style="123" customWidth="1"/>
    <col min="6152" max="6152" width="23" style="123" customWidth="1"/>
    <col min="6153" max="6153" width="27.28515625" style="123" customWidth="1"/>
    <col min="6154" max="6154" width="29.5703125" style="123" customWidth="1"/>
    <col min="6155" max="6155" width="41.7109375" style="123" customWidth="1"/>
    <col min="6156" max="6156" width="29.85546875" style="123" customWidth="1"/>
    <col min="6157" max="6157" width="26.28515625" style="123" customWidth="1"/>
    <col min="6158" max="6158" width="22.140625" style="123" customWidth="1"/>
    <col min="6159" max="6159" width="26.140625" style="123" customWidth="1"/>
    <col min="6160" max="6160" width="19.5703125" style="123" bestFit="1" customWidth="1"/>
    <col min="6161" max="6161" width="21.85546875" style="123" customWidth="1"/>
    <col min="6162" max="6162" width="18.28515625" style="123" customWidth="1"/>
    <col min="6163" max="6166" width="6.42578125" style="123" customWidth="1"/>
    <col min="6167" max="6395" width="11.42578125" style="123" customWidth="1"/>
    <col min="6396" max="6396" width="1" style="123" customWidth="1"/>
    <col min="6397" max="6397" width="4.28515625" style="123" customWidth="1"/>
    <col min="6398" max="6398" width="34.7109375" style="123" customWidth="1"/>
    <col min="6399" max="6399" width="0" style="123" hidden="1" customWidth="1"/>
    <col min="6400" max="6400" width="20" style="123"/>
    <col min="6401" max="6401" width="3.140625" style="123" bestFit="1" customWidth="1"/>
    <col min="6402" max="6402" width="58.85546875" style="123" customWidth="1"/>
    <col min="6403" max="6403" width="31.140625" style="123" customWidth="1"/>
    <col min="6404" max="6404" width="26.7109375" style="123" customWidth="1"/>
    <col min="6405" max="6405" width="25" style="123" customWidth="1"/>
    <col min="6406" max="6407" width="29.7109375" style="123" customWidth="1"/>
    <col min="6408" max="6408" width="23" style="123" customWidth="1"/>
    <col min="6409" max="6409" width="27.28515625" style="123" customWidth="1"/>
    <col min="6410" max="6410" width="29.5703125" style="123" customWidth="1"/>
    <col min="6411" max="6411" width="41.7109375" style="123" customWidth="1"/>
    <col min="6412" max="6412" width="29.85546875" style="123" customWidth="1"/>
    <col min="6413" max="6413" width="26.28515625" style="123" customWidth="1"/>
    <col min="6414" max="6414" width="22.140625" style="123" customWidth="1"/>
    <col min="6415" max="6415" width="26.140625" style="123" customWidth="1"/>
    <col min="6416" max="6416" width="19.5703125" style="123" bestFit="1" customWidth="1"/>
    <col min="6417" max="6417" width="21.85546875" style="123" customWidth="1"/>
    <col min="6418" max="6418" width="18.28515625" style="123" customWidth="1"/>
    <col min="6419" max="6422" width="6.42578125" style="123" customWidth="1"/>
    <col min="6423" max="6651" width="11.42578125" style="123" customWidth="1"/>
    <col min="6652" max="6652" width="1" style="123" customWidth="1"/>
    <col min="6653" max="6653" width="4.28515625" style="123" customWidth="1"/>
    <col min="6654" max="6654" width="34.7109375" style="123" customWidth="1"/>
    <col min="6655" max="6655" width="0" style="123" hidden="1" customWidth="1"/>
    <col min="6656" max="6656" width="20" style="123"/>
    <col min="6657" max="6657" width="3.140625" style="123" bestFit="1" customWidth="1"/>
    <col min="6658" max="6658" width="58.85546875" style="123" customWidth="1"/>
    <col min="6659" max="6659" width="31.140625" style="123" customWidth="1"/>
    <col min="6660" max="6660" width="26.7109375" style="123" customWidth="1"/>
    <col min="6661" max="6661" width="25" style="123" customWidth="1"/>
    <col min="6662" max="6663" width="29.7109375" style="123" customWidth="1"/>
    <col min="6664" max="6664" width="23" style="123" customWidth="1"/>
    <col min="6665" max="6665" width="27.28515625" style="123" customWidth="1"/>
    <col min="6666" max="6666" width="29.5703125" style="123" customWidth="1"/>
    <col min="6667" max="6667" width="41.7109375" style="123" customWidth="1"/>
    <col min="6668" max="6668" width="29.85546875" style="123" customWidth="1"/>
    <col min="6669" max="6669" width="26.28515625" style="123" customWidth="1"/>
    <col min="6670" max="6670" width="22.140625" style="123" customWidth="1"/>
    <col min="6671" max="6671" width="26.140625" style="123" customWidth="1"/>
    <col min="6672" max="6672" width="19.5703125" style="123" bestFit="1" customWidth="1"/>
    <col min="6673" max="6673" width="21.85546875" style="123" customWidth="1"/>
    <col min="6674" max="6674" width="18.28515625" style="123" customWidth="1"/>
    <col min="6675" max="6678" width="6.42578125" style="123" customWidth="1"/>
    <col min="6679" max="6907" width="11.42578125" style="123" customWidth="1"/>
    <col min="6908" max="6908" width="1" style="123" customWidth="1"/>
    <col min="6909" max="6909" width="4.28515625" style="123" customWidth="1"/>
    <col min="6910" max="6910" width="34.7109375" style="123" customWidth="1"/>
    <col min="6911" max="6911" width="0" style="123" hidden="1" customWidth="1"/>
    <col min="6912" max="6912" width="20" style="123"/>
    <col min="6913" max="6913" width="3.140625" style="123" bestFit="1" customWidth="1"/>
    <col min="6914" max="6914" width="58.85546875" style="123" customWidth="1"/>
    <col min="6915" max="6915" width="31.140625" style="123" customWidth="1"/>
    <col min="6916" max="6916" width="26.7109375" style="123" customWidth="1"/>
    <col min="6917" max="6917" width="25" style="123" customWidth="1"/>
    <col min="6918" max="6919" width="29.7109375" style="123" customWidth="1"/>
    <col min="6920" max="6920" width="23" style="123" customWidth="1"/>
    <col min="6921" max="6921" width="27.28515625" style="123" customWidth="1"/>
    <col min="6922" max="6922" width="29.5703125" style="123" customWidth="1"/>
    <col min="6923" max="6923" width="41.7109375" style="123" customWidth="1"/>
    <col min="6924" max="6924" width="29.85546875" style="123" customWidth="1"/>
    <col min="6925" max="6925" width="26.28515625" style="123" customWidth="1"/>
    <col min="6926" max="6926" width="22.140625" style="123" customWidth="1"/>
    <col min="6927" max="6927" width="26.140625" style="123" customWidth="1"/>
    <col min="6928" max="6928" width="19.5703125" style="123" bestFit="1" customWidth="1"/>
    <col min="6929" max="6929" width="21.85546875" style="123" customWidth="1"/>
    <col min="6930" max="6930" width="18.28515625" style="123" customWidth="1"/>
    <col min="6931" max="6934" width="6.42578125" style="123" customWidth="1"/>
    <col min="6935" max="7163" width="11.42578125" style="123" customWidth="1"/>
    <col min="7164" max="7164" width="1" style="123" customWidth="1"/>
    <col min="7165" max="7165" width="4.28515625" style="123" customWidth="1"/>
    <col min="7166" max="7166" width="34.7109375" style="123" customWidth="1"/>
    <col min="7167" max="7167" width="0" style="123" hidden="1" customWidth="1"/>
    <col min="7168" max="7168" width="20" style="123"/>
    <col min="7169" max="7169" width="3.140625" style="123" bestFit="1" customWidth="1"/>
    <col min="7170" max="7170" width="58.85546875" style="123" customWidth="1"/>
    <col min="7171" max="7171" width="31.140625" style="123" customWidth="1"/>
    <col min="7172" max="7172" width="26.7109375" style="123" customWidth="1"/>
    <col min="7173" max="7173" width="25" style="123" customWidth="1"/>
    <col min="7174" max="7175" width="29.7109375" style="123" customWidth="1"/>
    <col min="7176" max="7176" width="23" style="123" customWidth="1"/>
    <col min="7177" max="7177" width="27.28515625" style="123" customWidth="1"/>
    <col min="7178" max="7178" width="29.5703125" style="123" customWidth="1"/>
    <col min="7179" max="7179" width="41.7109375" style="123" customWidth="1"/>
    <col min="7180" max="7180" width="29.85546875" style="123" customWidth="1"/>
    <col min="7181" max="7181" width="26.28515625" style="123" customWidth="1"/>
    <col min="7182" max="7182" width="22.140625" style="123" customWidth="1"/>
    <col min="7183" max="7183" width="26.140625" style="123" customWidth="1"/>
    <col min="7184" max="7184" width="19.5703125" style="123" bestFit="1" customWidth="1"/>
    <col min="7185" max="7185" width="21.85546875" style="123" customWidth="1"/>
    <col min="7186" max="7186" width="18.28515625" style="123" customWidth="1"/>
    <col min="7187" max="7190" width="6.42578125" style="123" customWidth="1"/>
    <col min="7191" max="7419" width="11.42578125" style="123" customWidth="1"/>
    <col min="7420" max="7420" width="1" style="123" customWidth="1"/>
    <col min="7421" max="7421" width="4.28515625" style="123" customWidth="1"/>
    <col min="7422" max="7422" width="34.7109375" style="123" customWidth="1"/>
    <col min="7423" max="7423" width="0" style="123" hidden="1" customWidth="1"/>
    <col min="7424" max="7424" width="20" style="123"/>
    <col min="7425" max="7425" width="3.140625" style="123" bestFit="1" customWidth="1"/>
    <col min="7426" max="7426" width="58.85546875" style="123" customWidth="1"/>
    <col min="7427" max="7427" width="31.140625" style="123" customWidth="1"/>
    <col min="7428" max="7428" width="26.7109375" style="123" customWidth="1"/>
    <col min="7429" max="7429" width="25" style="123" customWidth="1"/>
    <col min="7430" max="7431" width="29.7109375" style="123" customWidth="1"/>
    <col min="7432" max="7432" width="23" style="123" customWidth="1"/>
    <col min="7433" max="7433" width="27.28515625" style="123" customWidth="1"/>
    <col min="7434" max="7434" width="29.5703125" style="123" customWidth="1"/>
    <col min="7435" max="7435" width="41.7109375" style="123" customWidth="1"/>
    <col min="7436" max="7436" width="29.85546875" style="123" customWidth="1"/>
    <col min="7437" max="7437" width="26.28515625" style="123" customWidth="1"/>
    <col min="7438" max="7438" width="22.140625" style="123" customWidth="1"/>
    <col min="7439" max="7439" width="26.140625" style="123" customWidth="1"/>
    <col min="7440" max="7440" width="19.5703125" style="123" bestFit="1" customWidth="1"/>
    <col min="7441" max="7441" width="21.85546875" style="123" customWidth="1"/>
    <col min="7442" max="7442" width="18.28515625" style="123" customWidth="1"/>
    <col min="7443" max="7446" width="6.42578125" style="123" customWidth="1"/>
    <col min="7447" max="7675" width="11.42578125" style="123" customWidth="1"/>
    <col min="7676" max="7676" width="1" style="123" customWidth="1"/>
    <col min="7677" max="7677" width="4.28515625" style="123" customWidth="1"/>
    <col min="7678" max="7678" width="34.7109375" style="123" customWidth="1"/>
    <col min="7679" max="7679" width="0" style="123" hidden="1" customWidth="1"/>
    <col min="7680" max="7680" width="20" style="123"/>
    <col min="7681" max="7681" width="3.140625" style="123" bestFit="1" customWidth="1"/>
    <col min="7682" max="7682" width="58.85546875" style="123" customWidth="1"/>
    <col min="7683" max="7683" width="31.140625" style="123" customWidth="1"/>
    <col min="7684" max="7684" width="26.7109375" style="123" customWidth="1"/>
    <col min="7685" max="7685" width="25" style="123" customWidth="1"/>
    <col min="7686" max="7687" width="29.7109375" style="123" customWidth="1"/>
    <col min="7688" max="7688" width="23" style="123" customWidth="1"/>
    <col min="7689" max="7689" width="27.28515625" style="123" customWidth="1"/>
    <col min="7690" max="7690" width="29.5703125" style="123" customWidth="1"/>
    <col min="7691" max="7691" width="41.7109375" style="123" customWidth="1"/>
    <col min="7692" max="7692" width="29.85546875" style="123" customWidth="1"/>
    <col min="7693" max="7693" width="26.28515625" style="123" customWidth="1"/>
    <col min="7694" max="7694" width="22.140625" style="123" customWidth="1"/>
    <col min="7695" max="7695" width="26.140625" style="123" customWidth="1"/>
    <col min="7696" max="7696" width="19.5703125" style="123" bestFit="1" customWidth="1"/>
    <col min="7697" max="7697" width="21.85546875" style="123" customWidth="1"/>
    <col min="7698" max="7698" width="18.28515625" style="123" customWidth="1"/>
    <col min="7699" max="7702" width="6.42578125" style="123" customWidth="1"/>
    <col min="7703" max="7931" width="11.42578125" style="123" customWidth="1"/>
    <col min="7932" max="7932" width="1" style="123" customWidth="1"/>
    <col min="7933" max="7933" width="4.28515625" style="123" customWidth="1"/>
    <col min="7934" max="7934" width="34.7109375" style="123" customWidth="1"/>
    <col min="7935" max="7935" width="0" style="123" hidden="1" customWidth="1"/>
    <col min="7936" max="7936" width="20" style="123"/>
    <col min="7937" max="7937" width="3.140625" style="123" bestFit="1" customWidth="1"/>
    <col min="7938" max="7938" width="58.85546875" style="123" customWidth="1"/>
    <col min="7939" max="7939" width="31.140625" style="123" customWidth="1"/>
    <col min="7940" max="7940" width="26.7109375" style="123" customWidth="1"/>
    <col min="7941" max="7941" width="25" style="123" customWidth="1"/>
    <col min="7942" max="7943" width="29.7109375" style="123" customWidth="1"/>
    <col min="7944" max="7944" width="23" style="123" customWidth="1"/>
    <col min="7945" max="7945" width="27.28515625" style="123" customWidth="1"/>
    <col min="7946" max="7946" width="29.5703125" style="123" customWidth="1"/>
    <col min="7947" max="7947" width="41.7109375" style="123" customWidth="1"/>
    <col min="7948" max="7948" width="29.85546875" style="123" customWidth="1"/>
    <col min="7949" max="7949" width="26.28515625" style="123" customWidth="1"/>
    <col min="7950" max="7950" width="22.140625" style="123" customWidth="1"/>
    <col min="7951" max="7951" width="26.140625" style="123" customWidth="1"/>
    <col min="7952" max="7952" width="19.5703125" style="123" bestFit="1" customWidth="1"/>
    <col min="7953" max="7953" width="21.85546875" style="123" customWidth="1"/>
    <col min="7954" max="7954" width="18.28515625" style="123" customWidth="1"/>
    <col min="7955" max="7958" width="6.42578125" style="123" customWidth="1"/>
    <col min="7959" max="8187" width="11.42578125" style="123" customWidth="1"/>
    <col min="8188" max="8188" width="1" style="123" customWidth="1"/>
    <col min="8189" max="8189" width="4.28515625" style="123" customWidth="1"/>
    <col min="8190" max="8190" width="34.7109375" style="123" customWidth="1"/>
    <col min="8191" max="8191" width="0" style="123" hidden="1" customWidth="1"/>
    <col min="8192" max="8192" width="20" style="123"/>
    <col min="8193" max="8193" width="3.140625" style="123" bestFit="1" customWidth="1"/>
    <col min="8194" max="8194" width="58.85546875" style="123" customWidth="1"/>
    <col min="8195" max="8195" width="31.140625" style="123" customWidth="1"/>
    <col min="8196" max="8196" width="26.7109375" style="123" customWidth="1"/>
    <col min="8197" max="8197" width="25" style="123" customWidth="1"/>
    <col min="8198" max="8199" width="29.7109375" style="123" customWidth="1"/>
    <col min="8200" max="8200" width="23" style="123" customWidth="1"/>
    <col min="8201" max="8201" width="27.28515625" style="123" customWidth="1"/>
    <col min="8202" max="8202" width="29.5703125" style="123" customWidth="1"/>
    <col min="8203" max="8203" width="41.7109375" style="123" customWidth="1"/>
    <col min="8204" max="8204" width="29.85546875" style="123" customWidth="1"/>
    <col min="8205" max="8205" width="26.28515625" style="123" customWidth="1"/>
    <col min="8206" max="8206" width="22.140625" style="123" customWidth="1"/>
    <col min="8207" max="8207" width="26.140625" style="123" customWidth="1"/>
    <col min="8208" max="8208" width="19.5703125" style="123" bestFit="1" customWidth="1"/>
    <col min="8209" max="8209" width="21.85546875" style="123" customWidth="1"/>
    <col min="8210" max="8210" width="18.28515625" style="123" customWidth="1"/>
    <col min="8211" max="8214" width="6.42578125" style="123" customWidth="1"/>
    <col min="8215" max="8443" width="11.42578125" style="123" customWidth="1"/>
    <col min="8444" max="8444" width="1" style="123" customWidth="1"/>
    <col min="8445" max="8445" width="4.28515625" style="123" customWidth="1"/>
    <col min="8446" max="8446" width="34.7109375" style="123" customWidth="1"/>
    <col min="8447" max="8447" width="0" style="123" hidden="1" customWidth="1"/>
    <col min="8448" max="8448" width="20" style="123"/>
    <col min="8449" max="8449" width="3.140625" style="123" bestFit="1" customWidth="1"/>
    <col min="8450" max="8450" width="58.85546875" style="123" customWidth="1"/>
    <col min="8451" max="8451" width="31.140625" style="123" customWidth="1"/>
    <col min="8452" max="8452" width="26.7109375" style="123" customWidth="1"/>
    <col min="8453" max="8453" width="25" style="123" customWidth="1"/>
    <col min="8454" max="8455" width="29.7109375" style="123" customWidth="1"/>
    <col min="8456" max="8456" width="23" style="123" customWidth="1"/>
    <col min="8457" max="8457" width="27.28515625" style="123" customWidth="1"/>
    <col min="8458" max="8458" width="29.5703125" style="123" customWidth="1"/>
    <col min="8459" max="8459" width="41.7109375" style="123" customWidth="1"/>
    <col min="8460" max="8460" width="29.85546875" style="123" customWidth="1"/>
    <col min="8461" max="8461" width="26.28515625" style="123" customWidth="1"/>
    <col min="8462" max="8462" width="22.140625" style="123" customWidth="1"/>
    <col min="8463" max="8463" width="26.140625" style="123" customWidth="1"/>
    <col min="8464" max="8464" width="19.5703125" style="123" bestFit="1" customWidth="1"/>
    <col min="8465" max="8465" width="21.85546875" style="123" customWidth="1"/>
    <col min="8466" max="8466" width="18.28515625" style="123" customWidth="1"/>
    <col min="8467" max="8470" width="6.42578125" style="123" customWidth="1"/>
    <col min="8471" max="8699" width="11.42578125" style="123" customWidth="1"/>
    <col min="8700" max="8700" width="1" style="123" customWidth="1"/>
    <col min="8701" max="8701" width="4.28515625" style="123" customWidth="1"/>
    <col min="8702" max="8702" width="34.7109375" style="123" customWidth="1"/>
    <col min="8703" max="8703" width="0" style="123" hidden="1" customWidth="1"/>
    <col min="8704" max="8704" width="20" style="123"/>
    <col min="8705" max="8705" width="3.140625" style="123" bestFit="1" customWidth="1"/>
    <col min="8706" max="8706" width="58.85546875" style="123" customWidth="1"/>
    <col min="8707" max="8707" width="31.140625" style="123" customWidth="1"/>
    <col min="8708" max="8708" width="26.7109375" style="123" customWidth="1"/>
    <col min="8709" max="8709" width="25" style="123" customWidth="1"/>
    <col min="8710" max="8711" width="29.7109375" style="123" customWidth="1"/>
    <col min="8712" max="8712" width="23" style="123" customWidth="1"/>
    <col min="8713" max="8713" width="27.28515625" style="123" customWidth="1"/>
    <col min="8714" max="8714" width="29.5703125" style="123" customWidth="1"/>
    <col min="8715" max="8715" width="41.7109375" style="123" customWidth="1"/>
    <col min="8716" max="8716" width="29.85546875" style="123" customWidth="1"/>
    <col min="8717" max="8717" width="26.28515625" style="123" customWidth="1"/>
    <col min="8718" max="8718" width="22.140625" style="123" customWidth="1"/>
    <col min="8719" max="8719" width="26.140625" style="123" customWidth="1"/>
    <col min="8720" max="8720" width="19.5703125" style="123" bestFit="1" customWidth="1"/>
    <col min="8721" max="8721" width="21.85546875" style="123" customWidth="1"/>
    <col min="8722" max="8722" width="18.28515625" style="123" customWidth="1"/>
    <col min="8723" max="8726" width="6.42578125" style="123" customWidth="1"/>
    <col min="8727" max="8955" width="11.42578125" style="123" customWidth="1"/>
    <col min="8956" max="8956" width="1" style="123" customWidth="1"/>
    <col min="8957" max="8957" width="4.28515625" style="123" customWidth="1"/>
    <col min="8958" max="8958" width="34.7109375" style="123" customWidth="1"/>
    <col min="8959" max="8959" width="0" style="123" hidden="1" customWidth="1"/>
    <col min="8960" max="8960" width="20" style="123"/>
    <col min="8961" max="8961" width="3.140625" style="123" bestFit="1" customWidth="1"/>
    <col min="8962" max="8962" width="58.85546875" style="123" customWidth="1"/>
    <col min="8963" max="8963" width="31.140625" style="123" customWidth="1"/>
    <col min="8964" max="8964" width="26.7109375" style="123" customWidth="1"/>
    <col min="8965" max="8965" width="25" style="123" customWidth="1"/>
    <col min="8966" max="8967" width="29.7109375" style="123" customWidth="1"/>
    <col min="8968" max="8968" width="23" style="123" customWidth="1"/>
    <col min="8969" max="8969" width="27.28515625" style="123" customWidth="1"/>
    <col min="8970" max="8970" width="29.5703125" style="123" customWidth="1"/>
    <col min="8971" max="8971" width="41.7109375" style="123" customWidth="1"/>
    <col min="8972" max="8972" width="29.85546875" style="123" customWidth="1"/>
    <col min="8973" max="8973" width="26.28515625" style="123" customWidth="1"/>
    <col min="8974" max="8974" width="22.140625" style="123" customWidth="1"/>
    <col min="8975" max="8975" width="26.140625" style="123" customWidth="1"/>
    <col min="8976" max="8976" width="19.5703125" style="123" bestFit="1" customWidth="1"/>
    <col min="8977" max="8977" width="21.85546875" style="123" customWidth="1"/>
    <col min="8978" max="8978" width="18.28515625" style="123" customWidth="1"/>
    <col min="8979" max="8982" width="6.42578125" style="123" customWidth="1"/>
    <col min="8983" max="9211" width="11.42578125" style="123" customWidth="1"/>
    <col min="9212" max="9212" width="1" style="123" customWidth="1"/>
    <col min="9213" max="9213" width="4.28515625" style="123" customWidth="1"/>
    <col min="9214" max="9214" width="34.7109375" style="123" customWidth="1"/>
    <col min="9215" max="9215" width="0" style="123" hidden="1" customWidth="1"/>
    <col min="9216" max="9216" width="20" style="123"/>
    <col min="9217" max="9217" width="3.140625" style="123" bestFit="1" customWidth="1"/>
    <col min="9218" max="9218" width="58.85546875" style="123" customWidth="1"/>
    <col min="9219" max="9219" width="31.140625" style="123" customWidth="1"/>
    <col min="9220" max="9220" width="26.7109375" style="123" customWidth="1"/>
    <col min="9221" max="9221" width="25" style="123" customWidth="1"/>
    <col min="9222" max="9223" width="29.7109375" style="123" customWidth="1"/>
    <col min="9224" max="9224" width="23" style="123" customWidth="1"/>
    <col min="9225" max="9225" width="27.28515625" style="123" customWidth="1"/>
    <col min="9226" max="9226" width="29.5703125" style="123" customWidth="1"/>
    <col min="9227" max="9227" width="41.7109375" style="123" customWidth="1"/>
    <col min="9228" max="9228" width="29.85546875" style="123" customWidth="1"/>
    <col min="9229" max="9229" width="26.28515625" style="123" customWidth="1"/>
    <col min="9230" max="9230" width="22.140625" style="123" customWidth="1"/>
    <col min="9231" max="9231" width="26.140625" style="123" customWidth="1"/>
    <col min="9232" max="9232" width="19.5703125" style="123" bestFit="1" customWidth="1"/>
    <col min="9233" max="9233" width="21.85546875" style="123" customWidth="1"/>
    <col min="9234" max="9234" width="18.28515625" style="123" customWidth="1"/>
    <col min="9235" max="9238" width="6.42578125" style="123" customWidth="1"/>
    <col min="9239" max="9467" width="11.42578125" style="123" customWidth="1"/>
    <col min="9468" max="9468" width="1" style="123" customWidth="1"/>
    <col min="9469" max="9469" width="4.28515625" style="123" customWidth="1"/>
    <col min="9470" max="9470" width="34.7109375" style="123" customWidth="1"/>
    <col min="9471" max="9471" width="0" style="123" hidden="1" customWidth="1"/>
    <col min="9472" max="9472" width="20" style="123"/>
    <col min="9473" max="9473" width="3.140625" style="123" bestFit="1" customWidth="1"/>
    <col min="9474" max="9474" width="58.85546875" style="123" customWidth="1"/>
    <col min="9475" max="9475" width="31.140625" style="123" customWidth="1"/>
    <col min="9476" max="9476" width="26.7109375" style="123" customWidth="1"/>
    <col min="9477" max="9477" width="25" style="123" customWidth="1"/>
    <col min="9478" max="9479" width="29.7109375" style="123" customWidth="1"/>
    <col min="9480" max="9480" width="23" style="123" customWidth="1"/>
    <col min="9481" max="9481" width="27.28515625" style="123" customWidth="1"/>
    <col min="9482" max="9482" width="29.5703125" style="123" customWidth="1"/>
    <col min="9483" max="9483" width="41.7109375" style="123" customWidth="1"/>
    <col min="9484" max="9484" width="29.85546875" style="123" customWidth="1"/>
    <col min="9485" max="9485" width="26.28515625" style="123" customWidth="1"/>
    <col min="9486" max="9486" width="22.140625" style="123" customWidth="1"/>
    <col min="9487" max="9487" width="26.140625" style="123" customWidth="1"/>
    <col min="9488" max="9488" width="19.5703125" style="123" bestFit="1" customWidth="1"/>
    <col min="9489" max="9489" width="21.85546875" style="123" customWidth="1"/>
    <col min="9490" max="9490" width="18.28515625" style="123" customWidth="1"/>
    <col min="9491" max="9494" width="6.42578125" style="123" customWidth="1"/>
    <col min="9495" max="9723" width="11.42578125" style="123" customWidth="1"/>
    <col min="9724" max="9724" width="1" style="123" customWidth="1"/>
    <col min="9725" max="9725" width="4.28515625" style="123" customWidth="1"/>
    <col min="9726" max="9726" width="34.7109375" style="123" customWidth="1"/>
    <col min="9727" max="9727" width="0" style="123" hidden="1" customWidth="1"/>
    <col min="9728" max="9728" width="20" style="123"/>
    <col min="9729" max="9729" width="3.140625" style="123" bestFit="1" customWidth="1"/>
    <col min="9730" max="9730" width="58.85546875" style="123" customWidth="1"/>
    <col min="9731" max="9731" width="31.140625" style="123" customWidth="1"/>
    <col min="9732" max="9732" width="26.7109375" style="123" customWidth="1"/>
    <col min="9733" max="9733" width="25" style="123" customWidth="1"/>
    <col min="9734" max="9735" width="29.7109375" style="123" customWidth="1"/>
    <col min="9736" max="9736" width="23" style="123" customWidth="1"/>
    <col min="9737" max="9737" width="27.28515625" style="123" customWidth="1"/>
    <col min="9738" max="9738" width="29.5703125" style="123" customWidth="1"/>
    <col min="9739" max="9739" width="41.7109375" style="123" customWidth="1"/>
    <col min="9740" max="9740" width="29.85546875" style="123" customWidth="1"/>
    <col min="9741" max="9741" width="26.28515625" style="123" customWidth="1"/>
    <col min="9742" max="9742" width="22.140625" style="123" customWidth="1"/>
    <col min="9743" max="9743" width="26.140625" style="123" customWidth="1"/>
    <col min="9744" max="9744" width="19.5703125" style="123" bestFit="1" customWidth="1"/>
    <col min="9745" max="9745" width="21.85546875" style="123" customWidth="1"/>
    <col min="9746" max="9746" width="18.28515625" style="123" customWidth="1"/>
    <col min="9747" max="9750" width="6.42578125" style="123" customWidth="1"/>
    <col min="9751" max="9979" width="11.42578125" style="123" customWidth="1"/>
    <col min="9980" max="9980" width="1" style="123" customWidth="1"/>
    <col min="9981" max="9981" width="4.28515625" style="123" customWidth="1"/>
    <col min="9982" max="9982" width="34.7109375" style="123" customWidth="1"/>
    <col min="9983" max="9983" width="0" style="123" hidden="1" customWidth="1"/>
    <col min="9984" max="9984" width="20" style="123"/>
    <col min="9985" max="9985" width="3.140625" style="123" bestFit="1" customWidth="1"/>
    <col min="9986" max="9986" width="58.85546875" style="123" customWidth="1"/>
    <col min="9987" max="9987" width="31.140625" style="123" customWidth="1"/>
    <col min="9988" max="9988" width="26.7109375" style="123" customWidth="1"/>
    <col min="9989" max="9989" width="25" style="123" customWidth="1"/>
    <col min="9990" max="9991" width="29.7109375" style="123" customWidth="1"/>
    <col min="9992" max="9992" width="23" style="123" customWidth="1"/>
    <col min="9993" max="9993" width="27.28515625" style="123" customWidth="1"/>
    <col min="9994" max="9994" width="29.5703125" style="123" customWidth="1"/>
    <col min="9995" max="9995" width="41.7109375" style="123" customWidth="1"/>
    <col min="9996" max="9996" width="29.85546875" style="123" customWidth="1"/>
    <col min="9997" max="9997" width="26.28515625" style="123" customWidth="1"/>
    <col min="9998" max="9998" width="22.140625" style="123" customWidth="1"/>
    <col min="9999" max="9999" width="26.140625" style="123" customWidth="1"/>
    <col min="10000" max="10000" width="19.5703125" style="123" bestFit="1" customWidth="1"/>
    <col min="10001" max="10001" width="21.85546875" style="123" customWidth="1"/>
    <col min="10002" max="10002" width="18.28515625" style="123" customWidth="1"/>
    <col min="10003" max="10006" width="6.42578125" style="123" customWidth="1"/>
    <col min="10007" max="10235" width="11.42578125" style="123" customWidth="1"/>
    <col min="10236" max="10236" width="1" style="123" customWidth="1"/>
    <col min="10237" max="10237" width="4.28515625" style="123" customWidth="1"/>
    <col min="10238" max="10238" width="34.7109375" style="123" customWidth="1"/>
    <col min="10239" max="10239" width="0" style="123" hidden="1" customWidth="1"/>
    <col min="10240" max="10240" width="20" style="123"/>
    <col min="10241" max="10241" width="3.140625" style="123" bestFit="1" customWidth="1"/>
    <col min="10242" max="10242" width="58.85546875" style="123" customWidth="1"/>
    <col min="10243" max="10243" width="31.140625" style="123" customWidth="1"/>
    <col min="10244" max="10244" width="26.7109375" style="123" customWidth="1"/>
    <col min="10245" max="10245" width="25" style="123" customWidth="1"/>
    <col min="10246" max="10247" width="29.7109375" style="123" customWidth="1"/>
    <col min="10248" max="10248" width="23" style="123" customWidth="1"/>
    <col min="10249" max="10249" width="27.28515625" style="123" customWidth="1"/>
    <col min="10250" max="10250" width="29.5703125" style="123" customWidth="1"/>
    <col min="10251" max="10251" width="41.7109375" style="123" customWidth="1"/>
    <col min="10252" max="10252" width="29.85546875" style="123" customWidth="1"/>
    <col min="10253" max="10253" width="26.28515625" style="123" customWidth="1"/>
    <col min="10254" max="10254" width="22.140625" style="123" customWidth="1"/>
    <col min="10255" max="10255" width="26.140625" style="123" customWidth="1"/>
    <col min="10256" max="10256" width="19.5703125" style="123" bestFit="1" customWidth="1"/>
    <col min="10257" max="10257" width="21.85546875" style="123" customWidth="1"/>
    <col min="10258" max="10258" width="18.28515625" style="123" customWidth="1"/>
    <col min="10259" max="10262" width="6.42578125" style="123" customWidth="1"/>
    <col min="10263" max="10491" width="11.42578125" style="123" customWidth="1"/>
    <col min="10492" max="10492" width="1" style="123" customWidth="1"/>
    <col min="10493" max="10493" width="4.28515625" style="123" customWidth="1"/>
    <col min="10494" max="10494" width="34.7109375" style="123" customWidth="1"/>
    <col min="10495" max="10495" width="0" style="123" hidden="1" customWidth="1"/>
    <col min="10496" max="10496" width="20" style="123"/>
    <col min="10497" max="10497" width="3.140625" style="123" bestFit="1" customWidth="1"/>
    <col min="10498" max="10498" width="58.85546875" style="123" customWidth="1"/>
    <col min="10499" max="10499" width="31.140625" style="123" customWidth="1"/>
    <col min="10500" max="10500" width="26.7109375" style="123" customWidth="1"/>
    <col min="10501" max="10501" width="25" style="123" customWidth="1"/>
    <col min="10502" max="10503" width="29.7109375" style="123" customWidth="1"/>
    <col min="10504" max="10504" width="23" style="123" customWidth="1"/>
    <col min="10505" max="10505" width="27.28515625" style="123" customWidth="1"/>
    <col min="10506" max="10506" width="29.5703125" style="123" customWidth="1"/>
    <col min="10507" max="10507" width="41.7109375" style="123" customWidth="1"/>
    <col min="10508" max="10508" width="29.85546875" style="123" customWidth="1"/>
    <col min="10509" max="10509" width="26.28515625" style="123" customWidth="1"/>
    <col min="10510" max="10510" width="22.140625" style="123" customWidth="1"/>
    <col min="10511" max="10511" width="26.140625" style="123" customWidth="1"/>
    <col min="10512" max="10512" width="19.5703125" style="123" bestFit="1" customWidth="1"/>
    <col min="10513" max="10513" width="21.85546875" style="123" customWidth="1"/>
    <col min="10514" max="10514" width="18.28515625" style="123" customWidth="1"/>
    <col min="10515" max="10518" width="6.42578125" style="123" customWidth="1"/>
    <col min="10519" max="10747" width="11.42578125" style="123" customWidth="1"/>
    <col min="10748" max="10748" width="1" style="123" customWidth="1"/>
    <col min="10749" max="10749" width="4.28515625" style="123" customWidth="1"/>
    <col min="10750" max="10750" width="34.7109375" style="123" customWidth="1"/>
    <col min="10751" max="10751" width="0" style="123" hidden="1" customWidth="1"/>
    <col min="10752" max="10752" width="20" style="123"/>
    <col min="10753" max="10753" width="3.140625" style="123" bestFit="1" customWidth="1"/>
    <col min="10754" max="10754" width="58.85546875" style="123" customWidth="1"/>
    <col min="10755" max="10755" width="31.140625" style="123" customWidth="1"/>
    <col min="10756" max="10756" width="26.7109375" style="123" customWidth="1"/>
    <col min="10757" max="10757" width="25" style="123" customWidth="1"/>
    <col min="10758" max="10759" width="29.7109375" style="123" customWidth="1"/>
    <col min="10760" max="10760" width="23" style="123" customWidth="1"/>
    <col min="10761" max="10761" width="27.28515625" style="123" customWidth="1"/>
    <col min="10762" max="10762" width="29.5703125" style="123" customWidth="1"/>
    <col min="10763" max="10763" width="41.7109375" style="123" customWidth="1"/>
    <col min="10764" max="10764" width="29.85546875" style="123" customWidth="1"/>
    <col min="10765" max="10765" width="26.28515625" style="123" customWidth="1"/>
    <col min="10766" max="10766" width="22.140625" style="123" customWidth="1"/>
    <col min="10767" max="10767" width="26.140625" style="123" customWidth="1"/>
    <col min="10768" max="10768" width="19.5703125" style="123" bestFit="1" customWidth="1"/>
    <col min="10769" max="10769" width="21.85546875" style="123" customWidth="1"/>
    <col min="10770" max="10770" width="18.28515625" style="123" customWidth="1"/>
    <col min="10771" max="10774" width="6.42578125" style="123" customWidth="1"/>
    <col min="10775" max="11003" width="11.42578125" style="123" customWidth="1"/>
    <col min="11004" max="11004" width="1" style="123" customWidth="1"/>
    <col min="11005" max="11005" width="4.28515625" style="123" customWidth="1"/>
    <col min="11006" max="11006" width="34.7109375" style="123" customWidth="1"/>
    <col min="11007" max="11007" width="0" style="123" hidden="1" customWidth="1"/>
    <col min="11008" max="11008" width="20" style="123"/>
    <col min="11009" max="11009" width="3.140625" style="123" bestFit="1" customWidth="1"/>
    <col min="11010" max="11010" width="58.85546875" style="123" customWidth="1"/>
    <col min="11011" max="11011" width="31.140625" style="123" customWidth="1"/>
    <col min="11012" max="11012" width="26.7109375" style="123" customWidth="1"/>
    <col min="11013" max="11013" width="25" style="123" customWidth="1"/>
    <col min="11014" max="11015" width="29.7109375" style="123" customWidth="1"/>
    <col min="11016" max="11016" width="23" style="123" customWidth="1"/>
    <col min="11017" max="11017" width="27.28515625" style="123" customWidth="1"/>
    <col min="11018" max="11018" width="29.5703125" style="123" customWidth="1"/>
    <col min="11019" max="11019" width="41.7109375" style="123" customWidth="1"/>
    <col min="11020" max="11020" width="29.85546875" style="123" customWidth="1"/>
    <col min="11021" max="11021" width="26.28515625" style="123" customWidth="1"/>
    <col min="11022" max="11022" width="22.140625" style="123" customWidth="1"/>
    <col min="11023" max="11023" width="26.140625" style="123" customWidth="1"/>
    <col min="11024" max="11024" width="19.5703125" style="123" bestFit="1" customWidth="1"/>
    <col min="11025" max="11025" width="21.85546875" style="123" customWidth="1"/>
    <col min="11026" max="11026" width="18.28515625" style="123" customWidth="1"/>
    <col min="11027" max="11030" width="6.42578125" style="123" customWidth="1"/>
    <col min="11031" max="11259" width="11.42578125" style="123" customWidth="1"/>
    <col min="11260" max="11260" width="1" style="123" customWidth="1"/>
    <col min="11261" max="11261" width="4.28515625" style="123" customWidth="1"/>
    <col min="11262" max="11262" width="34.7109375" style="123" customWidth="1"/>
    <col min="11263" max="11263" width="0" style="123" hidden="1" customWidth="1"/>
    <col min="11264" max="11264" width="20" style="123"/>
    <col min="11265" max="11265" width="3.140625" style="123" bestFit="1" customWidth="1"/>
    <col min="11266" max="11266" width="58.85546875" style="123" customWidth="1"/>
    <col min="11267" max="11267" width="31.140625" style="123" customWidth="1"/>
    <col min="11268" max="11268" width="26.7109375" style="123" customWidth="1"/>
    <col min="11269" max="11269" width="25" style="123" customWidth="1"/>
    <col min="11270" max="11271" width="29.7109375" style="123" customWidth="1"/>
    <col min="11272" max="11272" width="23" style="123" customWidth="1"/>
    <col min="11273" max="11273" width="27.28515625" style="123" customWidth="1"/>
    <col min="11274" max="11274" width="29.5703125" style="123" customWidth="1"/>
    <col min="11275" max="11275" width="41.7109375" style="123" customWidth="1"/>
    <col min="11276" max="11276" width="29.85546875" style="123" customWidth="1"/>
    <col min="11277" max="11277" width="26.28515625" style="123" customWidth="1"/>
    <col min="11278" max="11278" width="22.140625" style="123" customWidth="1"/>
    <col min="11279" max="11279" width="26.140625" style="123" customWidth="1"/>
    <col min="11280" max="11280" width="19.5703125" style="123" bestFit="1" customWidth="1"/>
    <col min="11281" max="11281" width="21.85546875" style="123" customWidth="1"/>
    <col min="11282" max="11282" width="18.28515625" style="123" customWidth="1"/>
    <col min="11283" max="11286" width="6.42578125" style="123" customWidth="1"/>
    <col min="11287" max="11515" width="11.42578125" style="123" customWidth="1"/>
    <col min="11516" max="11516" width="1" style="123" customWidth="1"/>
    <col min="11517" max="11517" width="4.28515625" style="123" customWidth="1"/>
    <col min="11518" max="11518" width="34.7109375" style="123" customWidth="1"/>
    <col min="11519" max="11519" width="0" style="123" hidden="1" customWidth="1"/>
    <col min="11520" max="11520" width="20" style="123"/>
    <col min="11521" max="11521" width="3.140625" style="123" bestFit="1" customWidth="1"/>
    <col min="11522" max="11522" width="58.85546875" style="123" customWidth="1"/>
    <col min="11523" max="11523" width="31.140625" style="123" customWidth="1"/>
    <col min="11524" max="11524" width="26.7109375" style="123" customWidth="1"/>
    <col min="11525" max="11525" width="25" style="123" customWidth="1"/>
    <col min="11526" max="11527" width="29.7109375" style="123" customWidth="1"/>
    <col min="11528" max="11528" width="23" style="123" customWidth="1"/>
    <col min="11529" max="11529" width="27.28515625" style="123" customWidth="1"/>
    <col min="11530" max="11530" width="29.5703125" style="123" customWidth="1"/>
    <col min="11531" max="11531" width="41.7109375" style="123" customWidth="1"/>
    <col min="11532" max="11532" width="29.85546875" style="123" customWidth="1"/>
    <col min="11533" max="11533" width="26.28515625" style="123" customWidth="1"/>
    <col min="11534" max="11534" width="22.140625" style="123" customWidth="1"/>
    <col min="11535" max="11535" width="26.140625" style="123" customWidth="1"/>
    <col min="11536" max="11536" width="19.5703125" style="123" bestFit="1" customWidth="1"/>
    <col min="11537" max="11537" width="21.85546875" style="123" customWidth="1"/>
    <col min="11538" max="11538" width="18.28515625" style="123" customWidth="1"/>
    <col min="11539" max="11542" width="6.42578125" style="123" customWidth="1"/>
    <col min="11543" max="11771" width="11.42578125" style="123" customWidth="1"/>
    <col min="11772" max="11772" width="1" style="123" customWidth="1"/>
    <col min="11773" max="11773" width="4.28515625" style="123" customWidth="1"/>
    <col min="11774" max="11774" width="34.7109375" style="123" customWidth="1"/>
    <col min="11775" max="11775" width="0" style="123" hidden="1" customWidth="1"/>
    <col min="11776" max="11776" width="20" style="123"/>
    <col min="11777" max="11777" width="3.140625" style="123" bestFit="1" customWidth="1"/>
    <col min="11778" max="11778" width="58.85546875" style="123" customWidth="1"/>
    <col min="11779" max="11779" width="31.140625" style="123" customWidth="1"/>
    <col min="11780" max="11780" width="26.7109375" style="123" customWidth="1"/>
    <col min="11781" max="11781" width="25" style="123" customWidth="1"/>
    <col min="11782" max="11783" width="29.7109375" style="123" customWidth="1"/>
    <col min="11784" max="11784" width="23" style="123" customWidth="1"/>
    <col min="11785" max="11785" width="27.28515625" style="123" customWidth="1"/>
    <col min="11786" max="11786" width="29.5703125" style="123" customWidth="1"/>
    <col min="11787" max="11787" width="41.7109375" style="123" customWidth="1"/>
    <col min="11788" max="11788" width="29.85546875" style="123" customWidth="1"/>
    <col min="11789" max="11789" width="26.28515625" style="123" customWidth="1"/>
    <col min="11790" max="11790" width="22.140625" style="123" customWidth="1"/>
    <col min="11791" max="11791" width="26.140625" style="123" customWidth="1"/>
    <col min="11792" max="11792" width="19.5703125" style="123" bestFit="1" customWidth="1"/>
    <col min="11793" max="11793" width="21.85546875" style="123" customWidth="1"/>
    <col min="11794" max="11794" width="18.28515625" style="123" customWidth="1"/>
    <col min="11795" max="11798" width="6.42578125" style="123" customWidth="1"/>
    <col min="11799" max="12027" width="11.42578125" style="123" customWidth="1"/>
    <col min="12028" max="12028" width="1" style="123" customWidth="1"/>
    <col min="12029" max="12029" width="4.28515625" style="123" customWidth="1"/>
    <col min="12030" max="12030" width="34.7109375" style="123" customWidth="1"/>
    <col min="12031" max="12031" width="0" style="123" hidden="1" customWidth="1"/>
    <col min="12032" max="12032" width="20" style="123"/>
    <col min="12033" max="12033" width="3.140625" style="123" bestFit="1" customWidth="1"/>
    <col min="12034" max="12034" width="58.85546875" style="123" customWidth="1"/>
    <col min="12035" max="12035" width="31.140625" style="123" customWidth="1"/>
    <col min="12036" max="12036" width="26.7109375" style="123" customWidth="1"/>
    <col min="12037" max="12037" width="25" style="123" customWidth="1"/>
    <col min="12038" max="12039" width="29.7109375" style="123" customWidth="1"/>
    <col min="12040" max="12040" width="23" style="123" customWidth="1"/>
    <col min="12041" max="12041" width="27.28515625" style="123" customWidth="1"/>
    <col min="12042" max="12042" width="29.5703125" style="123" customWidth="1"/>
    <col min="12043" max="12043" width="41.7109375" style="123" customWidth="1"/>
    <col min="12044" max="12044" width="29.85546875" style="123" customWidth="1"/>
    <col min="12045" max="12045" width="26.28515625" style="123" customWidth="1"/>
    <col min="12046" max="12046" width="22.140625" style="123" customWidth="1"/>
    <col min="12047" max="12047" width="26.140625" style="123" customWidth="1"/>
    <col min="12048" max="12048" width="19.5703125" style="123" bestFit="1" customWidth="1"/>
    <col min="12049" max="12049" width="21.85546875" style="123" customWidth="1"/>
    <col min="12050" max="12050" width="18.28515625" style="123" customWidth="1"/>
    <col min="12051" max="12054" width="6.42578125" style="123" customWidth="1"/>
    <col min="12055" max="12283" width="11.42578125" style="123" customWidth="1"/>
    <col min="12284" max="12284" width="1" style="123" customWidth="1"/>
    <col min="12285" max="12285" width="4.28515625" style="123" customWidth="1"/>
    <col min="12286" max="12286" width="34.7109375" style="123" customWidth="1"/>
    <col min="12287" max="12287" width="0" style="123" hidden="1" customWidth="1"/>
    <col min="12288" max="12288" width="20" style="123"/>
    <col min="12289" max="12289" width="3.140625" style="123" bestFit="1" customWidth="1"/>
    <col min="12290" max="12290" width="58.85546875" style="123" customWidth="1"/>
    <col min="12291" max="12291" width="31.140625" style="123" customWidth="1"/>
    <col min="12292" max="12292" width="26.7109375" style="123" customWidth="1"/>
    <col min="12293" max="12293" width="25" style="123" customWidth="1"/>
    <col min="12294" max="12295" width="29.7109375" style="123" customWidth="1"/>
    <col min="12296" max="12296" width="23" style="123" customWidth="1"/>
    <col min="12297" max="12297" width="27.28515625" style="123" customWidth="1"/>
    <col min="12298" max="12298" width="29.5703125" style="123" customWidth="1"/>
    <col min="12299" max="12299" width="41.7109375" style="123" customWidth="1"/>
    <col min="12300" max="12300" width="29.85546875" style="123" customWidth="1"/>
    <col min="12301" max="12301" width="26.28515625" style="123" customWidth="1"/>
    <col min="12302" max="12302" width="22.140625" style="123" customWidth="1"/>
    <col min="12303" max="12303" width="26.140625" style="123" customWidth="1"/>
    <col min="12304" max="12304" width="19.5703125" style="123" bestFit="1" customWidth="1"/>
    <col min="12305" max="12305" width="21.85546875" style="123" customWidth="1"/>
    <col min="12306" max="12306" width="18.28515625" style="123" customWidth="1"/>
    <col min="12307" max="12310" width="6.42578125" style="123" customWidth="1"/>
    <col min="12311" max="12539" width="11.42578125" style="123" customWidth="1"/>
    <col min="12540" max="12540" width="1" style="123" customWidth="1"/>
    <col min="12541" max="12541" width="4.28515625" style="123" customWidth="1"/>
    <col min="12542" max="12542" width="34.7109375" style="123" customWidth="1"/>
    <col min="12543" max="12543" width="0" style="123" hidden="1" customWidth="1"/>
    <col min="12544" max="12544" width="20" style="123"/>
    <col min="12545" max="12545" width="3.140625" style="123" bestFit="1" customWidth="1"/>
    <col min="12546" max="12546" width="58.85546875" style="123" customWidth="1"/>
    <col min="12547" max="12547" width="31.140625" style="123" customWidth="1"/>
    <col min="12548" max="12548" width="26.7109375" style="123" customWidth="1"/>
    <col min="12549" max="12549" width="25" style="123" customWidth="1"/>
    <col min="12550" max="12551" width="29.7109375" style="123" customWidth="1"/>
    <col min="12552" max="12552" width="23" style="123" customWidth="1"/>
    <col min="12553" max="12553" width="27.28515625" style="123" customWidth="1"/>
    <col min="12554" max="12554" width="29.5703125" style="123" customWidth="1"/>
    <col min="12555" max="12555" width="41.7109375" style="123" customWidth="1"/>
    <col min="12556" max="12556" width="29.85546875" style="123" customWidth="1"/>
    <col min="12557" max="12557" width="26.28515625" style="123" customWidth="1"/>
    <col min="12558" max="12558" width="22.140625" style="123" customWidth="1"/>
    <col min="12559" max="12559" width="26.140625" style="123" customWidth="1"/>
    <col min="12560" max="12560" width="19.5703125" style="123" bestFit="1" customWidth="1"/>
    <col min="12561" max="12561" width="21.85546875" style="123" customWidth="1"/>
    <col min="12562" max="12562" width="18.28515625" style="123" customWidth="1"/>
    <col min="12563" max="12566" width="6.42578125" style="123" customWidth="1"/>
    <col min="12567" max="12795" width="11.42578125" style="123" customWidth="1"/>
    <col min="12796" max="12796" width="1" style="123" customWidth="1"/>
    <col min="12797" max="12797" width="4.28515625" style="123" customWidth="1"/>
    <col min="12798" max="12798" width="34.7109375" style="123" customWidth="1"/>
    <col min="12799" max="12799" width="0" style="123" hidden="1" customWidth="1"/>
    <col min="12800" max="12800" width="20" style="123"/>
    <col min="12801" max="12801" width="3.140625" style="123" bestFit="1" customWidth="1"/>
    <col min="12802" max="12802" width="58.85546875" style="123" customWidth="1"/>
    <col min="12803" max="12803" width="31.140625" style="123" customWidth="1"/>
    <col min="12804" max="12804" width="26.7109375" style="123" customWidth="1"/>
    <col min="12805" max="12805" width="25" style="123" customWidth="1"/>
    <col min="12806" max="12807" width="29.7109375" style="123" customWidth="1"/>
    <col min="12808" max="12808" width="23" style="123" customWidth="1"/>
    <col min="12809" max="12809" width="27.28515625" style="123" customWidth="1"/>
    <col min="12810" max="12810" width="29.5703125" style="123" customWidth="1"/>
    <col min="12811" max="12811" width="41.7109375" style="123" customWidth="1"/>
    <col min="12812" max="12812" width="29.85546875" style="123" customWidth="1"/>
    <col min="12813" max="12813" width="26.28515625" style="123" customWidth="1"/>
    <col min="12814" max="12814" width="22.140625" style="123" customWidth="1"/>
    <col min="12815" max="12815" width="26.140625" style="123" customWidth="1"/>
    <col min="12816" max="12816" width="19.5703125" style="123" bestFit="1" customWidth="1"/>
    <col min="12817" max="12817" width="21.85546875" style="123" customWidth="1"/>
    <col min="12818" max="12818" width="18.28515625" style="123" customWidth="1"/>
    <col min="12819" max="12822" width="6.42578125" style="123" customWidth="1"/>
    <col min="12823" max="13051" width="11.42578125" style="123" customWidth="1"/>
    <col min="13052" max="13052" width="1" style="123" customWidth="1"/>
    <col min="13053" max="13053" width="4.28515625" style="123" customWidth="1"/>
    <col min="13054" max="13054" width="34.7109375" style="123" customWidth="1"/>
    <col min="13055" max="13055" width="0" style="123" hidden="1" customWidth="1"/>
    <col min="13056" max="13056" width="20" style="123"/>
    <col min="13057" max="13057" width="3.140625" style="123" bestFit="1" customWidth="1"/>
    <col min="13058" max="13058" width="58.85546875" style="123" customWidth="1"/>
    <col min="13059" max="13059" width="31.140625" style="123" customWidth="1"/>
    <col min="13060" max="13060" width="26.7109375" style="123" customWidth="1"/>
    <col min="13061" max="13061" width="25" style="123" customWidth="1"/>
    <col min="13062" max="13063" width="29.7109375" style="123" customWidth="1"/>
    <col min="13064" max="13064" width="23" style="123" customWidth="1"/>
    <col min="13065" max="13065" width="27.28515625" style="123" customWidth="1"/>
    <col min="13066" max="13066" width="29.5703125" style="123" customWidth="1"/>
    <col min="13067" max="13067" width="41.7109375" style="123" customWidth="1"/>
    <col min="13068" max="13068" width="29.85546875" style="123" customWidth="1"/>
    <col min="13069" max="13069" width="26.28515625" style="123" customWidth="1"/>
    <col min="13070" max="13070" width="22.140625" style="123" customWidth="1"/>
    <col min="13071" max="13071" width="26.140625" style="123" customWidth="1"/>
    <col min="13072" max="13072" width="19.5703125" style="123" bestFit="1" customWidth="1"/>
    <col min="13073" max="13073" width="21.85546875" style="123" customWidth="1"/>
    <col min="13074" max="13074" width="18.28515625" style="123" customWidth="1"/>
    <col min="13075" max="13078" width="6.42578125" style="123" customWidth="1"/>
    <col min="13079" max="13307" width="11.42578125" style="123" customWidth="1"/>
    <col min="13308" max="13308" width="1" style="123" customWidth="1"/>
    <col min="13309" max="13309" width="4.28515625" style="123" customWidth="1"/>
    <col min="13310" max="13310" width="34.7109375" style="123" customWidth="1"/>
    <col min="13311" max="13311" width="0" style="123" hidden="1" customWidth="1"/>
    <col min="13312" max="13312" width="20" style="123"/>
    <col min="13313" max="13313" width="3.140625" style="123" bestFit="1" customWidth="1"/>
    <col min="13314" max="13314" width="58.85546875" style="123" customWidth="1"/>
    <col min="13315" max="13315" width="31.140625" style="123" customWidth="1"/>
    <col min="13316" max="13316" width="26.7109375" style="123" customWidth="1"/>
    <col min="13317" max="13317" width="25" style="123" customWidth="1"/>
    <col min="13318" max="13319" width="29.7109375" style="123" customWidth="1"/>
    <col min="13320" max="13320" width="23" style="123" customWidth="1"/>
    <col min="13321" max="13321" width="27.28515625" style="123" customWidth="1"/>
    <col min="13322" max="13322" width="29.5703125" style="123" customWidth="1"/>
    <col min="13323" max="13323" width="41.7109375" style="123" customWidth="1"/>
    <col min="13324" max="13324" width="29.85546875" style="123" customWidth="1"/>
    <col min="13325" max="13325" width="26.28515625" style="123" customWidth="1"/>
    <col min="13326" max="13326" width="22.140625" style="123" customWidth="1"/>
    <col min="13327" max="13327" width="26.140625" style="123" customWidth="1"/>
    <col min="13328" max="13328" width="19.5703125" style="123" bestFit="1" customWidth="1"/>
    <col min="13329" max="13329" width="21.85546875" style="123" customWidth="1"/>
    <col min="13330" max="13330" width="18.28515625" style="123" customWidth="1"/>
    <col min="13331" max="13334" width="6.42578125" style="123" customWidth="1"/>
    <col min="13335" max="13563" width="11.42578125" style="123" customWidth="1"/>
    <col min="13564" max="13564" width="1" style="123" customWidth="1"/>
    <col min="13565" max="13565" width="4.28515625" style="123" customWidth="1"/>
    <col min="13566" max="13566" width="34.7109375" style="123" customWidth="1"/>
    <col min="13567" max="13567" width="0" style="123" hidden="1" customWidth="1"/>
    <col min="13568" max="13568" width="20" style="123"/>
    <col min="13569" max="13569" width="3.140625" style="123" bestFit="1" customWidth="1"/>
    <col min="13570" max="13570" width="58.85546875" style="123" customWidth="1"/>
    <col min="13571" max="13571" width="31.140625" style="123" customWidth="1"/>
    <col min="13572" max="13572" width="26.7109375" style="123" customWidth="1"/>
    <col min="13573" max="13573" width="25" style="123" customWidth="1"/>
    <col min="13574" max="13575" width="29.7109375" style="123" customWidth="1"/>
    <col min="13576" max="13576" width="23" style="123" customWidth="1"/>
    <col min="13577" max="13577" width="27.28515625" style="123" customWidth="1"/>
    <col min="13578" max="13578" width="29.5703125" style="123" customWidth="1"/>
    <col min="13579" max="13579" width="41.7109375" style="123" customWidth="1"/>
    <col min="13580" max="13580" width="29.85546875" style="123" customWidth="1"/>
    <col min="13581" max="13581" width="26.28515625" style="123" customWidth="1"/>
    <col min="13582" max="13582" width="22.140625" style="123" customWidth="1"/>
    <col min="13583" max="13583" width="26.140625" style="123" customWidth="1"/>
    <col min="13584" max="13584" width="19.5703125" style="123" bestFit="1" customWidth="1"/>
    <col min="13585" max="13585" width="21.85546875" style="123" customWidth="1"/>
    <col min="13586" max="13586" width="18.28515625" style="123" customWidth="1"/>
    <col min="13587" max="13590" width="6.42578125" style="123" customWidth="1"/>
    <col min="13591" max="13819" width="11.42578125" style="123" customWidth="1"/>
    <col min="13820" max="13820" width="1" style="123" customWidth="1"/>
    <col min="13821" max="13821" width="4.28515625" style="123" customWidth="1"/>
    <col min="13822" max="13822" width="34.7109375" style="123" customWidth="1"/>
    <col min="13823" max="13823" width="0" style="123" hidden="1" customWidth="1"/>
    <col min="13824" max="13824" width="20" style="123"/>
    <col min="13825" max="13825" width="3.140625" style="123" bestFit="1" customWidth="1"/>
    <col min="13826" max="13826" width="58.85546875" style="123" customWidth="1"/>
    <col min="13827" max="13827" width="31.140625" style="123" customWidth="1"/>
    <col min="13828" max="13828" width="26.7109375" style="123" customWidth="1"/>
    <col min="13829" max="13829" width="25" style="123" customWidth="1"/>
    <col min="13830" max="13831" width="29.7109375" style="123" customWidth="1"/>
    <col min="13832" max="13832" width="23" style="123" customWidth="1"/>
    <col min="13833" max="13833" width="27.28515625" style="123" customWidth="1"/>
    <col min="13834" max="13834" width="29.5703125" style="123" customWidth="1"/>
    <col min="13835" max="13835" width="41.7109375" style="123" customWidth="1"/>
    <col min="13836" max="13836" width="29.85546875" style="123" customWidth="1"/>
    <col min="13837" max="13837" width="26.28515625" style="123" customWidth="1"/>
    <col min="13838" max="13838" width="22.140625" style="123" customWidth="1"/>
    <col min="13839" max="13839" width="26.140625" style="123" customWidth="1"/>
    <col min="13840" max="13840" width="19.5703125" style="123" bestFit="1" customWidth="1"/>
    <col min="13841" max="13841" width="21.85546875" style="123" customWidth="1"/>
    <col min="13842" max="13842" width="18.28515625" style="123" customWidth="1"/>
    <col min="13843" max="13846" width="6.42578125" style="123" customWidth="1"/>
    <col min="13847" max="14075" width="11.42578125" style="123" customWidth="1"/>
    <col min="14076" max="14076" width="1" style="123" customWidth="1"/>
    <col min="14077" max="14077" width="4.28515625" style="123" customWidth="1"/>
    <col min="14078" max="14078" width="34.7109375" style="123" customWidth="1"/>
    <col min="14079" max="14079" width="0" style="123" hidden="1" customWidth="1"/>
    <col min="14080" max="14080" width="20" style="123"/>
    <col min="14081" max="14081" width="3.140625" style="123" bestFit="1" customWidth="1"/>
    <col min="14082" max="14082" width="58.85546875" style="123" customWidth="1"/>
    <col min="14083" max="14083" width="31.140625" style="123" customWidth="1"/>
    <col min="14084" max="14084" width="26.7109375" style="123" customWidth="1"/>
    <col min="14085" max="14085" width="25" style="123" customWidth="1"/>
    <col min="14086" max="14087" width="29.7109375" style="123" customWidth="1"/>
    <col min="14088" max="14088" width="23" style="123" customWidth="1"/>
    <col min="14089" max="14089" width="27.28515625" style="123" customWidth="1"/>
    <col min="14090" max="14090" width="29.5703125" style="123" customWidth="1"/>
    <col min="14091" max="14091" width="41.7109375" style="123" customWidth="1"/>
    <col min="14092" max="14092" width="29.85546875" style="123" customWidth="1"/>
    <col min="14093" max="14093" width="26.28515625" style="123" customWidth="1"/>
    <col min="14094" max="14094" width="22.140625" style="123" customWidth="1"/>
    <col min="14095" max="14095" width="26.140625" style="123" customWidth="1"/>
    <col min="14096" max="14096" width="19.5703125" style="123" bestFit="1" customWidth="1"/>
    <col min="14097" max="14097" width="21.85546875" style="123" customWidth="1"/>
    <col min="14098" max="14098" width="18.28515625" style="123" customWidth="1"/>
    <col min="14099" max="14102" width="6.42578125" style="123" customWidth="1"/>
    <col min="14103" max="14331" width="11.42578125" style="123" customWidth="1"/>
    <col min="14332" max="14332" width="1" style="123" customWidth="1"/>
    <col min="14333" max="14333" width="4.28515625" style="123" customWidth="1"/>
    <col min="14334" max="14334" width="34.7109375" style="123" customWidth="1"/>
    <col min="14335" max="14335" width="0" style="123" hidden="1" customWidth="1"/>
    <col min="14336" max="14336" width="20" style="123"/>
    <col min="14337" max="14337" width="3.140625" style="123" bestFit="1" customWidth="1"/>
    <col min="14338" max="14338" width="58.85546875" style="123" customWidth="1"/>
    <col min="14339" max="14339" width="31.140625" style="123" customWidth="1"/>
    <col min="14340" max="14340" width="26.7109375" style="123" customWidth="1"/>
    <col min="14341" max="14341" width="25" style="123" customWidth="1"/>
    <col min="14342" max="14343" width="29.7109375" style="123" customWidth="1"/>
    <col min="14344" max="14344" width="23" style="123" customWidth="1"/>
    <col min="14345" max="14345" width="27.28515625" style="123" customWidth="1"/>
    <col min="14346" max="14346" width="29.5703125" style="123" customWidth="1"/>
    <col min="14347" max="14347" width="41.7109375" style="123" customWidth="1"/>
    <col min="14348" max="14348" width="29.85546875" style="123" customWidth="1"/>
    <col min="14349" max="14349" width="26.28515625" style="123" customWidth="1"/>
    <col min="14350" max="14350" width="22.140625" style="123" customWidth="1"/>
    <col min="14351" max="14351" width="26.140625" style="123" customWidth="1"/>
    <col min="14352" max="14352" width="19.5703125" style="123" bestFit="1" customWidth="1"/>
    <col min="14353" max="14353" width="21.85546875" style="123" customWidth="1"/>
    <col min="14354" max="14354" width="18.28515625" style="123" customWidth="1"/>
    <col min="14355" max="14358" width="6.42578125" style="123" customWidth="1"/>
    <col min="14359" max="14587" width="11.42578125" style="123" customWidth="1"/>
    <col min="14588" max="14588" width="1" style="123" customWidth="1"/>
    <col min="14589" max="14589" width="4.28515625" style="123" customWidth="1"/>
    <col min="14590" max="14590" width="34.7109375" style="123" customWidth="1"/>
    <col min="14591" max="14591" width="0" style="123" hidden="1" customWidth="1"/>
    <col min="14592" max="14592" width="20" style="123"/>
    <col min="14593" max="14593" width="3.140625" style="123" bestFit="1" customWidth="1"/>
    <col min="14594" max="14594" width="58.85546875" style="123" customWidth="1"/>
    <col min="14595" max="14595" width="31.140625" style="123" customWidth="1"/>
    <col min="14596" max="14596" width="26.7109375" style="123" customWidth="1"/>
    <col min="14597" max="14597" width="25" style="123" customWidth="1"/>
    <col min="14598" max="14599" width="29.7109375" style="123" customWidth="1"/>
    <col min="14600" max="14600" width="23" style="123" customWidth="1"/>
    <col min="14601" max="14601" width="27.28515625" style="123" customWidth="1"/>
    <col min="14602" max="14602" width="29.5703125" style="123" customWidth="1"/>
    <col min="14603" max="14603" width="41.7109375" style="123" customWidth="1"/>
    <col min="14604" max="14604" width="29.85546875" style="123" customWidth="1"/>
    <col min="14605" max="14605" width="26.28515625" style="123" customWidth="1"/>
    <col min="14606" max="14606" width="22.140625" style="123" customWidth="1"/>
    <col min="14607" max="14607" width="26.140625" style="123" customWidth="1"/>
    <col min="14608" max="14608" width="19.5703125" style="123" bestFit="1" customWidth="1"/>
    <col min="14609" max="14609" width="21.85546875" style="123" customWidth="1"/>
    <col min="14610" max="14610" width="18.28515625" style="123" customWidth="1"/>
    <col min="14611" max="14614" width="6.42578125" style="123" customWidth="1"/>
    <col min="14615" max="14843" width="11.42578125" style="123" customWidth="1"/>
    <col min="14844" max="14844" width="1" style="123" customWidth="1"/>
    <col min="14845" max="14845" width="4.28515625" style="123" customWidth="1"/>
    <col min="14846" max="14846" width="34.7109375" style="123" customWidth="1"/>
    <col min="14847" max="14847" width="0" style="123" hidden="1" customWidth="1"/>
    <col min="14848" max="14848" width="20" style="123"/>
    <col min="14849" max="14849" width="3.140625" style="123" bestFit="1" customWidth="1"/>
    <col min="14850" max="14850" width="58.85546875" style="123" customWidth="1"/>
    <col min="14851" max="14851" width="31.140625" style="123" customWidth="1"/>
    <col min="14852" max="14852" width="26.7109375" style="123" customWidth="1"/>
    <col min="14853" max="14853" width="25" style="123" customWidth="1"/>
    <col min="14854" max="14855" width="29.7109375" style="123" customWidth="1"/>
    <col min="14856" max="14856" width="23" style="123" customWidth="1"/>
    <col min="14857" max="14857" width="27.28515625" style="123" customWidth="1"/>
    <col min="14858" max="14858" width="29.5703125" style="123" customWidth="1"/>
    <col min="14859" max="14859" width="41.7109375" style="123" customWidth="1"/>
    <col min="14860" max="14860" width="29.85546875" style="123" customWidth="1"/>
    <col min="14861" max="14861" width="26.28515625" style="123" customWidth="1"/>
    <col min="14862" max="14862" width="22.140625" style="123" customWidth="1"/>
    <col min="14863" max="14863" width="26.140625" style="123" customWidth="1"/>
    <col min="14864" max="14864" width="19.5703125" style="123" bestFit="1" customWidth="1"/>
    <col min="14865" max="14865" width="21.85546875" style="123" customWidth="1"/>
    <col min="14866" max="14866" width="18.28515625" style="123" customWidth="1"/>
    <col min="14867" max="14870" width="6.42578125" style="123" customWidth="1"/>
    <col min="14871" max="15099" width="11.42578125" style="123" customWidth="1"/>
    <col min="15100" max="15100" width="1" style="123" customWidth="1"/>
    <col min="15101" max="15101" width="4.28515625" style="123" customWidth="1"/>
    <col min="15102" max="15102" width="34.7109375" style="123" customWidth="1"/>
    <col min="15103" max="15103" width="0" style="123" hidden="1" customWidth="1"/>
    <col min="15104" max="15104" width="20" style="123"/>
    <col min="15105" max="15105" width="3.140625" style="123" bestFit="1" customWidth="1"/>
    <col min="15106" max="15106" width="58.85546875" style="123" customWidth="1"/>
    <col min="15107" max="15107" width="31.140625" style="123" customWidth="1"/>
    <col min="15108" max="15108" width="26.7109375" style="123" customWidth="1"/>
    <col min="15109" max="15109" width="25" style="123" customWidth="1"/>
    <col min="15110" max="15111" width="29.7109375" style="123" customWidth="1"/>
    <col min="15112" max="15112" width="23" style="123" customWidth="1"/>
    <col min="15113" max="15113" width="27.28515625" style="123" customWidth="1"/>
    <col min="15114" max="15114" width="29.5703125" style="123" customWidth="1"/>
    <col min="15115" max="15115" width="41.7109375" style="123" customWidth="1"/>
    <col min="15116" max="15116" width="29.85546875" style="123" customWidth="1"/>
    <col min="15117" max="15117" width="26.28515625" style="123" customWidth="1"/>
    <col min="15118" max="15118" width="22.140625" style="123" customWidth="1"/>
    <col min="15119" max="15119" width="26.140625" style="123" customWidth="1"/>
    <col min="15120" max="15120" width="19.5703125" style="123" bestFit="1" customWidth="1"/>
    <col min="15121" max="15121" width="21.85546875" style="123" customWidth="1"/>
    <col min="15122" max="15122" width="18.28515625" style="123" customWidth="1"/>
    <col min="15123" max="15126" width="6.42578125" style="123" customWidth="1"/>
    <col min="15127" max="15355" width="11.42578125" style="123" customWidth="1"/>
    <col min="15356" max="15356" width="1" style="123" customWidth="1"/>
    <col min="15357" max="15357" width="4.28515625" style="123" customWidth="1"/>
    <col min="15358" max="15358" width="34.7109375" style="123" customWidth="1"/>
    <col min="15359" max="15359" width="0" style="123" hidden="1" customWidth="1"/>
    <col min="15360" max="15360" width="20" style="123"/>
    <col min="15361" max="15361" width="3.140625" style="123" bestFit="1" customWidth="1"/>
    <col min="15362" max="15362" width="58.85546875" style="123" customWidth="1"/>
    <col min="15363" max="15363" width="31.140625" style="123" customWidth="1"/>
    <col min="15364" max="15364" width="26.7109375" style="123" customWidth="1"/>
    <col min="15365" max="15365" width="25" style="123" customWidth="1"/>
    <col min="15366" max="15367" width="29.7109375" style="123" customWidth="1"/>
    <col min="15368" max="15368" width="23" style="123" customWidth="1"/>
    <col min="15369" max="15369" width="27.28515625" style="123" customWidth="1"/>
    <col min="15370" max="15370" width="29.5703125" style="123" customWidth="1"/>
    <col min="15371" max="15371" width="41.7109375" style="123" customWidth="1"/>
    <col min="15372" max="15372" width="29.85546875" style="123" customWidth="1"/>
    <col min="15373" max="15373" width="26.28515625" style="123" customWidth="1"/>
    <col min="15374" max="15374" width="22.140625" style="123" customWidth="1"/>
    <col min="15375" max="15375" width="26.140625" style="123" customWidth="1"/>
    <col min="15376" max="15376" width="19.5703125" style="123" bestFit="1" customWidth="1"/>
    <col min="15377" max="15377" width="21.85546875" style="123" customWidth="1"/>
    <col min="15378" max="15378" width="18.28515625" style="123" customWidth="1"/>
    <col min="15379" max="15382" width="6.42578125" style="123" customWidth="1"/>
    <col min="15383" max="15611" width="11.42578125" style="123" customWidth="1"/>
    <col min="15612" max="15612" width="1" style="123" customWidth="1"/>
    <col min="15613" max="15613" width="4.28515625" style="123" customWidth="1"/>
    <col min="15614" max="15614" width="34.7109375" style="123" customWidth="1"/>
    <col min="15615" max="15615" width="0" style="123" hidden="1" customWidth="1"/>
    <col min="15616" max="15616" width="20" style="123"/>
    <col min="15617" max="15617" width="3.140625" style="123" bestFit="1" customWidth="1"/>
    <col min="15618" max="15618" width="58.85546875" style="123" customWidth="1"/>
    <col min="15619" max="15619" width="31.140625" style="123" customWidth="1"/>
    <col min="15620" max="15620" width="26.7109375" style="123" customWidth="1"/>
    <col min="15621" max="15621" width="25" style="123" customWidth="1"/>
    <col min="15622" max="15623" width="29.7109375" style="123" customWidth="1"/>
    <col min="15624" max="15624" width="23" style="123" customWidth="1"/>
    <col min="15625" max="15625" width="27.28515625" style="123" customWidth="1"/>
    <col min="15626" max="15626" width="29.5703125" style="123" customWidth="1"/>
    <col min="15627" max="15627" width="41.7109375" style="123" customWidth="1"/>
    <col min="15628" max="15628" width="29.85546875" style="123" customWidth="1"/>
    <col min="15629" max="15629" width="26.28515625" style="123" customWidth="1"/>
    <col min="15630" max="15630" width="22.140625" style="123" customWidth="1"/>
    <col min="15631" max="15631" width="26.140625" style="123" customWidth="1"/>
    <col min="15632" max="15632" width="19.5703125" style="123" bestFit="1" customWidth="1"/>
    <col min="15633" max="15633" width="21.85546875" style="123" customWidth="1"/>
    <col min="15634" max="15634" width="18.28515625" style="123" customWidth="1"/>
    <col min="15635" max="15638" width="6.42578125" style="123" customWidth="1"/>
    <col min="15639" max="15867" width="11.42578125" style="123" customWidth="1"/>
    <col min="15868" max="15868" width="1" style="123" customWidth="1"/>
    <col min="15869" max="15869" width="4.28515625" style="123" customWidth="1"/>
    <col min="15870" max="15870" width="34.7109375" style="123" customWidth="1"/>
    <col min="15871" max="15871" width="0" style="123" hidden="1" customWidth="1"/>
    <col min="15872" max="15872" width="20" style="123"/>
    <col min="15873" max="15873" width="3.140625" style="123" bestFit="1" customWidth="1"/>
    <col min="15874" max="15874" width="58.85546875" style="123" customWidth="1"/>
    <col min="15875" max="15875" width="31.140625" style="123" customWidth="1"/>
    <col min="15876" max="15876" width="26.7109375" style="123" customWidth="1"/>
    <col min="15877" max="15877" width="25" style="123" customWidth="1"/>
    <col min="15878" max="15879" width="29.7109375" style="123" customWidth="1"/>
    <col min="15880" max="15880" width="23" style="123" customWidth="1"/>
    <col min="15881" max="15881" width="27.28515625" style="123" customWidth="1"/>
    <col min="15882" max="15882" width="29.5703125" style="123" customWidth="1"/>
    <col min="15883" max="15883" width="41.7109375" style="123" customWidth="1"/>
    <col min="15884" max="15884" width="29.85546875" style="123" customWidth="1"/>
    <col min="15885" max="15885" width="26.28515625" style="123" customWidth="1"/>
    <col min="15886" max="15886" width="22.140625" style="123" customWidth="1"/>
    <col min="15887" max="15887" width="26.140625" style="123" customWidth="1"/>
    <col min="15888" max="15888" width="19.5703125" style="123" bestFit="1" customWidth="1"/>
    <col min="15889" max="15889" width="21.85546875" style="123" customWidth="1"/>
    <col min="15890" max="15890" width="18.28515625" style="123" customWidth="1"/>
    <col min="15891" max="15894" width="6.42578125" style="123" customWidth="1"/>
    <col min="15895" max="16123" width="11.42578125" style="123" customWidth="1"/>
    <col min="16124" max="16124" width="1" style="123" customWidth="1"/>
    <col min="16125" max="16125" width="4.28515625" style="123" customWidth="1"/>
    <col min="16126" max="16126" width="34.7109375" style="123" customWidth="1"/>
    <col min="16127" max="16127" width="0" style="123" hidden="1" customWidth="1"/>
    <col min="16128" max="16128" width="20" style="123"/>
    <col min="16129" max="16129" width="3.140625" style="123" bestFit="1" customWidth="1"/>
    <col min="16130" max="16130" width="58.85546875" style="123" customWidth="1"/>
    <col min="16131" max="16131" width="31.140625" style="123" customWidth="1"/>
    <col min="16132" max="16132" width="26.7109375" style="123" customWidth="1"/>
    <col min="16133" max="16133" width="25" style="123" customWidth="1"/>
    <col min="16134" max="16135" width="29.7109375" style="123" customWidth="1"/>
    <col min="16136" max="16136" width="23" style="123" customWidth="1"/>
    <col min="16137" max="16137" width="27.28515625" style="123" customWidth="1"/>
    <col min="16138" max="16138" width="29.5703125" style="123" customWidth="1"/>
    <col min="16139" max="16139" width="41.7109375" style="123" customWidth="1"/>
    <col min="16140" max="16140" width="29.85546875" style="123" customWidth="1"/>
    <col min="16141" max="16141" width="26.28515625" style="123" customWidth="1"/>
    <col min="16142" max="16142" width="22.140625" style="123" customWidth="1"/>
    <col min="16143" max="16143" width="26.140625" style="123" customWidth="1"/>
    <col min="16144" max="16144" width="19.5703125" style="123" bestFit="1" customWidth="1"/>
    <col min="16145" max="16145" width="21.85546875" style="123" customWidth="1"/>
    <col min="16146" max="16146" width="18.28515625" style="123" customWidth="1"/>
    <col min="16147" max="16150" width="6.42578125" style="123" customWidth="1"/>
    <col min="16151" max="16379" width="11.42578125" style="123" customWidth="1"/>
    <col min="16380" max="16380" width="1" style="123" customWidth="1"/>
    <col min="16381" max="16381" width="4.28515625" style="123" customWidth="1"/>
    <col min="16382" max="16382" width="34.7109375" style="123" customWidth="1"/>
    <col min="16383" max="16383" width="0" style="123" hidden="1" customWidth="1"/>
    <col min="16384" max="16384" width="20" style="123"/>
  </cols>
  <sheetData>
    <row r="2" spans="1:256" ht="26.25" x14ac:dyDescent="0.25">
      <c r="B2" s="516" t="s">
        <v>77</v>
      </c>
      <c r="C2" s="517"/>
      <c r="D2" s="517"/>
      <c r="E2" s="517"/>
      <c r="F2" s="517"/>
      <c r="G2" s="517"/>
      <c r="H2" s="517"/>
      <c r="I2" s="517"/>
      <c r="J2" s="517"/>
      <c r="K2" s="517"/>
      <c r="L2" s="517"/>
      <c r="M2" s="517"/>
      <c r="N2" s="517"/>
      <c r="O2" s="517"/>
      <c r="P2" s="517"/>
    </row>
    <row r="4" spans="1:256" ht="26.25" x14ac:dyDescent="0.25">
      <c r="B4" s="520" t="s">
        <v>78</v>
      </c>
      <c r="C4" s="520"/>
      <c r="D4" s="520"/>
      <c r="E4" s="520"/>
      <c r="F4" s="520"/>
      <c r="G4" s="520"/>
      <c r="H4" s="520"/>
      <c r="I4" s="520"/>
      <c r="J4" s="520"/>
      <c r="K4" s="520"/>
      <c r="L4" s="520"/>
      <c r="M4" s="520"/>
      <c r="N4" s="520"/>
      <c r="O4" s="520"/>
      <c r="P4" s="520"/>
    </row>
    <row r="5" spans="1:256" ht="20.25" x14ac:dyDescent="0.3">
      <c r="A5" s="521" t="s">
        <v>79</v>
      </c>
      <c r="B5" s="521"/>
      <c r="C5" s="521"/>
      <c r="D5" s="521"/>
      <c r="E5" s="521"/>
      <c r="F5" s="521"/>
      <c r="G5" s="521"/>
      <c r="H5" s="521"/>
      <c r="I5" s="521"/>
      <c r="J5" s="521"/>
      <c r="K5" s="521"/>
      <c r="L5" s="521"/>
      <c r="M5" s="171"/>
      <c r="N5" s="171"/>
      <c r="O5" s="171"/>
      <c r="P5" s="171"/>
      <c r="Q5" s="171"/>
      <c r="R5" s="171"/>
      <c r="S5" s="171"/>
      <c r="T5" s="171"/>
      <c r="U5" s="171"/>
      <c r="V5" s="171"/>
      <c r="W5" s="171"/>
      <c r="X5" s="171"/>
      <c r="Y5" s="171"/>
      <c r="Z5" s="171"/>
      <c r="AA5" s="171"/>
      <c r="AB5" s="171"/>
      <c r="AC5" s="171"/>
      <c r="AD5" s="171"/>
      <c r="AE5" s="171"/>
      <c r="AF5" s="171"/>
      <c r="AG5" s="171"/>
      <c r="AH5" s="171"/>
      <c r="AI5" s="171"/>
      <c r="AJ5" s="171"/>
      <c r="AK5" s="171"/>
      <c r="AL5" s="171"/>
      <c r="AM5" s="171"/>
      <c r="AN5" s="171"/>
      <c r="AO5" s="171"/>
      <c r="AP5" s="171"/>
      <c r="AQ5" s="171"/>
      <c r="AR5" s="171"/>
      <c r="AS5" s="171"/>
      <c r="AT5" s="171"/>
      <c r="AU5" s="171"/>
      <c r="AV5" s="171"/>
      <c r="AW5" s="171"/>
      <c r="AX5" s="171"/>
      <c r="AY5" s="171"/>
      <c r="AZ5" s="171"/>
      <c r="BA5" s="171"/>
      <c r="BB5" s="171"/>
      <c r="BC5" s="171"/>
      <c r="BD5" s="171"/>
      <c r="BE5" s="171"/>
      <c r="BF5" s="171"/>
      <c r="BG5" s="171"/>
      <c r="BH5" s="171"/>
      <c r="BI5" s="171"/>
      <c r="BJ5" s="171"/>
      <c r="BK5" s="171"/>
      <c r="BL5" s="171"/>
      <c r="BM5" s="171"/>
      <c r="BN5" s="171"/>
      <c r="BO5" s="171"/>
      <c r="BP5" s="171"/>
      <c r="BQ5" s="171"/>
      <c r="BR5" s="171"/>
      <c r="BS5" s="171"/>
      <c r="BT5" s="171"/>
      <c r="BU5" s="171"/>
      <c r="BV5" s="171"/>
      <c r="BW5" s="171"/>
      <c r="BX5" s="171"/>
      <c r="BY5" s="171"/>
      <c r="BZ5" s="171"/>
      <c r="CA5" s="171"/>
      <c r="CB5" s="171"/>
      <c r="CC5" s="171"/>
      <c r="CD5" s="171"/>
      <c r="CE5" s="171"/>
      <c r="CF5" s="171"/>
      <c r="CG5" s="171"/>
      <c r="CH5" s="171"/>
      <c r="CI5" s="171"/>
      <c r="CJ5" s="171"/>
      <c r="CK5" s="171"/>
      <c r="CL5" s="171"/>
      <c r="CM5" s="171"/>
      <c r="CN5" s="171"/>
      <c r="CO5" s="171"/>
      <c r="CP5" s="171"/>
      <c r="CQ5" s="171"/>
      <c r="CR5" s="171"/>
      <c r="CS5" s="171"/>
      <c r="CT5" s="171"/>
      <c r="CU5" s="171"/>
      <c r="CV5" s="171"/>
      <c r="CW5" s="171"/>
      <c r="CX5" s="171"/>
      <c r="CY5" s="171"/>
      <c r="CZ5" s="171"/>
      <c r="DA5" s="171"/>
      <c r="DB5" s="171"/>
      <c r="DC5" s="171"/>
      <c r="DD5" s="171"/>
      <c r="DE5" s="171"/>
      <c r="DF5" s="171"/>
      <c r="DG5" s="171"/>
      <c r="DH5" s="171"/>
      <c r="DI5" s="171"/>
      <c r="DJ5" s="171"/>
      <c r="DK5" s="171"/>
      <c r="DL5" s="171"/>
      <c r="DM5" s="171"/>
      <c r="DN5" s="171"/>
      <c r="DO5" s="171"/>
      <c r="DP5" s="171"/>
      <c r="DQ5" s="171"/>
      <c r="DR5" s="171"/>
      <c r="DS5" s="171"/>
      <c r="DT5" s="171"/>
      <c r="DU5" s="171"/>
      <c r="DV5" s="171"/>
      <c r="DW5" s="171"/>
      <c r="DX5" s="171"/>
      <c r="DY5" s="171"/>
      <c r="DZ5" s="171"/>
      <c r="EA5" s="171"/>
      <c r="EB5" s="171"/>
      <c r="EC5" s="171"/>
      <c r="ED5" s="171"/>
      <c r="EE5" s="171"/>
      <c r="EF5" s="171"/>
      <c r="EG5" s="171"/>
      <c r="EH5" s="171"/>
      <c r="EI5" s="171"/>
      <c r="EJ5" s="171"/>
      <c r="EK5" s="171"/>
      <c r="EL5" s="171"/>
      <c r="EM5" s="171"/>
      <c r="EN5" s="171"/>
      <c r="EO5" s="171"/>
      <c r="EP5" s="171"/>
      <c r="EQ5" s="171"/>
      <c r="ER5" s="171"/>
      <c r="ES5" s="171"/>
      <c r="ET5" s="171"/>
      <c r="EU5" s="171"/>
      <c r="EV5" s="171"/>
      <c r="EW5" s="171"/>
      <c r="EX5" s="171"/>
      <c r="EY5" s="171"/>
      <c r="EZ5" s="171"/>
      <c r="FA5" s="171"/>
      <c r="FB5" s="171"/>
      <c r="FC5" s="171"/>
      <c r="FD5" s="171"/>
      <c r="FE5" s="171"/>
      <c r="FF5" s="171"/>
      <c r="FG5" s="171"/>
      <c r="FH5" s="171"/>
      <c r="FI5" s="171"/>
      <c r="FJ5" s="171"/>
      <c r="FK5" s="171"/>
      <c r="FL5" s="171"/>
      <c r="FM5" s="171"/>
      <c r="FN5" s="171"/>
      <c r="FO5" s="171"/>
      <c r="FP5" s="171"/>
      <c r="FQ5" s="171"/>
      <c r="FR5" s="171"/>
      <c r="FS5" s="171"/>
      <c r="FT5" s="171"/>
      <c r="FU5" s="171"/>
      <c r="FV5" s="171"/>
      <c r="FW5" s="171"/>
      <c r="FX5" s="171"/>
      <c r="FY5" s="171"/>
      <c r="FZ5" s="171"/>
      <c r="GA5" s="171"/>
      <c r="GB5" s="171"/>
      <c r="GC5" s="171"/>
      <c r="GD5" s="171"/>
      <c r="GE5" s="171"/>
      <c r="GF5" s="171"/>
      <c r="GG5" s="171"/>
      <c r="GH5" s="171"/>
      <c r="GI5" s="171"/>
      <c r="GJ5" s="171"/>
      <c r="GK5" s="171"/>
      <c r="GL5" s="171"/>
      <c r="GM5" s="171"/>
      <c r="GN5" s="171"/>
      <c r="GO5" s="171"/>
      <c r="GP5" s="171"/>
      <c r="GQ5" s="171"/>
      <c r="GR5" s="171"/>
      <c r="GS5" s="171"/>
      <c r="GT5" s="171"/>
      <c r="GU5" s="171"/>
      <c r="GV5" s="171"/>
      <c r="GW5" s="171"/>
      <c r="GX5" s="171"/>
      <c r="GY5" s="171"/>
      <c r="GZ5" s="171"/>
      <c r="HA5" s="171"/>
      <c r="HB5" s="171"/>
      <c r="HC5" s="171"/>
      <c r="HD5" s="171"/>
      <c r="HE5" s="171"/>
      <c r="HF5" s="171"/>
      <c r="HG5" s="171"/>
      <c r="HH5" s="171"/>
      <c r="HI5" s="171"/>
      <c r="HJ5" s="171"/>
      <c r="HK5" s="171"/>
      <c r="HL5" s="171"/>
      <c r="HM5" s="171"/>
      <c r="HN5" s="171"/>
      <c r="HO5" s="171"/>
      <c r="HP5" s="171"/>
      <c r="HQ5" s="171"/>
      <c r="HR5" s="171"/>
      <c r="HS5" s="171"/>
      <c r="HT5" s="171"/>
      <c r="HU5" s="171"/>
      <c r="HV5" s="171"/>
      <c r="HW5" s="171"/>
      <c r="HX5" s="171"/>
      <c r="HY5" s="171"/>
      <c r="HZ5" s="171"/>
      <c r="IA5" s="171"/>
      <c r="IB5" s="171"/>
      <c r="IC5" s="171"/>
      <c r="ID5" s="171"/>
      <c r="IE5" s="171"/>
      <c r="IF5" s="171"/>
      <c r="IG5" s="171"/>
      <c r="IH5" s="171"/>
      <c r="II5" s="171"/>
      <c r="IJ5" s="171"/>
      <c r="IK5" s="171"/>
      <c r="IL5" s="171"/>
      <c r="IM5" s="171"/>
      <c r="IN5" s="171"/>
      <c r="IO5" s="171"/>
      <c r="IP5" s="171"/>
      <c r="IQ5" s="171"/>
      <c r="IR5" s="171"/>
      <c r="IS5" s="171"/>
      <c r="IT5" s="171"/>
      <c r="IU5" s="171"/>
      <c r="IV5" s="171"/>
    </row>
    <row r="6" spans="1:256" ht="15" thickBot="1" x14ac:dyDescent="0.3"/>
    <row r="7" spans="1:256" ht="21" thickBot="1" x14ac:dyDescent="0.3">
      <c r="B7" s="101" t="s">
        <v>80</v>
      </c>
      <c r="C7" s="500" t="s">
        <v>1417</v>
      </c>
      <c r="D7" s="500"/>
      <c r="E7" s="500"/>
      <c r="F7" s="500"/>
      <c r="G7" s="500"/>
      <c r="H7" s="500"/>
      <c r="I7" s="500"/>
      <c r="J7" s="500"/>
      <c r="K7" s="500"/>
      <c r="L7" s="500"/>
      <c r="M7" s="500"/>
      <c r="N7" s="501"/>
    </row>
    <row r="8" spans="1:256" ht="15.75" thickBot="1" x14ac:dyDescent="0.3">
      <c r="B8" s="102" t="s">
        <v>81</v>
      </c>
      <c r="C8" s="500"/>
      <c r="D8" s="500"/>
      <c r="E8" s="500"/>
      <c r="F8" s="500"/>
      <c r="G8" s="500"/>
      <c r="H8" s="500"/>
      <c r="I8" s="500"/>
      <c r="J8" s="500"/>
      <c r="K8" s="500"/>
      <c r="L8" s="500"/>
      <c r="M8" s="500"/>
      <c r="N8" s="501"/>
    </row>
    <row r="9" spans="1:256" ht="15.75" thickBot="1" x14ac:dyDescent="0.3">
      <c r="B9" s="102" t="s">
        <v>82</v>
      </c>
      <c r="C9" s="500"/>
      <c r="D9" s="500"/>
      <c r="E9" s="500"/>
      <c r="F9" s="500"/>
      <c r="G9" s="500"/>
      <c r="H9" s="500"/>
      <c r="I9" s="500"/>
      <c r="J9" s="500"/>
      <c r="K9" s="500"/>
      <c r="L9" s="500"/>
      <c r="M9" s="500"/>
      <c r="N9" s="501"/>
    </row>
    <row r="10" spans="1:256" ht="15.75" thickBot="1" x14ac:dyDescent="0.3">
      <c r="B10" s="102" t="s">
        <v>83</v>
      </c>
      <c r="C10" s="500"/>
      <c r="D10" s="500"/>
      <c r="E10" s="500"/>
      <c r="F10" s="500"/>
      <c r="G10" s="500"/>
      <c r="H10" s="500"/>
      <c r="I10" s="500"/>
      <c r="J10" s="500"/>
      <c r="K10" s="500"/>
      <c r="L10" s="500"/>
      <c r="M10" s="500"/>
      <c r="N10" s="501"/>
    </row>
    <row r="11" spans="1:256" ht="15.75" thickBot="1" x14ac:dyDescent="0.3">
      <c r="B11" s="102" t="s">
        <v>84</v>
      </c>
      <c r="C11" s="502">
        <v>13</v>
      </c>
      <c r="D11" s="502"/>
      <c r="E11" s="503"/>
      <c r="F11" s="172"/>
      <c r="G11" s="172"/>
      <c r="H11" s="172"/>
      <c r="I11" s="172"/>
      <c r="J11" s="172"/>
      <c r="K11" s="172"/>
      <c r="L11" s="172"/>
      <c r="M11" s="172"/>
      <c r="N11" s="173"/>
    </row>
    <row r="12" spans="1:256" ht="15.75" thickBot="1" x14ac:dyDescent="0.3">
      <c r="B12" s="103" t="s">
        <v>85</v>
      </c>
      <c r="C12" s="147">
        <v>42021</v>
      </c>
      <c r="D12" s="104"/>
      <c r="E12" s="104"/>
      <c r="F12" s="104"/>
      <c r="G12" s="104"/>
      <c r="H12" s="104"/>
      <c r="I12" s="104"/>
      <c r="J12" s="104"/>
      <c r="K12" s="104"/>
      <c r="L12" s="104"/>
      <c r="M12" s="104"/>
      <c r="N12" s="105"/>
    </row>
    <row r="13" spans="1:256" ht="15.75" x14ac:dyDescent="0.25">
      <c r="B13" s="106"/>
      <c r="C13" s="148"/>
      <c r="D13" s="107"/>
      <c r="E13" s="107"/>
      <c r="F13" s="107"/>
      <c r="G13" s="107"/>
      <c r="H13" s="107"/>
      <c r="I13" s="174"/>
      <c r="J13" s="174"/>
      <c r="K13" s="174"/>
      <c r="L13" s="174"/>
      <c r="M13" s="174"/>
      <c r="N13" s="107"/>
    </row>
    <row r="14" spans="1:256" ht="15" x14ac:dyDescent="0.25">
      <c r="I14" s="174"/>
      <c r="J14" s="174"/>
      <c r="K14" s="174"/>
      <c r="L14" s="174"/>
      <c r="M14" s="174"/>
      <c r="N14" s="175"/>
    </row>
    <row r="15" spans="1:256" ht="15" x14ac:dyDescent="0.25">
      <c r="B15" s="498" t="s">
        <v>86</v>
      </c>
      <c r="C15" s="498"/>
      <c r="D15" s="176" t="s">
        <v>87</v>
      </c>
      <c r="E15" s="176" t="s">
        <v>88</v>
      </c>
      <c r="F15" s="176" t="s">
        <v>89</v>
      </c>
      <c r="G15" s="177"/>
      <c r="I15" s="149"/>
      <c r="J15" s="149"/>
      <c r="K15" s="149"/>
      <c r="L15" s="149"/>
      <c r="M15" s="149"/>
      <c r="N15" s="175"/>
    </row>
    <row r="16" spans="1:256" ht="15" x14ac:dyDescent="0.25">
      <c r="B16" s="498"/>
      <c r="C16" s="498"/>
      <c r="D16" s="176">
        <v>13</v>
      </c>
      <c r="E16" s="178">
        <v>1088295200</v>
      </c>
      <c r="F16" s="178">
        <v>400</v>
      </c>
      <c r="G16" s="179"/>
      <c r="I16" s="150"/>
      <c r="J16" s="150"/>
      <c r="K16" s="150"/>
      <c r="L16" s="150"/>
      <c r="M16" s="150"/>
      <c r="N16" s="175"/>
    </row>
    <row r="17" spans="1:14" ht="15" x14ac:dyDescent="0.25">
      <c r="B17" s="498"/>
      <c r="C17" s="498"/>
      <c r="D17" s="176"/>
      <c r="E17" s="178"/>
      <c r="F17" s="178"/>
      <c r="G17" s="179"/>
      <c r="I17" s="150"/>
      <c r="J17" s="150"/>
      <c r="K17" s="150"/>
      <c r="L17" s="150"/>
      <c r="M17" s="150"/>
      <c r="N17" s="175"/>
    </row>
    <row r="18" spans="1:14" ht="15" x14ac:dyDescent="0.25">
      <c r="B18" s="498"/>
      <c r="C18" s="498"/>
      <c r="D18" s="176"/>
      <c r="E18" s="178"/>
      <c r="F18" s="178"/>
      <c r="G18" s="179"/>
      <c r="I18" s="150"/>
      <c r="J18" s="150"/>
      <c r="K18" s="150"/>
      <c r="L18" s="150"/>
      <c r="M18" s="150"/>
      <c r="N18" s="175"/>
    </row>
    <row r="19" spans="1:14" ht="15" x14ac:dyDescent="0.25">
      <c r="B19" s="498"/>
      <c r="C19" s="498"/>
      <c r="D19" s="176"/>
      <c r="E19" s="180"/>
      <c r="F19" s="178"/>
      <c r="G19" s="179"/>
      <c r="H19" s="151"/>
      <c r="I19" s="150"/>
      <c r="J19" s="150"/>
      <c r="K19" s="150"/>
      <c r="L19" s="150"/>
      <c r="M19" s="150"/>
      <c r="N19" s="181"/>
    </row>
    <row r="20" spans="1:14" ht="15" x14ac:dyDescent="0.25">
      <c r="B20" s="498"/>
      <c r="C20" s="498"/>
      <c r="D20" s="176"/>
      <c r="E20" s="180"/>
      <c r="F20" s="178"/>
      <c r="G20" s="179"/>
      <c r="H20" s="151"/>
      <c r="I20" s="152"/>
      <c r="J20" s="152"/>
      <c r="K20" s="152"/>
      <c r="L20" s="152"/>
      <c r="M20" s="152"/>
      <c r="N20" s="181"/>
    </row>
    <row r="21" spans="1:14" ht="15" x14ac:dyDescent="0.25">
      <c r="B21" s="498"/>
      <c r="C21" s="498"/>
      <c r="D21" s="176"/>
      <c r="E21" s="180"/>
      <c r="F21" s="178"/>
      <c r="G21" s="179"/>
      <c r="H21" s="151"/>
      <c r="I21" s="174"/>
      <c r="J21" s="174"/>
      <c r="K21" s="174"/>
      <c r="L21" s="174"/>
      <c r="M21" s="174"/>
      <c r="N21" s="181"/>
    </row>
    <row r="22" spans="1:14" ht="15" x14ac:dyDescent="0.25">
      <c r="B22" s="498"/>
      <c r="C22" s="498"/>
      <c r="D22" s="176"/>
      <c r="E22" s="180"/>
      <c r="F22" s="178"/>
      <c r="G22" s="179"/>
      <c r="H22" s="151"/>
      <c r="I22" s="174"/>
      <c r="J22" s="174"/>
      <c r="K22" s="174"/>
      <c r="L22" s="174"/>
      <c r="M22" s="174"/>
      <c r="N22" s="181"/>
    </row>
    <row r="23" spans="1:14" ht="15.75" thickBot="1" x14ac:dyDescent="0.3">
      <c r="B23" s="489" t="s">
        <v>90</v>
      </c>
      <c r="C23" s="491"/>
      <c r="D23" s="176"/>
      <c r="E23" s="182">
        <f>SUM(E16:E22)</f>
        <v>1088295200</v>
      </c>
      <c r="F23" s="178">
        <f>SUM(F16:F22)</f>
        <v>400</v>
      </c>
      <c r="G23" s="179"/>
      <c r="H23" s="151"/>
      <c r="I23" s="174"/>
      <c r="J23" s="174"/>
      <c r="K23" s="174"/>
      <c r="L23" s="174"/>
      <c r="M23" s="174"/>
      <c r="N23" s="181"/>
    </row>
    <row r="24" spans="1:14" ht="43.5" thickBot="1" x14ac:dyDescent="0.3">
      <c r="A24" s="131"/>
      <c r="B24" s="127" t="s">
        <v>91</v>
      </c>
      <c r="C24" s="127" t="s">
        <v>92</v>
      </c>
      <c r="E24" s="149"/>
      <c r="F24" s="149"/>
      <c r="G24" s="149"/>
      <c r="H24" s="149"/>
      <c r="I24" s="132"/>
      <c r="J24" s="132"/>
      <c r="K24" s="132"/>
      <c r="L24" s="132"/>
      <c r="M24" s="132"/>
    </row>
    <row r="25" spans="1:14" ht="15.75" thickBot="1" x14ac:dyDescent="0.3">
      <c r="A25" s="183">
        <v>1</v>
      </c>
      <c r="C25" s="184">
        <f>+F23*80%</f>
        <v>320</v>
      </c>
      <c r="D25" s="150"/>
      <c r="E25" s="185">
        <f>E23</f>
        <v>1088295200</v>
      </c>
      <c r="F25" s="153"/>
      <c r="G25" s="153"/>
      <c r="H25" s="153"/>
      <c r="I25" s="186"/>
      <c r="J25" s="186"/>
      <c r="K25" s="186"/>
      <c r="L25" s="186"/>
      <c r="M25" s="186"/>
    </row>
    <row r="26" spans="1:14" ht="15" x14ac:dyDescent="0.25">
      <c r="A26" s="187"/>
      <c r="C26" s="108"/>
      <c r="D26" s="150"/>
      <c r="E26" s="154"/>
      <c r="F26" s="153"/>
      <c r="G26" s="153"/>
      <c r="H26" s="153"/>
      <c r="I26" s="186"/>
      <c r="J26" s="186"/>
      <c r="K26" s="186"/>
      <c r="L26" s="186"/>
      <c r="M26" s="186"/>
    </row>
    <row r="27" spans="1:14" ht="15" x14ac:dyDescent="0.25">
      <c r="A27" s="187"/>
      <c r="C27" s="108"/>
      <c r="D27" s="150"/>
      <c r="E27" s="154"/>
      <c r="F27" s="153"/>
      <c r="G27" s="153"/>
      <c r="H27" s="153"/>
      <c r="I27" s="186"/>
      <c r="J27" s="186"/>
      <c r="K27" s="186"/>
      <c r="L27" s="186"/>
      <c r="M27" s="186"/>
    </row>
    <row r="28" spans="1:14" ht="15" x14ac:dyDescent="0.2">
      <c r="A28" s="187"/>
      <c r="B28" s="188" t="s">
        <v>93</v>
      </c>
      <c r="C28" s="171"/>
      <c r="D28" s="171"/>
      <c r="E28" s="171"/>
      <c r="F28" s="171"/>
      <c r="G28" s="171"/>
      <c r="H28" s="171"/>
      <c r="I28" s="174"/>
      <c r="J28" s="174"/>
      <c r="K28" s="174"/>
      <c r="L28" s="174"/>
      <c r="M28" s="174"/>
      <c r="N28" s="175"/>
    </row>
    <row r="29" spans="1:14" ht="15" x14ac:dyDescent="0.2">
      <c r="A29" s="187"/>
      <c r="B29" s="171"/>
      <c r="C29" s="171"/>
      <c r="D29" s="171"/>
      <c r="E29" s="171"/>
      <c r="F29" s="171"/>
      <c r="G29" s="171"/>
      <c r="H29" s="171"/>
      <c r="I29" s="174"/>
      <c r="J29" s="174"/>
      <c r="K29" s="174"/>
      <c r="L29" s="174"/>
      <c r="M29" s="174"/>
      <c r="N29" s="175"/>
    </row>
    <row r="30" spans="1:14" ht="15" x14ac:dyDescent="0.2">
      <c r="A30" s="187"/>
      <c r="B30" s="176" t="s">
        <v>94</v>
      </c>
      <c r="C30" s="176" t="s">
        <v>75</v>
      </c>
      <c r="D30" s="176" t="s">
        <v>95</v>
      </c>
      <c r="E30" s="171"/>
      <c r="F30" s="171"/>
      <c r="G30" s="171"/>
      <c r="H30" s="171"/>
      <c r="I30" s="174"/>
      <c r="J30" s="174"/>
      <c r="K30" s="174"/>
      <c r="L30" s="174"/>
      <c r="M30" s="174"/>
      <c r="N30" s="175"/>
    </row>
    <row r="31" spans="1:14" ht="15" x14ac:dyDescent="0.2">
      <c r="A31" s="187"/>
      <c r="B31" s="99" t="s">
        <v>97</v>
      </c>
      <c r="C31" s="85" t="s">
        <v>98</v>
      </c>
      <c r="D31" s="99"/>
      <c r="E31" s="171"/>
      <c r="F31" s="171"/>
      <c r="G31" s="171"/>
      <c r="H31" s="171"/>
      <c r="I31" s="174"/>
      <c r="J31" s="174"/>
      <c r="K31" s="174"/>
      <c r="L31" s="174"/>
      <c r="M31" s="174"/>
      <c r="N31" s="175"/>
    </row>
    <row r="32" spans="1:14" ht="15" x14ac:dyDescent="0.2">
      <c r="A32" s="187"/>
      <c r="B32" s="99" t="s">
        <v>99</v>
      </c>
      <c r="C32" s="85" t="s">
        <v>98</v>
      </c>
      <c r="D32" s="99"/>
      <c r="E32" s="171"/>
      <c r="F32" s="171"/>
      <c r="G32" s="171"/>
      <c r="H32" s="171"/>
      <c r="I32" s="174"/>
      <c r="J32" s="174"/>
      <c r="K32" s="174"/>
      <c r="L32" s="174"/>
      <c r="M32" s="174"/>
      <c r="N32" s="175"/>
    </row>
    <row r="33" spans="1:14" ht="15" x14ac:dyDescent="0.2">
      <c r="A33" s="187"/>
      <c r="B33" s="99" t="s">
        <v>100</v>
      </c>
      <c r="C33" s="85" t="s">
        <v>98</v>
      </c>
      <c r="D33" s="99"/>
      <c r="E33" s="171"/>
      <c r="F33" s="171"/>
      <c r="G33" s="171"/>
      <c r="H33" s="171"/>
      <c r="I33" s="174"/>
      <c r="J33" s="174"/>
      <c r="K33" s="174"/>
      <c r="L33" s="174"/>
      <c r="M33" s="174"/>
      <c r="N33" s="175"/>
    </row>
    <row r="34" spans="1:14" ht="15" x14ac:dyDescent="0.2">
      <c r="A34" s="187"/>
      <c r="B34" s="99" t="s">
        <v>101</v>
      </c>
      <c r="C34" s="85" t="s">
        <v>98</v>
      </c>
      <c r="D34" s="85"/>
      <c r="E34" s="171"/>
      <c r="F34" s="171"/>
      <c r="G34" s="171"/>
      <c r="H34" s="171"/>
      <c r="I34" s="174"/>
      <c r="J34" s="174"/>
      <c r="K34" s="174"/>
      <c r="L34" s="174"/>
      <c r="M34" s="174"/>
      <c r="N34" s="175"/>
    </row>
    <row r="35" spans="1:14" ht="15" x14ac:dyDescent="0.2">
      <c r="A35" s="187"/>
      <c r="B35" s="171"/>
      <c r="C35" s="171"/>
      <c r="D35" s="171"/>
      <c r="E35" s="171"/>
      <c r="F35" s="171"/>
      <c r="G35" s="171"/>
      <c r="H35" s="171"/>
      <c r="I35" s="174"/>
      <c r="J35" s="174"/>
      <c r="K35" s="174"/>
      <c r="L35" s="174"/>
      <c r="M35" s="174"/>
      <c r="N35" s="175"/>
    </row>
    <row r="36" spans="1:14" ht="15" x14ac:dyDescent="0.2">
      <c r="A36" s="187"/>
      <c r="B36" s="171"/>
      <c r="C36" s="171"/>
      <c r="D36" s="171"/>
      <c r="E36" s="171"/>
      <c r="F36" s="171"/>
      <c r="G36" s="171"/>
      <c r="H36" s="171"/>
      <c r="I36" s="174"/>
      <c r="J36" s="174"/>
      <c r="K36" s="174"/>
      <c r="L36" s="174"/>
      <c r="M36" s="174"/>
      <c r="N36" s="175"/>
    </row>
    <row r="37" spans="1:14" ht="15" x14ac:dyDescent="0.2">
      <c r="A37" s="187"/>
      <c r="B37" s="188" t="s">
        <v>102</v>
      </c>
      <c r="C37" s="171"/>
      <c r="D37" s="171"/>
      <c r="E37" s="171"/>
      <c r="F37" s="171"/>
      <c r="G37" s="171"/>
      <c r="H37" s="171"/>
      <c r="I37" s="174"/>
      <c r="J37" s="174"/>
      <c r="K37" s="174"/>
      <c r="L37" s="174"/>
      <c r="M37" s="174"/>
      <c r="N37" s="175"/>
    </row>
    <row r="38" spans="1:14" ht="15" x14ac:dyDescent="0.2">
      <c r="A38" s="187"/>
      <c r="B38" s="171"/>
      <c r="C38" s="171"/>
      <c r="D38" s="171"/>
      <c r="E38" s="171"/>
      <c r="F38" s="171"/>
      <c r="G38" s="171"/>
      <c r="H38" s="171"/>
      <c r="I38" s="174"/>
      <c r="J38" s="174"/>
      <c r="K38" s="174"/>
      <c r="L38" s="174"/>
      <c r="M38" s="174"/>
      <c r="N38" s="175"/>
    </row>
    <row r="39" spans="1:14" ht="15" x14ac:dyDescent="0.2">
      <c r="A39" s="187"/>
      <c r="B39" s="171"/>
      <c r="C39" s="171"/>
      <c r="D39" s="171"/>
      <c r="E39" s="171"/>
      <c r="F39" s="171"/>
      <c r="G39" s="171"/>
      <c r="H39" s="171"/>
      <c r="I39" s="174"/>
      <c r="J39" s="174"/>
      <c r="K39" s="174"/>
      <c r="L39" s="174"/>
      <c r="M39" s="174"/>
      <c r="N39" s="175"/>
    </row>
    <row r="40" spans="1:14" ht="15" x14ac:dyDescent="0.2">
      <c r="A40" s="187"/>
      <c r="B40" s="176" t="s">
        <v>94</v>
      </c>
      <c r="C40" s="176" t="s">
        <v>103</v>
      </c>
      <c r="D40" s="158" t="s">
        <v>104</v>
      </c>
      <c r="E40" s="158" t="s">
        <v>105</v>
      </c>
      <c r="F40" s="171"/>
      <c r="G40" s="171"/>
      <c r="H40" s="171"/>
      <c r="I40" s="174"/>
      <c r="J40" s="174"/>
      <c r="K40" s="174"/>
      <c r="L40" s="174"/>
      <c r="M40" s="174"/>
      <c r="N40" s="175"/>
    </row>
    <row r="41" spans="1:14" ht="42.75" x14ac:dyDescent="0.2">
      <c r="A41" s="187"/>
      <c r="B41" s="190" t="s">
        <v>106</v>
      </c>
      <c r="C41" s="47">
        <v>40</v>
      </c>
      <c r="D41" s="85">
        <v>40</v>
      </c>
      <c r="E41" s="474">
        <f>+D41+D42</f>
        <v>40</v>
      </c>
      <c r="F41" s="171"/>
      <c r="G41" s="171"/>
      <c r="H41" s="171"/>
      <c r="I41" s="174"/>
      <c r="J41" s="174"/>
      <c r="K41" s="174"/>
      <c r="L41" s="174"/>
      <c r="M41" s="174"/>
      <c r="N41" s="175"/>
    </row>
    <row r="42" spans="1:14" ht="71.25" x14ac:dyDescent="0.2">
      <c r="A42" s="187"/>
      <c r="B42" s="190" t="s">
        <v>107</v>
      </c>
      <c r="C42" s="47">
        <v>60</v>
      </c>
      <c r="D42" s="85">
        <v>0</v>
      </c>
      <c r="E42" s="475"/>
      <c r="F42" s="171"/>
      <c r="G42" s="171"/>
      <c r="H42" s="171"/>
      <c r="I42" s="174"/>
      <c r="J42" s="174"/>
      <c r="K42" s="174"/>
      <c r="L42" s="174"/>
      <c r="M42" s="174"/>
      <c r="N42" s="175"/>
    </row>
    <row r="43" spans="1:14" ht="15" x14ac:dyDescent="0.25">
      <c r="A43" s="187"/>
      <c r="C43" s="108"/>
      <c r="D43" s="150"/>
      <c r="E43" s="154"/>
      <c r="F43" s="153"/>
      <c r="G43" s="153"/>
      <c r="H43" s="153"/>
      <c r="I43" s="186"/>
      <c r="J43" s="186"/>
      <c r="K43" s="186"/>
      <c r="L43" s="186"/>
      <c r="M43" s="186"/>
    </row>
    <row r="44" spans="1:14" ht="15" x14ac:dyDescent="0.25">
      <c r="A44" s="187"/>
      <c r="C44" s="108"/>
      <c r="D44" s="150"/>
      <c r="E44" s="154"/>
      <c r="F44" s="153"/>
      <c r="G44" s="153"/>
      <c r="H44" s="153"/>
      <c r="I44" s="186"/>
      <c r="J44" s="186"/>
      <c r="K44" s="186"/>
      <c r="L44" s="186"/>
      <c r="M44" s="186"/>
    </row>
    <row r="45" spans="1:14" ht="15" x14ac:dyDescent="0.25">
      <c r="A45" s="187"/>
      <c r="C45" s="108"/>
      <c r="D45" s="150"/>
      <c r="E45" s="154"/>
      <c r="F45" s="153"/>
      <c r="G45" s="153"/>
      <c r="H45" s="153"/>
      <c r="I45" s="186"/>
      <c r="J45" s="186"/>
      <c r="K45" s="186"/>
      <c r="L45" s="186"/>
      <c r="M45" s="186"/>
    </row>
    <row r="46" spans="1:14" ht="15" thickBot="1" x14ac:dyDescent="0.3">
      <c r="M46" s="504" t="s">
        <v>1418</v>
      </c>
      <c r="N46" s="504"/>
    </row>
    <row r="47" spans="1:14" ht="15" x14ac:dyDescent="0.25">
      <c r="B47" s="188" t="s">
        <v>109</v>
      </c>
      <c r="M47" s="191"/>
      <c r="N47" s="191"/>
    </row>
    <row r="48" spans="1:14" ht="15" thickBot="1" x14ac:dyDescent="0.3">
      <c r="M48" s="191"/>
      <c r="N48" s="191"/>
    </row>
    <row r="49" spans="1:256" ht="75" x14ac:dyDescent="0.25">
      <c r="A49" s="174"/>
      <c r="B49" s="192" t="s">
        <v>110</v>
      </c>
      <c r="C49" s="192" t="s">
        <v>111</v>
      </c>
      <c r="D49" s="192" t="s">
        <v>112</v>
      </c>
      <c r="E49" s="192" t="s">
        <v>113</v>
      </c>
      <c r="F49" s="192" t="s">
        <v>114</v>
      </c>
      <c r="G49" s="192" t="s">
        <v>115</v>
      </c>
      <c r="H49" s="192" t="s">
        <v>116</v>
      </c>
      <c r="I49" s="192" t="s">
        <v>117</v>
      </c>
      <c r="J49" s="192" t="s">
        <v>118</v>
      </c>
      <c r="K49" s="192" t="s">
        <v>119</v>
      </c>
      <c r="L49" s="192" t="s">
        <v>120</v>
      </c>
      <c r="M49" s="193" t="s">
        <v>121</v>
      </c>
      <c r="N49" s="192" t="s">
        <v>122</v>
      </c>
      <c r="O49" s="192" t="s">
        <v>123</v>
      </c>
      <c r="P49" s="194" t="s">
        <v>124</v>
      </c>
      <c r="Q49" s="194" t="s">
        <v>125</v>
      </c>
      <c r="R49" s="174"/>
      <c r="S49" s="174"/>
      <c r="T49" s="174"/>
      <c r="U49" s="174"/>
      <c r="V49" s="174"/>
      <c r="W49" s="174"/>
      <c r="X49" s="174"/>
      <c r="Y49" s="174"/>
      <c r="Z49" s="174"/>
      <c r="AA49" s="174"/>
      <c r="AB49" s="174"/>
      <c r="AC49" s="174"/>
      <c r="AD49" s="174"/>
      <c r="AE49" s="174"/>
      <c r="AF49" s="174"/>
      <c r="AG49" s="174"/>
      <c r="AH49" s="174"/>
      <c r="AI49" s="174"/>
      <c r="AJ49" s="174"/>
      <c r="AK49" s="174"/>
      <c r="AL49" s="174"/>
      <c r="AM49" s="174"/>
      <c r="AN49" s="174"/>
      <c r="AO49" s="174"/>
      <c r="AP49" s="174"/>
      <c r="AQ49" s="174"/>
      <c r="AR49" s="174"/>
      <c r="AS49" s="174"/>
      <c r="AT49" s="174"/>
      <c r="AU49" s="174"/>
      <c r="AV49" s="174"/>
      <c r="AW49" s="174"/>
      <c r="AX49" s="174"/>
      <c r="AY49" s="174"/>
      <c r="AZ49" s="174"/>
      <c r="BA49" s="174"/>
      <c r="BB49" s="174"/>
      <c r="BC49" s="174"/>
      <c r="BD49" s="174"/>
      <c r="BE49" s="174"/>
      <c r="BF49" s="174"/>
      <c r="BG49" s="174"/>
      <c r="BH49" s="174"/>
      <c r="BI49" s="174"/>
      <c r="BJ49" s="174"/>
      <c r="BK49" s="174"/>
      <c r="BL49" s="174"/>
      <c r="BM49" s="174"/>
      <c r="BN49" s="174"/>
      <c r="BO49" s="174"/>
      <c r="BP49" s="174"/>
      <c r="BQ49" s="174"/>
      <c r="BR49" s="174"/>
      <c r="BS49" s="174"/>
      <c r="BT49" s="174"/>
      <c r="BU49" s="174"/>
      <c r="BV49" s="174"/>
      <c r="BW49" s="174"/>
      <c r="BX49" s="174"/>
      <c r="BY49" s="174"/>
      <c r="BZ49" s="174"/>
      <c r="CA49" s="174"/>
      <c r="CB49" s="174"/>
      <c r="CC49" s="174"/>
      <c r="CD49" s="174"/>
      <c r="CE49" s="174"/>
      <c r="CF49" s="174"/>
      <c r="CG49" s="174"/>
      <c r="CH49" s="174"/>
      <c r="CI49" s="174"/>
      <c r="CJ49" s="174"/>
      <c r="CK49" s="174"/>
      <c r="CL49" s="174"/>
      <c r="CM49" s="174"/>
      <c r="CN49" s="174"/>
      <c r="CO49" s="174"/>
      <c r="CP49" s="174"/>
      <c r="CQ49" s="174"/>
      <c r="CR49" s="174"/>
      <c r="CS49" s="174"/>
      <c r="CT49" s="174"/>
      <c r="CU49" s="174"/>
      <c r="CV49" s="174"/>
      <c r="CW49" s="174"/>
      <c r="CX49" s="174"/>
      <c r="CY49" s="174"/>
      <c r="CZ49" s="174"/>
      <c r="DA49" s="174"/>
      <c r="DB49" s="174"/>
      <c r="DC49" s="174"/>
      <c r="DD49" s="174"/>
      <c r="DE49" s="174"/>
      <c r="DF49" s="174"/>
      <c r="DG49" s="174"/>
      <c r="DH49" s="174"/>
      <c r="DI49" s="174"/>
      <c r="DJ49" s="174"/>
      <c r="DK49" s="174"/>
      <c r="DL49" s="174"/>
      <c r="DM49" s="174"/>
      <c r="DN49" s="174"/>
      <c r="DO49" s="174"/>
      <c r="DP49" s="174"/>
      <c r="DQ49" s="174"/>
      <c r="DR49" s="174"/>
      <c r="DS49" s="174"/>
      <c r="DT49" s="174"/>
      <c r="DU49" s="174"/>
      <c r="DV49" s="174"/>
      <c r="DW49" s="174"/>
      <c r="DX49" s="174"/>
      <c r="DY49" s="174"/>
      <c r="DZ49" s="174"/>
      <c r="EA49" s="174"/>
      <c r="EB49" s="174"/>
      <c r="EC49" s="174"/>
      <c r="ED49" s="174"/>
      <c r="EE49" s="174"/>
      <c r="EF49" s="174"/>
      <c r="EG49" s="174"/>
      <c r="EH49" s="174"/>
      <c r="EI49" s="174"/>
      <c r="EJ49" s="174"/>
      <c r="EK49" s="174"/>
      <c r="EL49" s="174"/>
      <c r="EM49" s="174"/>
      <c r="EN49" s="174"/>
      <c r="EO49" s="174"/>
      <c r="EP49" s="174"/>
      <c r="EQ49" s="174"/>
      <c r="ER49" s="174"/>
      <c r="ES49" s="174"/>
      <c r="ET49" s="174"/>
      <c r="EU49" s="174"/>
      <c r="EV49" s="174"/>
      <c r="EW49" s="174"/>
      <c r="EX49" s="174"/>
      <c r="EY49" s="174"/>
      <c r="EZ49" s="174"/>
      <c r="FA49" s="174"/>
      <c r="FB49" s="174"/>
      <c r="FC49" s="174"/>
      <c r="FD49" s="174"/>
      <c r="FE49" s="174"/>
      <c r="FF49" s="174"/>
      <c r="FG49" s="174"/>
      <c r="FH49" s="174"/>
      <c r="FI49" s="174"/>
      <c r="FJ49" s="174"/>
      <c r="FK49" s="174"/>
      <c r="FL49" s="174"/>
      <c r="FM49" s="174"/>
      <c r="FN49" s="174"/>
      <c r="FO49" s="174"/>
      <c r="FP49" s="174"/>
      <c r="FQ49" s="174"/>
      <c r="FR49" s="174"/>
      <c r="FS49" s="174"/>
      <c r="FT49" s="174"/>
      <c r="FU49" s="174"/>
      <c r="FV49" s="174"/>
      <c r="FW49" s="174"/>
      <c r="FX49" s="174"/>
      <c r="FY49" s="174"/>
      <c r="FZ49" s="174"/>
      <c r="GA49" s="174"/>
      <c r="GB49" s="174"/>
      <c r="GC49" s="174"/>
      <c r="GD49" s="174"/>
      <c r="GE49" s="174"/>
      <c r="GF49" s="174"/>
      <c r="GG49" s="174"/>
      <c r="GH49" s="174"/>
      <c r="GI49" s="174"/>
      <c r="GJ49" s="174"/>
      <c r="GK49" s="174"/>
      <c r="GL49" s="174"/>
      <c r="GM49" s="174"/>
      <c r="GN49" s="174"/>
      <c r="GO49" s="174"/>
      <c r="GP49" s="174"/>
      <c r="GQ49" s="174"/>
      <c r="GR49" s="174"/>
      <c r="GS49" s="174"/>
      <c r="GT49" s="174"/>
      <c r="GU49" s="174"/>
      <c r="GV49" s="174"/>
      <c r="GW49" s="174"/>
      <c r="GX49" s="174"/>
      <c r="GY49" s="174"/>
      <c r="GZ49" s="174"/>
      <c r="HA49" s="174"/>
      <c r="HB49" s="174"/>
      <c r="HC49" s="174"/>
      <c r="HD49" s="174"/>
      <c r="HE49" s="174"/>
      <c r="HF49" s="174"/>
      <c r="HG49" s="174"/>
      <c r="HH49" s="174"/>
      <c r="HI49" s="174"/>
      <c r="HJ49" s="174"/>
      <c r="HK49" s="174"/>
      <c r="HL49" s="174"/>
      <c r="HM49" s="174"/>
      <c r="HN49" s="174"/>
      <c r="HO49" s="174"/>
      <c r="HP49" s="174"/>
      <c r="HQ49" s="174"/>
      <c r="HR49" s="174"/>
      <c r="HS49" s="174"/>
      <c r="HT49" s="174"/>
      <c r="HU49" s="174"/>
      <c r="HV49" s="174"/>
      <c r="HW49" s="174"/>
      <c r="HX49" s="174"/>
      <c r="HY49" s="174"/>
      <c r="HZ49" s="174"/>
      <c r="IA49" s="174"/>
      <c r="IB49" s="174"/>
      <c r="IC49" s="174"/>
      <c r="ID49" s="174"/>
      <c r="IE49" s="174"/>
      <c r="IF49" s="174"/>
      <c r="IG49" s="174"/>
      <c r="IH49" s="174"/>
      <c r="II49" s="174"/>
      <c r="IJ49" s="174"/>
      <c r="IK49" s="174"/>
      <c r="IL49" s="174"/>
      <c r="IM49" s="174"/>
      <c r="IN49" s="174"/>
      <c r="IO49" s="174"/>
      <c r="IP49" s="174"/>
      <c r="IQ49" s="174"/>
      <c r="IR49" s="174"/>
      <c r="IS49" s="174"/>
      <c r="IT49" s="174"/>
      <c r="IU49" s="174"/>
      <c r="IV49" s="174"/>
    </row>
    <row r="50" spans="1:256" ht="42.75" x14ac:dyDescent="0.25">
      <c r="A50" s="47">
        <v>1</v>
      </c>
      <c r="B50" s="62" t="s">
        <v>1465</v>
      </c>
      <c r="C50" s="62" t="s">
        <v>1465</v>
      </c>
      <c r="D50" s="62" t="s">
        <v>1466</v>
      </c>
      <c r="E50" s="62" t="s">
        <v>1467</v>
      </c>
      <c r="F50" s="109" t="s">
        <v>75</v>
      </c>
      <c r="G50" s="110" t="s">
        <v>385</v>
      </c>
      <c r="H50" s="111">
        <v>40546</v>
      </c>
      <c r="I50" s="111">
        <v>40910</v>
      </c>
      <c r="J50" s="112" t="s">
        <v>95</v>
      </c>
      <c r="K50" s="334">
        <v>12</v>
      </c>
      <c r="L50" s="113" t="s">
        <v>488</v>
      </c>
      <c r="M50" s="114">
        <v>1500</v>
      </c>
      <c r="N50" s="115" t="s">
        <v>128</v>
      </c>
      <c r="O50" s="117" t="s">
        <v>1468</v>
      </c>
      <c r="P50" s="117">
        <v>30</v>
      </c>
      <c r="Q50" s="76"/>
      <c r="R50" s="86"/>
      <c r="S50" s="86"/>
      <c r="T50" s="86"/>
      <c r="U50" s="86"/>
      <c r="V50" s="86"/>
      <c r="W50" s="86"/>
      <c r="X50" s="86"/>
      <c r="Y50" s="86"/>
      <c r="Z50" s="86"/>
      <c r="AA50" s="79"/>
      <c r="AB50" s="79"/>
      <c r="AC50" s="79"/>
      <c r="AD50" s="79"/>
      <c r="AE50" s="79"/>
      <c r="AF50" s="79"/>
      <c r="AG50" s="79"/>
      <c r="AH50" s="79"/>
      <c r="AI50" s="79"/>
      <c r="AJ50" s="79"/>
      <c r="AK50" s="79"/>
      <c r="AL50" s="79"/>
      <c r="AM50" s="79"/>
      <c r="AN50" s="79"/>
      <c r="AO50" s="79"/>
      <c r="AP50" s="79"/>
      <c r="AQ50" s="79"/>
      <c r="AR50" s="79"/>
      <c r="AS50" s="79"/>
      <c r="AT50" s="79"/>
      <c r="AU50" s="79"/>
      <c r="AV50" s="79"/>
      <c r="AW50" s="79"/>
      <c r="AX50" s="79"/>
      <c r="AY50" s="79"/>
      <c r="AZ50" s="79"/>
      <c r="BA50" s="79"/>
      <c r="BB50" s="79"/>
      <c r="BC50" s="79"/>
      <c r="BD50" s="79"/>
      <c r="BE50" s="79"/>
      <c r="BF50" s="79"/>
      <c r="BG50" s="79"/>
      <c r="BH50" s="79"/>
      <c r="BI50" s="79"/>
      <c r="BJ50" s="79"/>
      <c r="BK50" s="79"/>
      <c r="BL50" s="79"/>
      <c r="BM50" s="79"/>
      <c r="BN50" s="79"/>
      <c r="BO50" s="79"/>
      <c r="BP50" s="79"/>
      <c r="BQ50" s="79"/>
      <c r="BR50" s="79"/>
      <c r="BS50" s="79"/>
      <c r="BT50" s="79"/>
      <c r="BU50" s="79"/>
      <c r="BV50" s="79"/>
      <c r="BW50" s="79"/>
      <c r="BX50" s="79"/>
      <c r="BY50" s="79"/>
      <c r="BZ50" s="79"/>
      <c r="CA50" s="79"/>
      <c r="CB50" s="79"/>
      <c r="CC50" s="79"/>
      <c r="CD50" s="79"/>
      <c r="CE50" s="79"/>
      <c r="CF50" s="79"/>
      <c r="CG50" s="79"/>
      <c r="CH50" s="79"/>
      <c r="CI50" s="79"/>
      <c r="CJ50" s="79"/>
      <c r="CK50" s="79"/>
      <c r="CL50" s="79"/>
      <c r="CM50" s="79"/>
      <c r="CN50" s="79"/>
      <c r="CO50" s="79"/>
      <c r="CP50" s="79"/>
      <c r="CQ50" s="79"/>
      <c r="CR50" s="79"/>
      <c r="CS50" s="79"/>
      <c r="CT50" s="79"/>
      <c r="CU50" s="79"/>
      <c r="CV50" s="79"/>
      <c r="CW50" s="79"/>
      <c r="CX50" s="79"/>
      <c r="CY50" s="79"/>
      <c r="CZ50" s="79"/>
      <c r="DA50" s="79"/>
      <c r="DB50" s="79"/>
      <c r="DC50" s="79"/>
      <c r="DD50" s="79"/>
      <c r="DE50" s="79"/>
      <c r="DF50" s="79"/>
      <c r="DG50" s="79"/>
      <c r="DH50" s="79"/>
      <c r="DI50" s="79"/>
      <c r="DJ50" s="79"/>
      <c r="DK50" s="79"/>
      <c r="DL50" s="79"/>
      <c r="DM50" s="79"/>
      <c r="DN50" s="79"/>
      <c r="DO50" s="79"/>
      <c r="DP50" s="79"/>
      <c r="DQ50" s="79"/>
      <c r="DR50" s="79"/>
      <c r="DS50" s="79"/>
      <c r="DT50" s="79"/>
      <c r="DU50" s="79"/>
      <c r="DV50" s="79"/>
      <c r="DW50" s="79"/>
      <c r="DX50" s="79"/>
      <c r="DY50" s="79"/>
      <c r="DZ50" s="79"/>
      <c r="EA50" s="79"/>
      <c r="EB50" s="79"/>
      <c r="EC50" s="79"/>
      <c r="ED50" s="79"/>
      <c r="EE50" s="79"/>
      <c r="EF50" s="79"/>
      <c r="EG50" s="79"/>
      <c r="EH50" s="79"/>
      <c r="EI50" s="79"/>
      <c r="EJ50" s="79"/>
      <c r="EK50" s="79"/>
      <c r="EL50" s="79"/>
      <c r="EM50" s="79"/>
      <c r="EN50" s="79"/>
      <c r="EO50" s="79"/>
      <c r="EP50" s="79"/>
      <c r="EQ50" s="79"/>
      <c r="ER50" s="79"/>
      <c r="ES50" s="79"/>
      <c r="ET50" s="79"/>
      <c r="EU50" s="79"/>
      <c r="EV50" s="79"/>
      <c r="EW50" s="79"/>
      <c r="EX50" s="79"/>
      <c r="EY50" s="79"/>
      <c r="EZ50" s="79"/>
      <c r="FA50" s="79"/>
      <c r="FB50" s="79"/>
      <c r="FC50" s="79"/>
      <c r="FD50" s="79"/>
      <c r="FE50" s="79"/>
      <c r="FF50" s="79"/>
      <c r="FG50" s="79"/>
      <c r="FH50" s="79"/>
      <c r="FI50" s="79"/>
      <c r="FJ50" s="79"/>
      <c r="FK50" s="79"/>
      <c r="FL50" s="79"/>
      <c r="FM50" s="79"/>
      <c r="FN50" s="79"/>
      <c r="FO50" s="79"/>
      <c r="FP50" s="79"/>
      <c r="FQ50" s="79"/>
      <c r="FR50" s="79"/>
      <c r="FS50" s="79"/>
      <c r="FT50" s="79"/>
      <c r="FU50" s="79"/>
      <c r="FV50" s="79"/>
      <c r="FW50" s="79"/>
      <c r="FX50" s="79"/>
      <c r="FY50" s="79"/>
      <c r="FZ50" s="79"/>
      <c r="GA50" s="79"/>
      <c r="GB50" s="79"/>
      <c r="GC50" s="79"/>
      <c r="GD50" s="79"/>
      <c r="GE50" s="79"/>
      <c r="GF50" s="79"/>
      <c r="GG50" s="79"/>
      <c r="GH50" s="79"/>
      <c r="GI50" s="79"/>
      <c r="GJ50" s="79"/>
      <c r="GK50" s="79"/>
      <c r="GL50" s="79"/>
      <c r="GM50" s="79"/>
      <c r="GN50" s="79"/>
      <c r="GO50" s="79"/>
      <c r="GP50" s="79"/>
      <c r="GQ50" s="79"/>
      <c r="GR50" s="79"/>
      <c r="GS50" s="79"/>
      <c r="GT50" s="79"/>
      <c r="GU50" s="79"/>
      <c r="GV50" s="79"/>
      <c r="GW50" s="79"/>
      <c r="GX50" s="79"/>
      <c r="GY50" s="79"/>
      <c r="GZ50" s="79"/>
      <c r="HA50" s="79"/>
      <c r="HB50" s="79"/>
      <c r="HC50" s="79"/>
      <c r="HD50" s="79"/>
      <c r="HE50" s="79"/>
      <c r="HF50" s="79"/>
      <c r="HG50" s="79"/>
      <c r="HH50" s="79"/>
      <c r="HI50" s="79"/>
      <c r="HJ50" s="79"/>
      <c r="HK50" s="79"/>
      <c r="HL50" s="79"/>
      <c r="HM50" s="79"/>
      <c r="HN50" s="79"/>
      <c r="HO50" s="79"/>
      <c r="HP50" s="79"/>
      <c r="HQ50" s="79"/>
      <c r="HR50" s="79"/>
      <c r="HS50" s="79"/>
      <c r="HT50" s="79"/>
      <c r="HU50" s="79"/>
      <c r="HV50" s="79"/>
      <c r="HW50" s="79"/>
      <c r="HX50" s="79"/>
      <c r="HY50" s="79"/>
      <c r="HZ50" s="79"/>
      <c r="IA50" s="79"/>
      <c r="IB50" s="79"/>
      <c r="IC50" s="79"/>
      <c r="ID50" s="79"/>
      <c r="IE50" s="79"/>
      <c r="IF50" s="79"/>
      <c r="IG50" s="79"/>
      <c r="IH50" s="79"/>
      <c r="II50" s="79"/>
      <c r="IJ50" s="79"/>
      <c r="IK50" s="79"/>
      <c r="IL50" s="79"/>
      <c r="IM50" s="79"/>
      <c r="IN50" s="79"/>
      <c r="IO50" s="79"/>
      <c r="IP50" s="79"/>
      <c r="IQ50" s="79"/>
      <c r="IR50" s="79"/>
      <c r="IS50" s="79"/>
      <c r="IT50" s="79"/>
      <c r="IU50" s="79"/>
      <c r="IV50" s="79"/>
    </row>
    <row r="51" spans="1:256" ht="42.75" x14ac:dyDescent="0.25">
      <c r="A51" s="47">
        <f>+A50+1</f>
        <v>2</v>
      </c>
      <c r="B51" s="62" t="s">
        <v>1465</v>
      </c>
      <c r="C51" s="62" t="s">
        <v>1465</v>
      </c>
      <c r="D51" s="62" t="s">
        <v>1466</v>
      </c>
      <c r="E51" s="62" t="s">
        <v>1469</v>
      </c>
      <c r="F51" s="205" t="s">
        <v>75</v>
      </c>
      <c r="G51" s="120" t="s">
        <v>385</v>
      </c>
      <c r="H51" s="111">
        <v>40911</v>
      </c>
      <c r="I51" s="111">
        <v>41276</v>
      </c>
      <c r="J51" s="112" t="s">
        <v>95</v>
      </c>
      <c r="K51" s="255">
        <f>(I51-H51)/30</f>
        <v>12.166666666666666</v>
      </c>
      <c r="L51" s="113" t="s">
        <v>488</v>
      </c>
      <c r="M51" s="114">
        <v>2100</v>
      </c>
      <c r="N51" s="115" t="s">
        <v>128</v>
      </c>
      <c r="O51" s="117">
        <v>270000000</v>
      </c>
      <c r="P51" s="117">
        <v>31</v>
      </c>
      <c r="Q51" s="76"/>
      <c r="R51" s="86"/>
      <c r="S51" s="86"/>
      <c r="T51" s="86"/>
      <c r="U51" s="86"/>
      <c r="V51" s="86"/>
      <c r="W51" s="86"/>
      <c r="X51" s="86"/>
      <c r="Y51" s="86"/>
      <c r="Z51" s="86"/>
      <c r="AA51" s="79"/>
      <c r="AB51" s="79"/>
      <c r="AC51" s="79"/>
      <c r="AD51" s="79"/>
      <c r="AE51" s="79"/>
      <c r="AF51" s="79"/>
      <c r="AG51" s="79"/>
      <c r="AH51" s="79"/>
      <c r="AI51" s="79"/>
      <c r="AJ51" s="79"/>
      <c r="AK51" s="79"/>
      <c r="AL51" s="79"/>
      <c r="AM51" s="79"/>
      <c r="AN51" s="79"/>
      <c r="AO51" s="79"/>
      <c r="AP51" s="79"/>
      <c r="AQ51" s="79"/>
      <c r="AR51" s="79"/>
      <c r="AS51" s="79"/>
      <c r="AT51" s="79"/>
      <c r="AU51" s="79"/>
      <c r="AV51" s="79"/>
      <c r="AW51" s="79"/>
      <c r="AX51" s="79"/>
      <c r="AY51" s="79"/>
      <c r="AZ51" s="79"/>
      <c r="BA51" s="79"/>
      <c r="BB51" s="79"/>
      <c r="BC51" s="79"/>
      <c r="BD51" s="79"/>
      <c r="BE51" s="79"/>
      <c r="BF51" s="79"/>
      <c r="BG51" s="79"/>
      <c r="BH51" s="79"/>
      <c r="BI51" s="79"/>
      <c r="BJ51" s="79"/>
      <c r="BK51" s="79"/>
      <c r="BL51" s="79"/>
      <c r="BM51" s="79"/>
      <c r="BN51" s="79"/>
      <c r="BO51" s="79"/>
      <c r="BP51" s="79"/>
      <c r="BQ51" s="79"/>
      <c r="BR51" s="79"/>
      <c r="BS51" s="79"/>
      <c r="BT51" s="79"/>
      <c r="BU51" s="79"/>
      <c r="BV51" s="79"/>
      <c r="BW51" s="79"/>
      <c r="BX51" s="79"/>
      <c r="BY51" s="79"/>
      <c r="BZ51" s="79"/>
      <c r="CA51" s="79"/>
      <c r="CB51" s="79"/>
      <c r="CC51" s="79"/>
      <c r="CD51" s="79"/>
      <c r="CE51" s="79"/>
      <c r="CF51" s="79"/>
      <c r="CG51" s="79"/>
      <c r="CH51" s="79"/>
      <c r="CI51" s="79"/>
      <c r="CJ51" s="79"/>
      <c r="CK51" s="79"/>
      <c r="CL51" s="79"/>
      <c r="CM51" s="79"/>
      <c r="CN51" s="79"/>
      <c r="CO51" s="79"/>
      <c r="CP51" s="79"/>
      <c r="CQ51" s="79"/>
      <c r="CR51" s="79"/>
      <c r="CS51" s="79"/>
      <c r="CT51" s="79"/>
      <c r="CU51" s="79"/>
      <c r="CV51" s="79"/>
      <c r="CW51" s="79"/>
      <c r="CX51" s="79"/>
      <c r="CY51" s="79"/>
      <c r="CZ51" s="79"/>
      <c r="DA51" s="79"/>
      <c r="DB51" s="79"/>
      <c r="DC51" s="79"/>
      <c r="DD51" s="79"/>
      <c r="DE51" s="79"/>
      <c r="DF51" s="79"/>
      <c r="DG51" s="79"/>
      <c r="DH51" s="79"/>
      <c r="DI51" s="79"/>
      <c r="DJ51" s="79"/>
      <c r="DK51" s="79"/>
      <c r="DL51" s="79"/>
      <c r="DM51" s="79"/>
      <c r="DN51" s="79"/>
      <c r="DO51" s="79"/>
      <c r="DP51" s="79"/>
      <c r="DQ51" s="79"/>
      <c r="DR51" s="79"/>
      <c r="DS51" s="79"/>
      <c r="DT51" s="79"/>
      <c r="DU51" s="79"/>
      <c r="DV51" s="79"/>
      <c r="DW51" s="79"/>
      <c r="DX51" s="79"/>
      <c r="DY51" s="79"/>
      <c r="DZ51" s="79"/>
      <c r="EA51" s="79"/>
      <c r="EB51" s="79"/>
      <c r="EC51" s="79"/>
      <c r="ED51" s="79"/>
      <c r="EE51" s="79"/>
      <c r="EF51" s="79"/>
      <c r="EG51" s="79"/>
      <c r="EH51" s="79"/>
      <c r="EI51" s="79"/>
      <c r="EJ51" s="79"/>
      <c r="EK51" s="79"/>
      <c r="EL51" s="79"/>
      <c r="EM51" s="79"/>
      <c r="EN51" s="79"/>
      <c r="EO51" s="79"/>
      <c r="EP51" s="79"/>
      <c r="EQ51" s="79"/>
      <c r="ER51" s="79"/>
      <c r="ES51" s="79"/>
      <c r="ET51" s="79"/>
      <c r="EU51" s="79"/>
      <c r="EV51" s="79"/>
      <c r="EW51" s="79"/>
      <c r="EX51" s="79"/>
      <c r="EY51" s="79"/>
      <c r="EZ51" s="79"/>
      <c r="FA51" s="79"/>
      <c r="FB51" s="79"/>
      <c r="FC51" s="79"/>
      <c r="FD51" s="79"/>
      <c r="FE51" s="79"/>
      <c r="FF51" s="79"/>
      <c r="FG51" s="79"/>
      <c r="FH51" s="79"/>
      <c r="FI51" s="79"/>
      <c r="FJ51" s="79"/>
      <c r="FK51" s="79"/>
      <c r="FL51" s="79"/>
      <c r="FM51" s="79"/>
      <c r="FN51" s="79"/>
      <c r="FO51" s="79"/>
      <c r="FP51" s="79"/>
      <c r="FQ51" s="79"/>
      <c r="FR51" s="79"/>
      <c r="FS51" s="79"/>
      <c r="FT51" s="79"/>
      <c r="FU51" s="79"/>
      <c r="FV51" s="79"/>
      <c r="FW51" s="79"/>
      <c r="FX51" s="79"/>
      <c r="FY51" s="79"/>
      <c r="FZ51" s="79"/>
      <c r="GA51" s="79"/>
      <c r="GB51" s="79"/>
      <c r="GC51" s="79"/>
      <c r="GD51" s="79"/>
      <c r="GE51" s="79"/>
      <c r="GF51" s="79"/>
      <c r="GG51" s="79"/>
      <c r="GH51" s="79"/>
      <c r="GI51" s="79"/>
      <c r="GJ51" s="79"/>
      <c r="GK51" s="79"/>
      <c r="GL51" s="79"/>
      <c r="GM51" s="79"/>
      <c r="GN51" s="79"/>
      <c r="GO51" s="79"/>
      <c r="GP51" s="79"/>
      <c r="GQ51" s="79"/>
      <c r="GR51" s="79"/>
      <c r="GS51" s="79"/>
      <c r="GT51" s="79"/>
      <c r="GU51" s="79"/>
      <c r="GV51" s="79"/>
      <c r="GW51" s="79"/>
      <c r="GX51" s="79"/>
      <c r="GY51" s="79"/>
      <c r="GZ51" s="79"/>
      <c r="HA51" s="79"/>
      <c r="HB51" s="79"/>
      <c r="HC51" s="79"/>
      <c r="HD51" s="79"/>
      <c r="HE51" s="79"/>
      <c r="HF51" s="79"/>
      <c r="HG51" s="79"/>
      <c r="HH51" s="79"/>
      <c r="HI51" s="79"/>
      <c r="HJ51" s="79"/>
      <c r="HK51" s="79"/>
      <c r="HL51" s="79"/>
      <c r="HM51" s="79"/>
      <c r="HN51" s="79"/>
      <c r="HO51" s="79"/>
      <c r="HP51" s="79"/>
      <c r="HQ51" s="79"/>
      <c r="HR51" s="79"/>
      <c r="HS51" s="79"/>
      <c r="HT51" s="79"/>
      <c r="HU51" s="79"/>
      <c r="HV51" s="79"/>
      <c r="HW51" s="79"/>
      <c r="HX51" s="79"/>
      <c r="HY51" s="79"/>
      <c r="HZ51" s="79"/>
      <c r="IA51" s="79"/>
      <c r="IB51" s="79"/>
      <c r="IC51" s="79"/>
      <c r="ID51" s="79"/>
      <c r="IE51" s="79"/>
      <c r="IF51" s="79"/>
      <c r="IG51" s="79"/>
      <c r="IH51" s="79"/>
      <c r="II51" s="79"/>
      <c r="IJ51" s="79"/>
      <c r="IK51" s="79"/>
      <c r="IL51" s="79"/>
      <c r="IM51" s="79"/>
      <c r="IN51" s="79"/>
      <c r="IO51" s="79"/>
      <c r="IP51" s="79"/>
      <c r="IQ51" s="79"/>
      <c r="IR51" s="79"/>
      <c r="IS51" s="79"/>
      <c r="IT51" s="79"/>
      <c r="IU51" s="79"/>
      <c r="IV51" s="79"/>
    </row>
    <row r="52" spans="1:256" x14ac:dyDescent="0.25">
      <c r="A52" s="47"/>
      <c r="B52" s="118" t="s">
        <v>105</v>
      </c>
      <c r="C52" s="63"/>
      <c r="D52" s="62"/>
      <c r="E52" s="119"/>
      <c r="F52" s="120"/>
      <c r="G52" s="120"/>
      <c r="H52" s="120"/>
      <c r="I52" s="112"/>
      <c r="J52" s="112"/>
      <c r="K52" s="121">
        <f>SUM(K50:K51)</f>
        <v>24.166666666666664</v>
      </c>
      <c r="L52" s="122"/>
      <c r="M52" s="121">
        <f>SUM(M50:M51)</f>
        <v>3600</v>
      </c>
      <c r="N52" s="122">
        <f>SUM(N50:N51)</f>
        <v>0</v>
      </c>
      <c r="O52" s="117"/>
      <c r="P52" s="117"/>
      <c r="Q52" s="76"/>
      <c r="R52" s="79"/>
      <c r="S52" s="79"/>
      <c r="T52" s="79"/>
      <c r="U52" s="79"/>
      <c r="V52" s="79"/>
      <c r="W52" s="79"/>
      <c r="X52" s="79"/>
      <c r="Y52" s="79"/>
      <c r="Z52" s="79"/>
      <c r="AA52" s="79"/>
      <c r="AB52" s="79"/>
      <c r="AC52" s="79"/>
      <c r="AD52" s="79"/>
      <c r="AE52" s="79"/>
      <c r="AF52" s="79"/>
      <c r="AG52" s="79"/>
      <c r="AH52" s="79"/>
      <c r="AI52" s="79"/>
      <c r="AJ52" s="79"/>
      <c r="AK52" s="79"/>
      <c r="AL52" s="79"/>
      <c r="AM52" s="79"/>
      <c r="AN52" s="79"/>
      <c r="AO52" s="79"/>
      <c r="AP52" s="79"/>
      <c r="AQ52" s="79"/>
      <c r="AR52" s="79"/>
      <c r="AS52" s="79"/>
      <c r="AT52" s="79"/>
      <c r="AU52" s="79"/>
      <c r="AV52" s="79"/>
      <c r="AW52" s="79"/>
      <c r="AX52" s="79"/>
      <c r="AY52" s="79"/>
      <c r="AZ52" s="79"/>
      <c r="BA52" s="79"/>
      <c r="BB52" s="79"/>
      <c r="BC52" s="79"/>
      <c r="BD52" s="79"/>
      <c r="BE52" s="79"/>
      <c r="BF52" s="79"/>
      <c r="BG52" s="79"/>
      <c r="BH52" s="79"/>
      <c r="BI52" s="79"/>
      <c r="BJ52" s="79"/>
      <c r="BK52" s="79"/>
      <c r="BL52" s="79"/>
      <c r="BM52" s="79"/>
      <c r="BN52" s="79"/>
      <c r="BO52" s="79"/>
      <c r="BP52" s="79"/>
      <c r="BQ52" s="79"/>
      <c r="BR52" s="79"/>
      <c r="BS52" s="79"/>
      <c r="BT52" s="79"/>
      <c r="BU52" s="79"/>
      <c r="BV52" s="79"/>
      <c r="BW52" s="79"/>
      <c r="BX52" s="79"/>
      <c r="BY52" s="79"/>
      <c r="BZ52" s="79"/>
      <c r="CA52" s="79"/>
      <c r="CB52" s="79"/>
      <c r="CC52" s="79"/>
      <c r="CD52" s="79"/>
      <c r="CE52" s="79"/>
      <c r="CF52" s="79"/>
      <c r="CG52" s="79"/>
      <c r="CH52" s="79"/>
      <c r="CI52" s="79"/>
      <c r="CJ52" s="79"/>
      <c r="CK52" s="79"/>
      <c r="CL52" s="79"/>
      <c r="CM52" s="79"/>
      <c r="CN52" s="79"/>
      <c r="CO52" s="79"/>
      <c r="CP52" s="79"/>
      <c r="CQ52" s="79"/>
      <c r="CR52" s="79"/>
      <c r="CS52" s="79"/>
      <c r="CT52" s="79"/>
      <c r="CU52" s="79"/>
      <c r="CV52" s="79"/>
      <c r="CW52" s="79"/>
      <c r="CX52" s="79"/>
      <c r="CY52" s="79"/>
      <c r="CZ52" s="79"/>
      <c r="DA52" s="79"/>
      <c r="DB52" s="79"/>
      <c r="DC52" s="79"/>
      <c r="DD52" s="79"/>
      <c r="DE52" s="79"/>
      <c r="DF52" s="79"/>
      <c r="DG52" s="79"/>
      <c r="DH52" s="79"/>
      <c r="DI52" s="79"/>
      <c r="DJ52" s="79"/>
      <c r="DK52" s="79"/>
      <c r="DL52" s="79"/>
      <c r="DM52" s="79"/>
      <c r="DN52" s="79"/>
      <c r="DO52" s="79"/>
      <c r="DP52" s="79"/>
      <c r="DQ52" s="79"/>
      <c r="DR52" s="79"/>
      <c r="DS52" s="79"/>
      <c r="DT52" s="79"/>
      <c r="DU52" s="79"/>
      <c r="DV52" s="79"/>
      <c r="DW52" s="79"/>
      <c r="DX52" s="79"/>
      <c r="DY52" s="79"/>
      <c r="DZ52" s="79"/>
      <c r="EA52" s="79"/>
      <c r="EB52" s="79"/>
      <c r="EC52" s="79"/>
      <c r="ED52" s="79"/>
      <c r="EE52" s="79"/>
      <c r="EF52" s="79"/>
      <c r="EG52" s="79"/>
      <c r="EH52" s="79"/>
      <c r="EI52" s="79"/>
      <c r="EJ52" s="79"/>
      <c r="EK52" s="79"/>
      <c r="EL52" s="79"/>
      <c r="EM52" s="79"/>
      <c r="EN52" s="79"/>
      <c r="EO52" s="79"/>
      <c r="EP52" s="79"/>
      <c r="EQ52" s="79"/>
      <c r="ER52" s="79"/>
      <c r="ES52" s="79"/>
      <c r="ET52" s="79"/>
      <c r="EU52" s="79"/>
      <c r="EV52" s="79"/>
      <c r="EW52" s="79"/>
      <c r="EX52" s="79"/>
      <c r="EY52" s="79"/>
      <c r="EZ52" s="79"/>
      <c r="FA52" s="79"/>
      <c r="FB52" s="79"/>
      <c r="FC52" s="79"/>
      <c r="FD52" s="79"/>
      <c r="FE52" s="79"/>
      <c r="FF52" s="79"/>
      <c r="FG52" s="79"/>
      <c r="FH52" s="79"/>
      <c r="FI52" s="79"/>
      <c r="FJ52" s="79"/>
      <c r="FK52" s="79"/>
      <c r="FL52" s="79"/>
      <c r="FM52" s="79"/>
      <c r="FN52" s="79"/>
      <c r="FO52" s="79"/>
      <c r="FP52" s="79"/>
      <c r="FQ52" s="79"/>
      <c r="FR52" s="79"/>
      <c r="FS52" s="79"/>
      <c r="FT52" s="79"/>
      <c r="FU52" s="79"/>
      <c r="FV52" s="79"/>
      <c r="FW52" s="79"/>
      <c r="FX52" s="79"/>
      <c r="FY52" s="79"/>
      <c r="FZ52" s="79"/>
      <c r="GA52" s="79"/>
      <c r="GB52" s="79"/>
      <c r="GC52" s="79"/>
      <c r="GD52" s="79"/>
      <c r="GE52" s="79"/>
      <c r="GF52" s="79"/>
      <c r="GG52" s="79"/>
      <c r="GH52" s="79"/>
      <c r="GI52" s="79"/>
      <c r="GJ52" s="79"/>
      <c r="GK52" s="79"/>
      <c r="GL52" s="79"/>
      <c r="GM52" s="79"/>
      <c r="GN52" s="79"/>
      <c r="GO52" s="79"/>
      <c r="GP52" s="79"/>
      <c r="GQ52" s="79"/>
      <c r="GR52" s="79"/>
      <c r="GS52" s="79"/>
      <c r="GT52" s="79"/>
      <c r="GU52" s="79"/>
      <c r="GV52" s="79"/>
      <c r="GW52" s="79"/>
      <c r="GX52" s="79"/>
      <c r="GY52" s="79"/>
      <c r="GZ52" s="79"/>
      <c r="HA52" s="79"/>
      <c r="HB52" s="79"/>
      <c r="HC52" s="79"/>
      <c r="HD52" s="79"/>
      <c r="HE52" s="79"/>
      <c r="HF52" s="79"/>
      <c r="HG52" s="79"/>
      <c r="HH52" s="79"/>
      <c r="HI52" s="79"/>
      <c r="HJ52" s="79"/>
      <c r="HK52" s="79"/>
      <c r="HL52" s="79"/>
      <c r="HM52" s="79"/>
      <c r="HN52" s="79"/>
      <c r="HO52" s="79"/>
      <c r="HP52" s="79"/>
      <c r="HQ52" s="79"/>
      <c r="HR52" s="79"/>
      <c r="HS52" s="79"/>
      <c r="HT52" s="79"/>
      <c r="HU52" s="79"/>
      <c r="HV52" s="79"/>
      <c r="HW52" s="79"/>
      <c r="HX52" s="79"/>
      <c r="HY52" s="79"/>
      <c r="HZ52" s="79"/>
      <c r="IA52" s="79"/>
      <c r="IB52" s="79"/>
      <c r="IC52" s="79"/>
      <c r="ID52" s="79"/>
      <c r="IE52" s="79"/>
      <c r="IF52" s="79"/>
      <c r="IG52" s="79"/>
      <c r="IH52" s="79"/>
      <c r="II52" s="79"/>
      <c r="IJ52" s="79"/>
      <c r="IK52" s="79"/>
      <c r="IL52" s="79"/>
      <c r="IM52" s="79"/>
      <c r="IN52" s="79"/>
      <c r="IO52" s="79"/>
      <c r="IP52" s="79"/>
      <c r="IQ52" s="79"/>
      <c r="IR52" s="79"/>
      <c r="IS52" s="79"/>
      <c r="IT52" s="79"/>
      <c r="IU52" s="79"/>
      <c r="IV52" s="79"/>
    </row>
    <row r="53" spans="1:256" x14ac:dyDescent="0.25">
      <c r="E53" s="155"/>
      <c r="K53" s="156"/>
    </row>
    <row r="54" spans="1:256" ht="15" x14ac:dyDescent="0.25">
      <c r="B54" s="471" t="s">
        <v>133</v>
      </c>
      <c r="C54" s="471" t="s">
        <v>134</v>
      </c>
      <c r="D54" s="505" t="s">
        <v>135</v>
      </c>
      <c r="E54" s="505"/>
      <c r="K54" s="157"/>
      <c r="L54" s="157"/>
      <c r="M54" s="157"/>
    </row>
    <row r="55" spans="1:256" ht="18" x14ac:dyDescent="0.25">
      <c r="B55" s="473"/>
      <c r="C55" s="473"/>
      <c r="D55" s="158" t="s">
        <v>136</v>
      </c>
      <c r="E55" s="159" t="s">
        <v>137</v>
      </c>
      <c r="H55" s="124"/>
      <c r="I55" s="161">
        <v>40194</v>
      </c>
      <c r="K55" s="161"/>
      <c r="L55" s="157"/>
    </row>
    <row r="56" spans="1:256" ht="18" x14ac:dyDescent="0.25">
      <c r="B56" s="160" t="s">
        <v>139</v>
      </c>
      <c r="C56" s="162">
        <f>+K52</f>
        <v>24.166666666666664</v>
      </c>
      <c r="D56" s="85" t="s">
        <v>75</v>
      </c>
      <c r="E56" s="85"/>
      <c r="F56" s="126"/>
      <c r="G56" s="126"/>
      <c r="H56" s="126"/>
      <c r="I56" s="126"/>
      <c r="J56" s="126"/>
      <c r="L56" s="163" t="e">
        <f>K50+K51+#REF!+#REF!</f>
        <v>#REF!</v>
      </c>
      <c r="M56" s="126"/>
    </row>
    <row r="57" spans="1:256" ht="15" x14ac:dyDescent="0.25">
      <c r="B57" s="160" t="s">
        <v>140</v>
      </c>
      <c r="C57" s="164">
        <f>+M52</f>
        <v>3600</v>
      </c>
      <c r="D57" s="85" t="s">
        <v>75</v>
      </c>
      <c r="E57" s="85"/>
    </row>
    <row r="58" spans="1:256" x14ac:dyDescent="0.25">
      <c r="B58" s="165"/>
      <c r="C58" s="518"/>
      <c r="D58" s="518"/>
      <c r="E58" s="518"/>
      <c r="F58" s="518"/>
      <c r="G58" s="518"/>
      <c r="H58" s="518"/>
      <c r="I58" s="518"/>
      <c r="J58" s="518"/>
      <c r="K58" s="518"/>
      <c r="L58" s="518"/>
      <c r="M58" s="518"/>
      <c r="N58" s="518"/>
    </row>
    <row r="59" spans="1:256" ht="15" thickBot="1" x14ac:dyDescent="0.3"/>
    <row r="60" spans="1:256" ht="27" thickBot="1" x14ac:dyDescent="0.3">
      <c r="B60" s="519" t="s">
        <v>141</v>
      </c>
      <c r="C60" s="519"/>
      <c r="D60" s="519"/>
      <c r="E60" s="519"/>
      <c r="F60" s="519"/>
      <c r="G60" s="519"/>
      <c r="H60" s="519"/>
      <c r="I60" s="519"/>
      <c r="J60" s="519"/>
      <c r="K60" s="519"/>
      <c r="L60" s="519"/>
      <c r="M60" s="519"/>
      <c r="N60" s="519"/>
    </row>
    <row r="63" spans="1:256" ht="90" x14ac:dyDescent="0.25">
      <c r="B63" s="176" t="s">
        <v>142</v>
      </c>
      <c r="C63" s="195" t="s">
        <v>143</v>
      </c>
      <c r="D63" s="195" t="s">
        <v>144</v>
      </c>
      <c r="E63" s="195" t="s">
        <v>145</v>
      </c>
      <c r="F63" s="195" t="s">
        <v>146</v>
      </c>
      <c r="G63" s="195" t="s">
        <v>147</v>
      </c>
      <c r="H63" s="195" t="s">
        <v>1428</v>
      </c>
      <c r="I63" s="176" t="s">
        <v>149</v>
      </c>
      <c r="J63" s="195" t="s">
        <v>150</v>
      </c>
      <c r="K63" s="195" t="s">
        <v>151</v>
      </c>
      <c r="L63" s="195" t="s">
        <v>152</v>
      </c>
      <c r="M63" s="195" t="s">
        <v>153</v>
      </c>
      <c r="N63" s="196" t="s">
        <v>154</v>
      </c>
      <c r="O63" s="196" t="s">
        <v>155</v>
      </c>
      <c r="P63" s="489" t="s">
        <v>96</v>
      </c>
      <c r="Q63" s="491"/>
      <c r="R63" s="195" t="s">
        <v>156</v>
      </c>
    </row>
    <row r="64" spans="1:256" x14ac:dyDescent="0.2">
      <c r="B64" s="99" t="s">
        <v>541</v>
      </c>
      <c r="C64" s="99" t="s">
        <v>602</v>
      </c>
      <c r="D64" s="99" t="s">
        <v>1470</v>
      </c>
      <c r="E64" s="99">
        <v>200</v>
      </c>
      <c r="F64" s="99" t="s">
        <v>95</v>
      </c>
      <c r="G64" s="99" t="s">
        <v>95</v>
      </c>
      <c r="H64" s="99" t="s">
        <v>75</v>
      </c>
      <c r="I64" s="99" t="s">
        <v>95</v>
      </c>
      <c r="J64" s="100" t="s">
        <v>128</v>
      </c>
      <c r="K64" s="99" t="s">
        <v>75</v>
      </c>
      <c r="L64" s="99" t="s">
        <v>75</v>
      </c>
      <c r="M64" s="99" t="s">
        <v>75</v>
      </c>
      <c r="N64" s="99" t="s">
        <v>75</v>
      </c>
      <c r="O64" s="99" t="s">
        <v>75</v>
      </c>
      <c r="P64" s="536"/>
      <c r="Q64" s="536"/>
      <c r="R64" s="99" t="s">
        <v>75</v>
      </c>
    </row>
    <row r="65" spans="2:18" x14ac:dyDescent="0.2">
      <c r="B65" s="99" t="s">
        <v>541</v>
      </c>
      <c r="C65" s="99" t="s">
        <v>602</v>
      </c>
      <c r="D65" s="166" t="s">
        <v>1471</v>
      </c>
      <c r="E65" s="99">
        <v>200</v>
      </c>
      <c r="F65" s="99" t="s">
        <v>95</v>
      </c>
      <c r="G65" s="99" t="s">
        <v>95</v>
      </c>
      <c r="H65" s="99" t="s">
        <v>75</v>
      </c>
      <c r="I65" s="99" t="s">
        <v>95</v>
      </c>
      <c r="J65" s="100" t="s">
        <v>128</v>
      </c>
      <c r="K65" s="99" t="s">
        <v>75</v>
      </c>
      <c r="L65" s="99" t="s">
        <v>75</v>
      </c>
      <c r="M65" s="99" t="s">
        <v>75</v>
      </c>
      <c r="N65" s="99" t="s">
        <v>75</v>
      </c>
      <c r="O65" s="99" t="s">
        <v>75</v>
      </c>
      <c r="P65" s="536"/>
      <c r="Q65" s="536"/>
      <c r="R65" s="99" t="s">
        <v>75</v>
      </c>
    </row>
    <row r="66" spans="2:18" x14ac:dyDescent="0.25">
      <c r="B66" s="123" t="s">
        <v>159</v>
      </c>
      <c r="H66" s="99"/>
      <c r="I66" s="99"/>
    </row>
    <row r="67" spans="2:18" x14ac:dyDescent="0.25">
      <c r="B67" s="123" t="s">
        <v>160</v>
      </c>
    </row>
    <row r="68" spans="2:18" x14ac:dyDescent="0.25">
      <c r="B68" s="123" t="s">
        <v>161</v>
      </c>
    </row>
    <row r="70" spans="2:18" ht="15" thickBot="1" x14ac:dyDescent="0.3"/>
    <row r="71" spans="2:18" ht="27" thickBot="1" x14ac:dyDescent="0.3">
      <c r="B71" s="513" t="s">
        <v>162</v>
      </c>
      <c r="C71" s="514"/>
      <c r="D71" s="514"/>
      <c r="E71" s="514"/>
      <c r="F71" s="514"/>
      <c r="G71" s="514"/>
      <c r="H71" s="514"/>
      <c r="I71" s="514"/>
      <c r="J71" s="514"/>
      <c r="K71" s="514"/>
      <c r="L71" s="514"/>
      <c r="M71" s="514"/>
      <c r="N71" s="515"/>
    </row>
    <row r="76" spans="2:18" ht="15" x14ac:dyDescent="0.25">
      <c r="B76" s="476" t="s">
        <v>163</v>
      </c>
      <c r="C76" s="498" t="s">
        <v>164</v>
      </c>
      <c r="D76" s="498" t="s">
        <v>165</v>
      </c>
      <c r="E76" s="498" t="s">
        <v>166</v>
      </c>
      <c r="F76" s="498" t="s">
        <v>167</v>
      </c>
      <c r="G76" s="498" t="s">
        <v>168</v>
      </c>
      <c r="H76" s="498" t="s">
        <v>169</v>
      </c>
      <c r="I76" s="498" t="s">
        <v>170</v>
      </c>
      <c r="J76" s="498" t="s">
        <v>171</v>
      </c>
      <c r="K76" s="498"/>
      <c r="L76" s="498"/>
      <c r="M76" s="498" t="s">
        <v>172</v>
      </c>
      <c r="N76" s="498" t="s">
        <v>1804</v>
      </c>
      <c r="O76" s="498" t="s">
        <v>1805</v>
      </c>
      <c r="P76" s="498" t="s">
        <v>96</v>
      </c>
      <c r="Q76" s="498"/>
    </row>
    <row r="77" spans="2:18" x14ac:dyDescent="0.2">
      <c r="B77" s="477"/>
      <c r="C77" s="498"/>
      <c r="D77" s="498"/>
      <c r="E77" s="498"/>
      <c r="F77" s="498"/>
      <c r="G77" s="498"/>
      <c r="H77" s="498"/>
      <c r="I77" s="498"/>
      <c r="J77" s="166" t="s">
        <v>173</v>
      </c>
      <c r="K77" s="144" t="s">
        <v>174</v>
      </c>
      <c r="L77" s="100" t="s">
        <v>175</v>
      </c>
      <c r="M77" s="498"/>
      <c r="N77" s="498"/>
      <c r="O77" s="498"/>
      <c r="P77" s="498"/>
      <c r="Q77" s="498"/>
    </row>
    <row r="78" spans="2:18" ht="114" x14ac:dyDescent="0.2">
      <c r="B78" s="59" t="s">
        <v>176</v>
      </c>
      <c r="C78" s="245" t="s">
        <v>642</v>
      </c>
      <c r="D78" s="85" t="s">
        <v>1472</v>
      </c>
      <c r="E78" s="58" t="s">
        <v>1473</v>
      </c>
      <c r="F78" s="76" t="s">
        <v>366</v>
      </c>
      <c r="G78" s="76" t="s">
        <v>1474</v>
      </c>
      <c r="H78" s="200">
        <v>39675</v>
      </c>
      <c r="I78" s="58" t="s">
        <v>1475</v>
      </c>
      <c r="J78" s="76" t="s">
        <v>1476</v>
      </c>
      <c r="K78" s="200" t="s">
        <v>1477</v>
      </c>
      <c r="L78" s="200" t="s">
        <v>1478</v>
      </c>
      <c r="M78" s="76" t="s">
        <v>75</v>
      </c>
      <c r="N78" s="76" t="s">
        <v>75</v>
      </c>
      <c r="O78" s="76" t="s">
        <v>98</v>
      </c>
      <c r="P78" s="499" t="s">
        <v>1114</v>
      </c>
      <c r="Q78" s="499"/>
    </row>
    <row r="79" spans="2:18" ht="57" customHeight="1" x14ac:dyDescent="0.25">
      <c r="B79" s="76" t="s">
        <v>176</v>
      </c>
      <c r="C79" s="47" t="s">
        <v>642</v>
      </c>
      <c r="D79" s="85" t="s">
        <v>1479</v>
      </c>
      <c r="E79" s="85" t="s">
        <v>1480</v>
      </c>
      <c r="F79" s="76" t="s">
        <v>334</v>
      </c>
      <c r="G79" s="198" t="s">
        <v>1481</v>
      </c>
      <c r="H79" s="200">
        <v>36358</v>
      </c>
      <c r="I79" s="47">
        <v>137994</v>
      </c>
      <c r="J79" s="76" t="s">
        <v>1482</v>
      </c>
      <c r="K79" s="76" t="s">
        <v>1483</v>
      </c>
      <c r="L79" s="76" t="s">
        <v>1484</v>
      </c>
      <c r="M79" s="198" t="s">
        <v>75</v>
      </c>
      <c r="N79" s="198" t="s">
        <v>75</v>
      </c>
      <c r="O79" s="198" t="s">
        <v>98</v>
      </c>
      <c r="P79" s="499" t="s">
        <v>1114</v>
      </c>
      <c r="Q79" s="499"/>
    </row>
    <row r="80" spans="2:18" ht="99.75" x14ac:dyDescent="0.25">
      <c r="B80" s="76" t="s">
        <v>183</v>
      </c>
      <c r="C80" s="47" t="s">
        <v>642</v>
      </c>
      <c r="D80" s="85" t="s">
        <v>1485</v>
      </c>
      <c r="E80" s="85" t="s">
        <v>1486</v>
      </c>
      <c r="F80" s="47" t="s">
        <v>334</v>
      </c>
      <c r="G80" s="85" t="s">
        <v>1487</v>
      </c>
      <c r="H80" s="82">
        <v>40736</v>
      </c>
      <c r="I80" s="47">
        <v>127881</v>
      </c>
      <c r="J80" s="76" t="s">
        <v>1488</v>
      </c>
      <c r="K80" s="76" t="s">
        <v>1489</v>
      </c>
      <c r="L80" s="76" t="s">
        <v>1490</v>
      </c>
      <c r="M80" s="335" t="s">
        <v>75</v>
      </c>
      <c r="N80" s="335" t="s">
        <v>75</v>
      </c>
      <c r="O80" s="335" t="s">
        <v>98</v>
      </c>
      <c r="P80" s="484" t="s">
        <v>1794</v>
      </c>
      <c r="Q80" s="529"/>
    </row>
    <row r="81" spans="1:256" ht="128.25" x14ac:dyDescent="0.25">
      <c r="B81" s="76" t="s">
        <v>183</v>
      </c>
      <c r="C81" s="47" t="s">
        <v>642</v>
      </c>
      <c r="D81" s="85" t="s">
        <v>1491</v>
      </c>
      <c r="E81" s="85" t="s">
        <v>1492</v>
      </c>
      <c r="F81" s="76" t="s">
        <v>366</v>
      </c>
      <c r="G81" s="85" t="s">
        <v>1493</v>
      </c>
      <c r="H81" s="82">
        <v>41013</v>
      </c>
      <c r="I81" s="47" t="s">
        <v>1494</v>
      </c>
      <c r="J81" s="76" t="s">
        <v>1495</v>
      </c>
      <c r="K81" s="76" t="s">
        <v>1496</v>
      </c>
      <c r="L81" s="76" t="s">
        <v>1497</v>
      </c>
      <c r="M81" s="335" t="s">
        <v>75</v>
      </c>
      <c r="N81" s="335" t="s">
        <v>75</v>
      </c>
      <c r="O81" s="335" t="s">
        <v>98</v>
      </c>
      <c r="P81" s="484"/>
      <c r="Q81" s="529"/>
    </row>
    <row r="82" spans="1:256" ht="27" thickBot="1" x14ac:dyDescent="0.3">
      <c r="B82" s="533" t="s">
        <v>191</v>
      </c>
      <c r="C82" s="534"/>
      <c r="D82" s="534"/>
      <c r="E82" s="534"/>
      <c r="F82" s="534"/>
      <c r="G82" s="534"/>
      <c r="H82" s="534"/>
      <c r="I82" s="534"/>
      <c r="J82" s="534"/>
      <c r="K82" s="534"/>
      <c r="L82" s="534"/>
      <c r="M82" s="534"/>
      <c r="N82" s="535"/>
    </row>
    <row r="85" spans="1:256" ht="30" x14ac:dyDescent="0.25">
      <c r="B85" s="195" t="s">
        <v>94</v>
      </c>
      <c r="C85" s="195" t="s">
        <v>1806</v>
      </c>
      <c r="D85" s="489" t="s">
        <v>96</v>
      </c>
      <c r="E85" s="491"/>
    </row>
    <row r="86" spans="1:256" x14ac:dyDescent="0.25">
      <c r="B86" s="127" t="s">
        <v>1441</v>
      </c>
      <c r="C86" s="99" t="s">
        <v>75</v>
      </c>
      <c r="D86" s="492" t="s">
        <v>1464</v>
      </c>
      <c r="E86" s="492"/>
    </row>
    <row r="89" spans="1:256" ht="26.25" x14ac:dyDescent="0.25">
      <c r="B89" s="516" t="s">
        <v>193</v>
      </c>
      <c r="C89" s="517"/>
      <c r="D89" s="517"/>
      <c r="E89" s="517"/>
      <c r="F89" s="517"/>
      <c r="G89" s="517"/>
      <c r="H89" s="517"/>
      <c r="I89" s="517"/>
      <c r="J89" s="517"/>
      <c r="K89" s="517"/>
      <c r="L89" s="517"/>
      <c r="M89" s="517"/>
      <c r="N89" s="517"/>
      <c r="O89" s="517"/>
      <c r="P89" s="517"/>
    </row>
    <row r="91" spans="1:256" ht="15" thickBot="1" x14ac:dyDescent="0.3"/>
    <row r="92" spans="1:256" ht="27" thickBot="1" x14ac:dyDescent="0.3">
      <c r="B92" s="513" t="s">
        <v>194</v>
      </c>
      <c r="C92" s="514"/>
      <c r="D92" s="514"/>
      <c r="E92" s="514"/>
      <c r="F92" s="514"/>
      <c r="G92" s="514"/>
      <c r="H92" s="514"/>
      <c r="I92" s="514"/>
      <c r="J92" s="514"/>
      <c r="K92" s="514"/>
      <c r="L92" s="514"/>
      <c r="M92" s="514"/>
      <c r="N92" s="515"/>
    </row>
    <row r="94" spans="1:256" ht="15" thickBot="1" x14ac:dyDescent="0.3">
      <c r="M94" s="191"/>
      <c r="N94" s="191"/>
    </row>
    <row r="95" spans="1:256" ht="75" x14ac:dyDescent="0.25">
      <c r="A95" s="174"/>
      <c r="B95" s="192" t="s">
        <v>110</v>
      </c>
      <c r="C95" s="192" t="s">
        <v>111</v>
      </c>
      <c r="D95" s="192" t="s">
        <v>112</v>
      </c>
      <c r="E95" s="192" t="s">
        <v>113</v>
      </c>
      <c r="F95" s="192" t="s">
        <v>114</v>
      </c>
      <c r="G95" s="192" t="s">
        <v>115</v>
      </c>
      <c r="H95" s="192" t="s">
        <v>116</v>
      </c>
      <c r="I95" s="192" t="s">
        <v>117</v>
      </c>
      <c r="J95" s="192" t="s">
        <v>118</v>
      </c>
      <c r="K95" s="192" t="s">
        <v>119</v>
      </c>
      <c r="L95" s="192" t="s">
        <v>120</v>
      </c>
      <c r="M95" s="193" t="s">
        <v>121</v>
      </c>
      <c r="N95" s="192" t="s">
        <v>122</v>
      </c>
      <c r="O95" s="192" t="s">
        <v>123</v>
      </c>
      <c r="P95" s="194" t="s">
        <v>124</v>
      </c>
      <c r="Q95" s="194" t="s">
        <v>125</v>
      </c>
      <c r="R95" s="174"/>
      <c r="S95" s="174"/>
      <c r="T95" s="174"/>
      <c r="U95" s="174"/>
      <c r="V95" s="174"/>
      <c r="W95" s="174"/>
      <c r="X95" s="174"/>
      <c r="Y95" s="174"/>
      <c r="Z95" s="174"/>
      <c r="AA95" s="174"/>
      <c r="AB95" s="174"/>
      <c r="AC95" s="174"/>
      <c r="AD95" s="174"/>
      <c r="AE95" s="174"/>
      <c r="AF95" s="174"/>
      <c r="AG95" s="174"/>
      <c r="AH95" s="174"/>
      <c r="AI95" s="174"/>
      <c r="AJ95" s="174"/>
      <c r="AK95" s="174"/>
      <c r="AL95" s="174"/>
      <c r="AM95" s="174"/>
      <c r="AN95" s="174"/>
      <c r="AO95" s="174"/>
      <c r="AP95" s="174"/>
      <c r="AQ95" s="174"/>
      <c r="AR95" s="174"/>
      <c r="AS95" s="174"/>
      <c r="AT95" s="174"/>
      <c r="AU95" s="174"/>
      <c r="AV95" s="174"/>
      <c r="AW95" s="174"/>
      <c r="AX95" s="174"/>
      <c r="AY95" s="174"/>
      <c r="AZ95" s="174"/>
      <c r="BA95" s="174"/>
      <c r="BB95" s="174"/>
      <c r="BC95" s="174"/>
      <c r="BD95" s="174"/>
      <c r="BE95" s="174"/>
      <c r="BF95" s="174"/>
      <c r="BG95" s="174"/>
      <c r="BH95" s="174"/>
      <c r="BI95" s="174"/>
      <c r="BJ95" s="174"/>
      <c r="BK95" s="174"/>
      <c r="BL95" s="174"/>
      <c r="BM95" s="174"/>
      <c r="BN95" s="174"/>
      <c r="BO95" s="174"/>
      <c r="BP95" s="174"/>
      <c r="BQ95" s="174"/>
      <c r="BR95" s="174"/>
      <c r="BS95" s="174"/>
      <c r="BT95" s="174"/>
      <c r="BU95" s="174"/>
      <c r="BV95" s="174"/>
      <c r="BW95" s="174"/>
      <c r="BX95" s="174"/>
      <c r="BY95" s="174"/>
      <c r="BZ95" s="174"/>
      <c r="CA95" s="174"/>
      <c r="CB95" s="174"/>
      <c r="CC95" s="174"/>
      <c r="CD95" s="174"/>
      <c r="CE95" s="174"/>
      <c r="CF95" s="174"/>
      <c r="CG95" s="174"/>
      <c r="CH95" s="174"/>
      <c r="CI95" s="174"/>
      <c r="CJ95" s="174"/>
      <c r="CK95" s="174"/>
      <c r="CL95" s="174"/>
      <c r="CM95" s="174"/>
      <c r="CN95" s="174"/>
      <c r="CO95" s="174"/>
      <c r="CP95" s="174"/>
      <c r="CQ95" s="174"/>
      <c r="CR95" s="174"/>
      <c r="CS95" s="174"/>
      <c r="CT95" s="174"/>
      <c r="CU95" s="174"/>
      <c r="CV95" s="174"/>
      <c r="CW95" s="174"/>
      <c r="CX95" s="174"/>
      <c r="CY95" s="174"/>
      <c r="CZ95" s="174"/>
      <c r="DA95" s="174"/>
      <c r="DB95" s="174"/>
      <c r="DC95" s="174"/>
      <c r="DD95" s="174"/>
      <c r="DE95" s="174"/>
      <c r="DF95" s="174"/>
      <c r="DG95" s="174"/>
      <c r="DH95" s="174"/>
      <c r="DI95" s="174"/>
      <c r="DJ95" s="174"/>
      <c r="DK95" s="174"/>
      <c r="DL95" s="174"/>
      <c r="DM95" s="174"/>
      <c r="DN95" s="174"/>
      <c r="DO95" s="174"/>
      <c r="DP95" s="174"/>
      <c r="DQ95" s="174"/>
      <c r="DR95" s="174"/>
      <c r="DS95" s="174"/>
      <c r="DT95" s="174"/>
      <c r="DU95" s="174"/>
      <c r="DV95" s="174"/>
      <c r="DW95" s="174"/>
      <c r="DX95" s="174"/>
      <c r="DY95" s="174"/>
      <c r="DZ95" s="174"/>
      <c r="EA95" s="174"/>
      <c r="EB95" s="174"/>
      <c r="EC95" s="174"/>
      <c r="ED95" s="174"/>
      <c r="EE95" s="174"/>
      <c r="EF95" s="174"/>
      <c r="EG95" s="174"/>
      <c r="EH95" s="174"/>
      <c r="EI95" s="174"/>
      <c r="EJ95" s="174"/>
      <c r="EK95" s="174"/>
      <c r="EL95" s="174"/>
      <c r="EM95" s="174"/>
      <c r="EN95" s="174"/>
      <c r="EO95" s="174"/>
      <c r="EP95" s="174"/>
      <c r="EQ95" s="174"/>
      <c r="ER95" s="174"/>
      <c r="ES95" s="174"/>
      <c r="ET95" s="174"/>
      <c r="EU95" s="174"/>
      <c r="EV95" s="174"/>
      <c r="EW95" s="174"/>
      <c r="EX95" s="174"/>
      <c r="EY95" s="174"/>
      <c r="EZ95" s="174"/>
      <c r="FA95" s="174"/>
      <c r="FB95" s="174"/>
      <c r="FC95" s="174"/>
      <c r="FD95" s="174"/>
      <c r="FE95" s="174"/>
      <c r="FF95" s="174"/>
      <c r="FG95" s="174"/>
      <c r="FH95" s="174"/>
      <c r="FI95" s="174"/>
      <c r="FJ95" s="174"/>
      <c r="FK95" s="174"/>
      <c r="FL95" s="174"/>
      <c r="FM95" s="174"/>
      <c r="FN95" s="174"/>
      <c r="FO95" s="174"/>
      <c r="FP95" s="174"/>
      <c r="FQ95" s="174"/>
      <c r="FR95" s="174"/>
      <c r="FS95" s="174"/>
      <c r="FT95" s="174"/>
      <c r="FU95" s="174"/>
      <c r="FV95" s="174"/>
      <c r="FW95" s="174"/>
      <c r="FX95" s="174"/>
      <c r="FY95" s="174"/>
      <c r="FZ95" s="174"/>
      <c r="GA95" s="174"/>
      <c r="GB95" s="174"/>
      <c r="GC95" s="174"/>
      <c r="GD95" s="174"/>
      <c r="GE95" s="174"/>
      <c r="GF95" s="174"/>
      <c r="GG95" s="174"/>
      <c r="GH95" s="174"/>
      <c r="GI95" s="174"/>
      <c r="GJ95" s="174"/>
      <c r="GK95" s="174"/>
      <c r="GL95" s="174"/>
      <c r="GM95" s="174"/>
      <c r="GN95" s="174"/>
      <c r="GO95" s="174"/>
      <c r="GP95" s="174"/>
      <c r="GQ95" s="174"/>
      <c r="GR95" s="174"/>
      <c r="GS95" s="174"/>
      <c r="GT95" s="174"/>
      <c r="GU95" s="174"/>
      <c r="GV95" s="174"/>
      <c r="GW95" s="174"/>
      <c r="GX95" s="174"/>
      <c r="GY95" s="174"/>
      <c r="GZ95" s="174"/>
      <c r="HA95" s="174"/>
      <c r="HB95" s="174"/>
      <c r="HC95" s="174"/>
      <c r="HD95" s="174"/>
      <c r="HE95" s="174"/>
      <c r="HF95" s="174"/>
      <c r="HG95" s="174"/>
      <c r="HH95" s="174"/>
      <c r="HI95" s="174"/>
      <c r="HJ95" s="174"/>
      <c r="HK95" s="174"/>
      <c r="HL95" s="174"/>
      <c r="HM95" s="174"/>
      <c r="HN95" s="174"/>
      <c r="HO95" s="174"/>
      <c r="HP95" s="174"/>
      <c r="HQ95" s="174"/>
      <c r="HR95" s="174"/>
      <c r="HS95" s="174"/>
      <c r="HT95" s="174"/>
      <c r="HU95" s="174"/>
      <c r="HV95" s="174"/>
      <c r="HW95" s="174"/>
      <c r="HX95" s="174"/>
      <c r="HY95" s="174"/>
      <c r="HZ95" s="174"/>
      <c r="IA95" s="174"/>
      <c r="IB95" s="174"/>
      <c r="IC95" s="174"/>
      <c r="ID95" s="174"/>
      <c r="IE95" s="174"/>
      <c r="IF95" s="174"/>
      <c r="IG95" s="174"/>
      <c r="IH95" s="174"/>
      <c r="II95" s="174"/>
      <c r="IJ95" s="174"/>
      <c r="IK95" s="174"/>
      <c r="IL95" s="174"/>
      <c r="IM95" s="174"/>
      <c r="IN95" s="174"/>
      <c r="IO95" s="174"/>
      <c r="IP95" s="174"/>
      <c r="IQ95" s="174"/>
      <c r="IR95" s="174"/>
      <c r="IS95" s="174"/>
      <c r="IT95" s="174"/>
      <c r="IU95" s="174"/>
      <c r="IV95" s="174"/>
    </row>
    <row r="96" spans="1:256" ht="42.75" x14ac:dyDescent="0.25">
      <c r="A96" s="47">
        <v>1</v>
      </c>
      <c r="B96" s="62" t="s">
        <v>1465</v>
      </c>
      <c r="C96" s="62" t="s">
        <v>1465</v>
      </c>
      <c r="D96" s="62" t="s">
        <v>1498</v>
      </c>
      <c r="E96" s="69" t="s">
        <v>1499</v>
      </c>
      <c r="F96" s="120" t="s">
        <v>98</v>
      </c>
      <c r="G96" s="110" t="s">
        <v>488</v>
      </c>
      <c r="H96" s="226">
        <v>41649</v>
      </c>
      <c r="I96" s="226">
        <v>42004</v>
      </c>
      <c r="J96" s="112" t="s">
        <v>95</v>
      </c>
      <c r="K96" s="227">
        <f>+(I96-H96)/30</f>
        <v>11.833333333333334</v>
      </c>
      <c r="L96" s="115"/>
      <c r="M96" s="115">
        <v>930</v>
      </c>
      <c r="N96" s="115"/>
      <c r="O96" s="117" t="s">
        <v>1500</v>
      </c>
      <c r="P96" s="117">
        <v>34</v>
      </c>
      <c r="Q96" s="76"/>
      <c r="R96" s="86"/>
      <c r="S96" s="86"/>
      <c r="T96" s="86"/>
      <c r="U96" s="86"/>
      <c r="V96" s="86"/>
      <c r="W96" s="86"/>
      <c r="X96" s="86"/>
      <c r="Y96" s="86"/>
      <c r="Z96" s="86"/>
      <c r="AA96" s="79"/>
      <c r="AB96" s="79"/>
      <c r="AC96" s="79"/>
      <c r="AD96" s="79"/>
      <c r="AE96" s="79"/>
      <c r="AF96" s="79"/>
      <c r="AG96" s="79"/>
      <c r="AH96" s="79"/>
      <c r="AI96" s="79"/>
      <c r="AJ96" s="79"/>
      <c r="AK96" s="79"/>
      <c r="AL96" s="79"/>
      <c r="AM96" s="79"/>
      <c r="AN96" s="79"/>
      <c r="AO96" s="79"/>
      <c r="AP96" s="79"/>
      <c r="AQ96" s="79"/>
      <c r="AR96" s="79"/>
      <c r="AS96" s="79"/>
      <c r="AT96" s="79"/>
      <c r="AU96" s="79"/>
      <c r="AV96" s="79"/>
      <c r="AW96" s="79"/>
      <c r="AX96" s="79"/>
      <c r="AY96" s="79"/>
      <c r="AZ96" s="79"/>
      <c r="BA96" s="79"/>
      <c r="BB96" s="79"/>
      <c r="BC96" s="79"/>
      <c r="BD96" s="79"/>
      <c r="BE96" s="79"/>
      <c r="BF96" s="79"/>
      <c r="BG96" s="79"/>
      <c r="BH96" s="79"/>
      <c r="BI96" s="79"/>
      <c r="BJ96" s="79"/>
      <c r="BK96" s="79"/>
      <c r="BL96" s="79"/>
      <c r="BM96" s="79"/>
      <c r="BN96" s="79"/>
      <c r="BO96" s="79"/>
      <c r="BP96" s="79"/>
      <c r="BQ96" s="79"/>
      <c r="BR96" s="79"/>
      <c r="BS96" s="79"/>
      <c r="BT96" s="79"/>
      <c r="BU96" s="79"/>
      <c r="BV96" s="79"/>
      <c r="BW96" s="79"/>
      <c r="BX96" s="79"/>
      <c r="BY96" s="79"/>
      <c r="BZ96" s="79"/>
      <c r="CA96" s="79"/>
      <c r="CB96" s="79"/>
      <c r="CC96" s="79"/>
      <c r="CD96" s="79"/>
      <c r="CE96" s="79"/>
      <c r="CF96" s="79"/>
      <c r="CG96" s="79"/>
      <c r="CH96" s="79"/>
      <c r="CI96" s="79"/>
      <c r="CJ96" s="79"/>
      <c r="CK96" s="79"/>
      <c r="CL96" s="79"/>
      <c r="CM96" s="79"/>
      <c r="CN96" s="79"/>
      <c r="CO96" s="79"/>
      <c r="CP96" s="79"/>
      <c r="CQ96" s="79"/>
      <c r="CR96" s="79"/>
      <c r="CS96" s="79"/>
      <c r="CT96" s="79"/>
      <c r="CU96" s="79"/>
      <c r="CV96" s="79"/>
      <c r="CW96" s="79"/>
      <c r="CX96" s="79"/>
      <c r="CY96" s="79"/>
      <c r="CZ96" s="79"/>
      <c r="DA96" s="79"/>
      <c r="DB96" s="79"/>
      <c r="DC96" s="79"/>
      <c r="DD96" s="79"/>
      <c r="DE96" s="79"/>
      <c r="DF96" s="79"/>
      <c r="DG96" s="79"/>
      <c r="DH96" s="79"/>
      <c r="DI96" s="79"/>
      <c r="DJ96" s="79"/>
      <c r="DK96" s="79"/>
      <c r="DL96" s="79"/>
      <c r="DM96" s="79"/>
      <c r="DN96" s="79"/>
      <c r="DO96" s="79"/>
      <c r="DP96" s="79"/>
      <c r="DQ96" s="79"/>
      <c r="DR96" s="79"/>
      <c r="DS96" s="79"/>
      <c r="DT96" s="79"/>
      <c r="DU96" s="79"/>
      <c r="DV96" s="79"/>
      <c r="DW96" s="79"/>
      <c r="DX96" s="79"/>
      <c r="DY96" s="79"/>
      <c r="DZ96" s="79"/>
      <c r="EA96" s="79"/>
      <c r="EB96" s="79"/>
      <c r="EC96" s="79"/>
      <c r="ED96" s="79"/>
      <c r="EE96" s="79"/>
      <c r="EF96" s="79"/>
      <c r="EG96" s="79"/>
      <c r="EH96" s="79"/>
      <c r="EI96" s="79"/>
      <c r="EJ96" s="79"/>
      <c r="EK96" s="79"/>
      <c r="EL96" s="79"/>
      <c r="EM96" s="79"/>
      <c r="EN96" s="79"/>
      <c r="EO96" s="79"/>
      <c r="EP96" s="79"/>
      <c r="EQ96" s="79"/>
      <c r="ER96" s="79"/>
      <c r="ES96" s="79"/>
      <c r="ET96" s="79"/>
      <c r="EU96" s="79"/>
      <c r="EV96" s="79"/>
      <c r="EW96" s="79"/>
      <c r="EX96" s="79"/>
      <c r="EY96" s="79"/>
      <c r="EZ96" s="79"/>
      <c r="FA96" s="79"/>
      <c r="FB96" s="79"/>
      <c r="FC96" s="79"/>
      <c r="FD96" s="79"/>
      <c r="FE96" s="79"/>
      <c r="FF96" s="79"/>
      <c r="FG96" s="79"/>
      <c r="FH96" s="79"/>
      <c r="FI96" s="79"/>
      <c r="FJ96" s="79"/>
      <c r="FK96" s="79"/>
      <c r="FL96" s="79"/>
      <c r="FM96" s="79"/>
      <c r="FN96" s="79"/>
      <c r="FO96" s="79"/>
      <c r="FP96" s="79"/>
      <c r="FQ96" s="79"/>
      <c r="FR96" s="79"/>
      <c r="FS96" s="79"/>
      <c r="FT96" s="79"/>
      <c r="FU96" s="79"/>
      <c r="FV96" s="79"/>
      <c r="FW96" s="79"/>
      <c r="FX96" s="79"/>
      <c r="FY96" s="79"/>
      <c r="FZ96" s="79"/>
      <c r="GA96" s="79"/>
      <c r="GB96" s="79"/>
      <c r="GC96" s="79"/>
      <c r="GD96" s="79"/>
      <c r="GE96" s="79"/>
      <c r="GF96" s="79"/>
      <c r="GG96" s="79"/>
      <c r="GH96" s="79"/>
      <c r="GI96" s="79"/>
      <c r="GJ96" s="79"/>
      <c r="GK96" s="79"/>
      <c r="GL96" s="79"/>
      <c r="GM96" s="79"/>
      <c r="GN96" s="79"/>
      <c r="GO96" s="79"/>
      <c r="GP96" s="79"/>
      <c r="GQ96" s="79"/>
      <c r="GR96" s="79"/>
      <c r="GS96" s="79"/>
      <c r="GT96" s="79"/>
      <c r="GU96" s="79"/>
      <c r="GV96" s="79"/>
      <c r="GW96" s="79"/>
      <c r="GX96" s="79"/>
      <c r="GY96" s="79"/>
      <c r="GZ96" s="79"/>
      <c r="HA96" s="79"/>
      <c r="HB96" s="79"/>
      <c r="HC96" s="79"/>
      <c r="HD96" s="79"/>
      <c r="HE96" s="79"/>
      <c r="HF96" s="79"/>
      <c r="HG96" s="79"/>
      <c r="HH96" s="79"/>
      <c r="HI96" s="79"/>
      <c r="HJ96" s="79"/>
      <c r="HK96" s="79"/>
      <c r="HL96" s="79"/>
      <c r="HM96" s="79"/>
      <c r="HN96" s="79"/>
      <c r="HO96" s="79"/>
      <c r="HP96" s="79"/>
      <c r="HQ96" s="79"/>
      <c r="HR96" s="79"/>
      <c r="HS96" s="79"/>
      <c r="HT96" s="79"/>
      <c r="HU96" s="79"/>
      <c r="HV96" s="79"/>
      <c r="HW96" s="79"/>
      <c r="HX96" s="79"/>
      <c r="HY96" s="79"/>
      <c r="HZ96" s="79"/>
      <c r="IA96" s="79"/>
      <c r="IB96" s="79"/>
      <c r="IC96" s="79"/>
      <c r="ID96" s="79"/>
      <c r="IE96" s="79"/>
      <c r="IF96" s="79"/>
      <c r="IG96" s="79"/>
      <c r="IH96" s="79"/>
      <c r="II96" s="79"/>
      <c r="IJ96" s="79"/>
      <c r="IK96" s="79"/>
      <c r="IL96" s="79"/>
      <c r="IM96" s="79"/>
      <c r="IN96" s="79"/>
      <c r="IO96" s="79"/>
      <c r="IP96" s="79"/>
      <c r="IQ96" s="79"/>
      <c r="IR96" s="79"/>
      <c r="IS96" s="79"/>
      <c r="IT96" s="79"/>
      <c r="IU96" s="79"/>
      <c r="IV96" s="79"/>
    </row>
    <row r="97" spans="1:256" ht="42.75" x14ac:dyDescent="0.25">
      <c r="A97" s="47">
        <f>+A96+1</f>
        <v>2</v>
      </c>
      <c r="B97" s="62" t="s">
        <v>1465</v>
      </c>
      <c r="C97" s="62" t="s">
        <v>1465</v>
      </c>
      <c r="D97" s="62" t="s">
        <v>1498</v>
      </c>
      <c r="E97" s="69" t="s">
        <v>1501</v>
      </c>
      <c r="F97" s="120" t="s">
        <v>98</v>
      </c>
      <c r="G97" s="120" t="s">
        <v>488</v>
      </c>
      <c r="H97" s="226">
        <v>41286</v>
      </c>
      <c r="I97" s="226">
        <v>41639</v>
      </c>
      <c r="J97" s="112" t="s">
        <v>95</v>
      </c>
      <c r="K97" s="227">
        <f>+(I97-H97)/30</f>
        <v>11.766666666666667</v>
      </c>
      <c r="L97" s="112"/>
      <c r="M97" s="115">
        <v>940</v>
      </c>
      <c r="N97" s="115"/>
      <c r="O97" s="117" t="s">
        <v>1502</v>
      </c>
      <c r="P97" s="117">
        <v>35</v>
      </c>
      <c r="Q97" s="76"/>
      <c r="R97" s="86"/>
      <c r="S97" s="86"/>
      <c r="T97" s="86"/>
      <c r="U97" s="86"/>
      <c r="V97" s="86"/>
      <c r="W97" s="86"/>
      <c r="X97" s="86"/>
      <c r="Y97" s="86"/>
      <c r="Z97" s="86"/>
      <c r="AA97" s="79"/>
      <c r="AB97" s="79"/>
      <c r="AC97" s="79"/>
      <c r="AD97" s="79"/>
      <c r="AE97" s="79"/>
      <c r="AF97" s="79"/>
      <c r="AG97" s="79"/>
      <c r="AH97" s="79"/>
      <c r="AI97" s="79"/>
      <c r="AJ97" s="79"/>
      <c r="AK97" s="79"/>
      <c r="AL97" s="79"/>
      <c r="AM97" s="79"/>
      <c r="AN97" s="79"/>
      <c r="AO97" s="79"/>
      <c r="AP97" s="79"/>
      <c r="AQ97" s="79"/>
      <c r="AR97" s="79"/>
      <c r="AS97" s="79"/>
      <c r="AT97" s="79"/>
      <c r="AU97" s="79"/>
      <c r="AV97" s="79"/>
      <c r="AW97" s="79"/>
      <c r="AX97" s="79"/>
      <c r="AY97" s="79"/>
      <c r="AZ97" s="79"/>
      <c r="BA97" s="79"/>
      <c r="BB97" s="79"/>
      <c r="BC97" s="79"/>
      <c r="BD97" s="79"/>
      <c r="BE97" s="79"/>
      <c r="BF97" s="79"/>
      <c r="BG97" s="79"/>
      <c r="BH97" s="79"/>
      <c r="BI97" s="79"/>
      <c r="BJ97" s="79"/>
      <c r="BK97" s="79"/>
      <c r="BL97" s="79"/>
      <c r="BM97" s="79"/>
      <c r="BN97" s="79"/>
      <c r="BO97" s="79"/>
      <c r="BP97" s="79"/>
      <c r="BQ97" s="79"/>
      <c r="BR97" s="79"/>
      <c r="BS97" s="79"/>
      <c r="BT97" s="79"/>
      <c r="BU97" s="79"/>
      <c r="BV97" s="79"/>
      <c r="BW97" s="79"/>
      <c r="BX97" s="79"/>
      <c r="BY97" s="79"/>
      <c r="BZ97" s="79"/>
      <c r="CA97" s="79"/>
      <c r="CB97" s="79"/>
      <c r="CC97" s="79"/>
      <c r="CD97" s="79"/>
      <c r="CE97" s="79"/>
      <c r="CF97" s="79"/>
      <c r="CG97" s="79"/>
      <c r="CH97" s="79"/>
      <c r="CI97" s="79"/>
      <c r="CJ97" s="79"/>
      <c r="CK97" s="79"/>
      <c r="CL97" s="79"/>
      <c r="CM97" s="79"/>
      <c r="CN97" s="79"/>
      <c r="CO97" s="79"/>
      <c r="CP97" s="79"/>
      <c r="CQ97" s="79"/>
      <c r="CR97" s="79"/>
      <c r="CS97" s="79"/>
      <c r="CT97" s="79"/>
      <c r="CU97" s="79"/>
      <c r="CV97" s="79"/>
      <c r="CW97" s="79"/>
      <c r="CX97" s="79"/>
      <c r="CY97" s="79"/>
      <c r="CZ97" s="79"/>
      <c r="DA97" s="79"/>
      <c r="DB97" s="79"/>
      <c r="DC97" s="79"/>
      <c r="DD97" s="79"/>
      <c r="DE97" s="79"/>
      <c r="DF97" s="79"/>
      <c r="DG97" s="79"/>
      <c r="DH97" s="79"/>
      <c r="DI97" s="79"/>
      <c r="DJ97" s="79"/>
      <c r="DK97" s="79"/>
      <c r="DL97" s="79"/>
      <c r="DM97" s="79"/>
      <c r="DN97" s="79"/>
      <c r="DO97" s="79"/>
      <c r="DP97" s="79"/>
      <c r="DQ97" s="79"/>
      <c r="DR97" s="79"/>
      <c r="DS97" s="79"/>
      <c r="DT97" s="79"/>
      <c r="DU97" s="79"/>
      <c r="DV97" s="79"/>
      <c r="DW97" s="79"/>
      <c r="DX97" s="79"/>
      <c r="DY97" s="79"/>
      <c r="DZ97" s="79"/>
      <c r="EA97" s="79"/>
      <c r="EB97" s="79"/>
      <c r="EC97" s="79"/>
      <c r="ED97" s="79"/>
      <c r="EE97" s="79"/>
      <c r="EF97" s="79"/>
      <c r="EG97" s="79"/>
      <c r="EH97" s="79"/>
      <c r="EI97" s="79"/>
      <c r="EJ97" s="79"/>
      <c r="EK97" s="79"/>
      <c r="EL97" s="79"/>
      <c r="EM97" s="79"/>
      <c r="EN97" s="79"/>
      <c r="EO97" s="79"/>
      <c r="EP97" s="79"/>
      <c r="EQ97" s="79"/>
      <c r="ER97" s="79"/>
      <c r="ES97" s="79"/>
      <c r="ET97" s="79"/>
      <c r="EU97" s="79"/>
      <c r="EV97" s="79"/>
      <c r="EW97" s="79"/>
      <c r="EX97" s="79"/>
      <c r="EY97" s="79"/>
      <c r="EZ97" s="79"/>
      <c r="FA97" s="79"/>
      <c r="FB97" s="79"/>
      <c r="FC97" s="79"/>
      <c r="FD97" s="79"/>
      <c r="FE97" s="79"/>
      <c r="FF97" s="79"/>
      <c r="FG97" s="79"/>
      <c r="FH97" s="79"/>
      <c r="FI97" s="79"/>
      <c r="FJ97" s="79"/>
      <c r="FK97" s="79"/>
      <c r="FL97" s="79"/>
      <c r="FM97" s="79"/>
      <c r="FN97" s="79"/>
      <c r="FO97" s="79"/>
      <c r="FP97" s="79"/>
      <c r="FQ97" s="79"/>
      <c r="FR97" s="79"/>
      <c r="FS97" s="79"/>
      <c r="FT97" s="79"/>
      <c r="FU97" s="79"/>
      <c r="FV97" s="79"/>
      <c r="FW97" s="79"/>
      <c r="FX97" s="79"/>
      <c r="FY97" s="79"/>
      <c r="FZ97" s="79"/>
      <c r="GA97" s="79"/>
      <c r="GB97" s="79"/>
      <c r="GC97" s="79"/>
      <c r="GD97" s="79"/>
      <c r="GE97" s="79"/>
      <c r="GF97" s="79"/>
      <c r="GG97" s="79"/>
      <c r="GH97" s="79"/>
      <c r="GI97" s="79"/>
      <c r="GJ97" s="79"/>
      <c r="GK97" s="79"/>
      <c r="GL97" s="79"/>
      <c r="GM97" s="79"/>
      <c r="GN97" s="79"/>
      <c r="GO97" s="79"/>
      <c r="GP97" s="79"/>
      <c r="GQ97" s="79"/>
      <c r="GR97" s="79"/>
      <c r="GS97" s="79"/>
      <c r="GT97" s="79"/>
      <c r="GU97" s="79"/>
      <c r="GV97" s="79"/>
      <c r="GW97" s="79"/>
      <c r="GX97" s="79"/>
      <c r="GY97" s="79"/>
      <c r="GZ97" s="79"/>
      <c r="HA97" s="79"/>
      <c r="HB97" s="79"/>
      <c r="HC97" s="79"/>
      <c r="HD97" s="79"/>
      <c r="HE97" s="79"/>
      <c r="HF97" s="79"/>
      <c r="HG97" s="79"/>
      <c r="HH97" s="79"/>
      <c r="HI97" s="79"/>
      <c r="HJ97" s="79"/>
      <c r="HK97" s="79"/>
      <c r="HL97" s="79"/>
      <c r="HM97" s="79"/>
      <c r="HN97" s="79"/>
      <c r="HO97" s="79"/>
      <c r="HP97" s="79"/>
      <c r="HQ97" s="79"/>
      <c r="HR97" s="79"/>
      <c r="HS97" s="79"/>
      <c r="HT97" s="79"/>
      <c r="HU97" s="79"/>
      <c r="HV97" s="79"/>
      <c r="HW97" s="79"/>
      <c r="HX97" s="79"/>
      <c r="HY97" s="79"/>
      <c r="HZ97" s="79"/>
      <c r="IA97" s="79"/>
      <c r="IB97" s="79"/>
      <c r="IC97" s="79"/>
      <c r="ID97" s="79"/>
      <c r="IE97" s="79"/>
      <c r="IF97" s="79"/>
      <c r="IG97" s="79"/>
      <c r="IH97" s="79"/>
      <c r="II97" s="79"/>
      <c r="IJ97" s="79"/>
      <c r="IK97" s="79"/>
      <c r="IL97" s="79"/>
      <c r="IM97" s="79"/>
      <c r="IN97" s="79"/>
      <c r="IO97" s="79"/>
      <c r="IP97" s="79"/>
      <c r="IQ97" s="79"/>
      <c r="IR97" s="79"/>
      <c r="IS97" s="79"/>
      <c r="IT97" s="79"/>
      <c r="IU97" s="79"/>
      <c r="IV97" s="79"/>
    </row>
    <row r="98" spans="1:256" x14ac:dyDescent="0.25">
      <c r="A98" s="47"/>
      <c r="B98" s="118" t="s">
        <v>105</v>
      </c>
      <c r="C98" s="63"/>
      <c r="D98" s="62"/>
      <c r="E98" s="119"/>
      <c r="F98" s="120"/>
      <c r="G98" s="120"/>
      <c r="H98" s="120"/>
      <c r="I98" s="112"/>
      <c r="J98" s="112"/>
      <c r="K98" s="121">
        <f>SUM(K96,K97)</f>
        <v>23.6</v>
      </c>
      <c r="L98" s="122">
        <f>SUM(L96:L97)</f>
        <v>0</v>
      </c>
      <c r="M98" s="121">
        <f>SUM(M96:M97)</f>
        <v>1870</v>
      </c>
      <c r="N98" s="122">
        <f>SUM(N96:N97)</f>
        <v>0</v>
      </c>
      <c r="O98" s="117"/>
      <c r="P98" s="117"/>
      <c r="Q98" s="76"/>
      <c r="R98" s="79"/>
      <c r="S98" s="79"/>
      <c r="T98" s="79"/>
      <c r="U98" s="79"/>
      <c r="V98" s="79"/>
      <c r="W98" s="79"/>
      <c r="X98" s="79"/>
      <c r="Y98" s="79"/>
      <c r="Z98" s="79"/>
      <c r="AA98" s="79"/>
      <c r="AB98" s="79"/>
      <c r="AC98" s="79"/>
      <c r="AD98" s="79"/>
      <c r="AE98" s="79"/>
      <c r="AF98" s="79"/>
      <c r="AG98" s="79"/>
      <c r="AH98" s="79"/>
      <c r="AI98" s="79"/>
      <c r="AJ98" s="79"/>
      <c r="AK98" s="79"/>
      <c r="AL98" s="79"/>
      <c r="AM98" s="79"/>
      <c r="AN98" s="79"/>
      <c r="AO98" s="79"/>
      <c r="AP98" s="79"/>
      <c r="AQ98" s="79"/>
      <c r="AR98" s="79"/>
      <c r="AS98" s="79"/>
      <c r="AT98" s="79"/>
      <c r="AU98" s="79"/>
      <c r="AV98" s="79"/>
      <c r="AW98" s="79"/>
      <c r="AX98" s="79"/>
      <c r="AY98" s="79"/>
      <c r="AZ98" s="79"/>
      <c r="BA98" s="79"/>
      <c r="BB98" s="79"/>
      <c r="BC98" s="79"/>
      <c r="BD98" s="79"/>
      <c r="BE98" s="79"/>
      <c r="BF98" s="79"/>
      <c r="BG98" s="79"/>
      <c r="BH98" s="79"/>
      <c r="BI98" s="79"/>
      <c r="BJ98" s="79"/>
      <c r="BK98" s="79"/>
      <c r="BL98" s="79"/>
      <c r="BM98" s="79"/>
      <c r="BN98" s="79"/>
      <c r="BO98" s="79"/>
      <c r="BP98" s="79"/>
      <c r="BQ98" s="79"/>
      <c r="BR98" s="79"/>
      <c r="BS98" s="79"/>
      <c r="BT98" s="79"/>
      <c r="BU98" s="79"/>
      <c r="BV98" s="79"/>
      <c r="BW98" s="79"/>
      <c r="BX98" s="79"/>
      <c r="BY98" s="79"/>
      <c r="BZ98" s="79"/>
      <c r="CA98" s="79"/>
      <c r="CB98" s="79"/>
      <c r="CC98" s="79"/>
      <c r="CD98" s="79"/>
      <c r="CE98" s="79"/>
      <c r="CF98" s="79"/>
      <c r="CG98" s="79"/>
      <c r="CH98" s="79"/>
      <c r="CI98" s="79"/>
      <c r="CJ98" s="79"/>
      <c r="CK98" s="79"/>
      <c r="CL98" s="79"/>
      <c r="CM98" s="79"/>
      <c r="CN98" s="79"/>
      <c r="CO98" s="79"/>
      <c r="CP98" s="79"/>
      <c r="CQ98" s="79"/>
      <c r="CR98" s="79"/>
      <c r="CS98" s="79"/>
      <c r="CT98" s="79"/>
      <c r="CU98" s="79"/>
      <c r="CV98" s="79"/>
      <c r="CW98" s="79"/>
      <c r="CX98" s="79"/>
      <c r="CY98" s="79"/>
      <c r="CZ98" s="79"/>
      <c r="DA98" s="79"/>
      <c r="DB98" s="79"/>
      <c r="DC98" s="79"/>
      <c r="DD98" s="79"/>
      <c r="DE98" s="79"/>
      <c r="DF98" s="79"/>
      <c r="DG98" s="79"/>
      <c r="DH98" s="79"/>
      <c r="DI98" s="79"/>
      <c r="DJ98" s="79"/>
      <c r="DK98" s="79"/>
      <c r="DL98" s="79"/>
      <c r="DM98" s="79"/>
      <c r="DN98" s="79"/>
      <c r="DO98" s="79"/>
      <c r="DP98" s="79"/>
      <c r="DQ98" s="79"/>
      <c r="DR98" s="79"/>
      <c r="DS98" s="79"/>
      <c r="DT98" s="79"/>
      <c r="DU98" s="79"/>
      <c r="DV98" s="79"/>
      <c r="DW98" s="79"/>
      <c r="DX98" s="79"/>
      <c r="DY98" s="79"/>
      <c r="DZ98" s="79"/>
      <c r="EA98" s="79"/>
      <c r="EB98" s="79"/>
      <c r="EC98" s="79"/>
      <c r="ED98" s="79"/>
      <c r="EE98" s="79"/>
      <c r="EF98" s="79"/>
      <c r="EG98" s="79"/>
      <c r="EH98" s="79"/>
      <c r="EI98" s="79"/>
      <c r="EJ98" s="79"/>
      <c r="EK98" s="79"/>
      <c r="EL98" s="79"/>
      <c r="EM98" s="79"/>
      <c r="EN98" s="79"/>
      <c r="EO98" s="79"/>
      <c r="EP98" s="79"/>
      <c r="EQ98" s="79"/>
      <c r="ER98" s="79"/>
      <c r="ES98" s="79"/>
      <c r="ET98" s="79"/>
      <c r="EU98" s="79"/>
      <c r="EV98" s="79"/>
      <c r="EW98" s="79"/>
      <c r="EX98" s="79"/>
      <c r="EY98" s="79"/>
      <c r="EZ98" s="79"/>
      <c r="FA98" s="79"/>
      <c r="FB98" s="79"/>
      <c r="FC98" s="79"/>
      <c r="FD98" s="79"/>
      <c r="FE98" s="79"/>
      <c r="FF98" s="79"/>
      <c r="FG98" s="79"/>
      <c r="FH98" s="79"/>
      <c r="FI98" s="79"/>
      <c r="FJ98" s="79"/>
      <c r="FK98" s="79"/>
      <c r="FL98" s="79"/>
      <c r="FM98" s="79"/>
      <c r="FN98" s="79"/>
      <c r="FO98" s="79"/>
      <c r="FP98" s="79"/>
      <c r="FQ98" s="79"/>
      <c r="FR98" s="79"/>
      <c r="FS98" s="79"/>
      <c r="FT98" s="79"/>
      <c r="FU98" s="79"/>
      <c r="FV98" s="79"/>
      <c r="FW98" s="79"/>
      <c r="FX98" s="79"/>
      <c r="FY98" s="79"/>
      <c r="FZ98" s="79"/>
      <c r="GA98" s="79"/>
      <c r="GB98" s="79"/>
      <c r="GC98" s="79"/>
      <c r="GD98" s="79"/>
      <c r="GE98" s="79"/>
      <c r="GF98" s="79"/>
      <c r="GG98" s="79"/>
      <c r="GH98" s="79"/>
      <c r="GI98" s="79"/>
      <c r="GJ98" s="79"/>
      <c r="GK98" s="79"/>
      <c r="GL98" s="79"/>
      <c r="GM98" s="79"/>
      <c r="GN98" s="79"/>
      <c r="GO98" s="79"/>
      <c r="GP98" s="79"/>
      <c r="GQ98" s="79"/>
      <c r="GR98" s="79"/>
      <c r="GS98" s="79"/>
      <c r="GT98" s="79"/>
      <c r="GU98" s="79"/>
      <c r="GV98" s="79"/>
      <c r="GW98" s="79"/>
      <c r="GX98" s="79"/>
      <c r="GY98" s="79"/>
      <c r="GZ98" s="79"/>
      <c r="HA98" s="79"/>
      <c r="HB98" s="79"/>
      <c r="HC98" s="79"/>
      <c r="HD98" s="79"/>
      <c r="HE98" s="79"/>
      <c r="HF98" s="79"/>
      <c r="HG98" s="79"/>
      <c r="HH98" s="79"/>
      <c r="HI98" s="79"/>
      <c r="HJ98" s="79"/>
      <c r="HK98" s="79"/>
      <c r="HL98" s="79"/>
      <c r="HM98" s="79"/>
      <c r="HN98" s="79"/>
      <c r="HO98" s="79"/>
      <c r="HP98" s="79"/>
      <c r="HQ98" s="79"/>
      <c r="HR98" s="79"/>
      <c r="HS98" s="79"/>
      <c r="HT98" s="79"/>
      <c r="HU98" s="79"/>
      <c r="HV98" s="79"/>
      <c r="HW98" s="79"/>
      <c r="HX98" s="79"/>
      <c r="HY98" s="79"/>
      <c r="HZ98" s="79"/>
      <c r="IA98" s="79"/>
      <c r="IB98" s="79"/>
      <c r="IC98" s="79"/>
      <c r="ID98" s="79"/>
      <c r="IE98" s="79"/>
      <c r="IF98" s="79"/>
      <c r="IG98" s="79"/>
      <c r="IH98" s="79"/>
      <c r="II98" s="79"/>
      <c r="IJ98" s="79"/>
      <c r="IK98" s="79"/>
      <c r="IL98" s="79"/>
      <c r="IM98" s="79"/>
      <c r="IN98" s="79"/>
      <c r="IO98" s="79"/>
      <c r="IP98" s="79"/>
      <c r="IQ98" s="79"/>
      <c r="IR98" s="79"/>
      <c r="IS98" s="79"/>
      <c r="IT98" s="79"/>
      <c r="IU98" s="79"/>
      <c r="IV98" s="79"/>
    </row>
    <row r="99" spans="1:256" x14ac:dyDescent="0.25">
      <c r="E99" s="155"/>
    </row>
    <row r="100" spans="1:256" ht="18" x14ac:dyDescent="0.25">
      <c r="B100" s="160" t="s">
        <v>204</v>
      </c>
      <c r="C100" s="235">
        <f>+K98</f>
        <v>23.6</v>
      </c>
      <c r="H100" s="126"/>
      <c r="I100" s="126"/>
      <c r="J100" s="126"/>
      <c r="K100" s="126"/>
      <c r="L100" s="126"/>
      <c r="M100" s="126"/>
    </row>
    <row r="102" spans="1:256" ht="15" thickBot="1" x14ac:dyDescent="0.3"/>
    <row r="103" spans="1:256" ht="30.75" thickBot="1" x14ac:dyDescent="0.3">
      <c r="B103" s="210" t="s">
        <v>205</v>
      </c>
      <c r="C103" s="211" t="s">
        <v>206</v>
      </c>
      <c r="D103" s="210" t="s">
        <v>104</v>
      </c>
      <c r="E103" s="211" t="s">
        <v>207</v>
      </c>
      <c r="K103" s="331"/>
    </row>
    <row r="104" spans="1:256" x14ac:dyDescent="0.25">
      <c r="B104" s="47" t="s">
        <v>208</v>
      </c>
      <c r="C104" s="212">
        <v>20</v>
      </c>
      <c r="D104" s="212">
        <v>0</v>
      </c>
      <c r="E104" s="495">
        <f>+D104+D105+D106</f>
        <v>40</v>
      </c>
    </row>
    <row r="105" spans="1:256" x14ac:dyDescent="0.25">
      <c r="B105" s="47" t="s">
        <v>209</v>
      </c>
      <c r="C105" s="85">
        <v>30</v>
      </c>
      <c r="D105" s="85">
        <v>0</v>
      </c>
      <c r="E105" s="496"/>
    </row>
    <row r="106" spans="1:256" ht="15" thickBot="1" x14ac:dyDescent="0.3">
      <c r="B106" s="47" t="s">
        <v>210</v>
      </c>
      <c r="C106" s="213">
        <v>40</v>
      </c>
      <c r="D106" s="213">
        <v>40</v>
      </c>
      <c r="E106" s="497"/>
    </row>
    <row r="108" spans="1:256" ht="15" thickBot="1" x14ac:dyDescent="0.3"/>
    <row r="109" spans="1:256" ht="27" thickBot="1" x14ac:dyDescent="0.3">
      <c r="B109" s="513" t="s">
        <v>211</v>
      </c>
      <c r="C109" s="514"/>
      <c r="D109" s="514"/>
      <c r="E109" s="514"/>
      <c r="F109" s="514"/>
      <c r="G109" s="514"/>
      <c r="H109" s="514"/>
      <c r="I109" s="514"/>
      <c r="J109" s="514"/>
      <c r="K109" s="514"/>
      <c r="L109" s="514"/>
      <c r="M109" s="514"/>
      <c r="N109" s="515"/>
    </row>
    <row r="111" spans="1:256" ht="15" x14ac:dyDescent="0.25">
      <c r="B111" s="476" t="s">
        <v>163</v>
      </c>
      <c r="C111" s="476" t="s">
        <v>164</v>
      </c>
      <c r="D111" s="476" t="s">
        <v>165</v>
      </c>
      <c r="E111" s="476" t="s">
        <v>166</v>
      </c>
      <c r="F111" s="476" t="s">
        <v>167</v>
      </c>
      <c r="G111" s="476" t="s">
        <v>168</v>
      </c>
      <c r="H111" s="476" t="s">
        <v>169</v>
      </c>
      <c r="I111" s="476" t="s">
        <v>170</v>
      </c>
      <c r="J111" s="489" t="s">
        <v>171</v>
      </c>
      <c r="K111" s="490"/>
      <c r="L111" s="491"/>
      <c r="M111" s="476" t="s">
        <v>172</v>
      </c>
      <c r="N111" s="476" t="s">
        <v>1804</v>
      </c>
      <c r="O111" s="476" t="s">
        <v>1805</v>
      </c>
      <c r="P111" s="478" t="s">
        <v>96</v>
      </c>
      <c r="Q111" s="479"/>
    </row>
    <row r="112" spans="1:256" ht="15" x14ac:dyDescent="0.25">
      <c r="B112" s="477"/>
      <c r="C112" s="477"/>
      <c r="D112" s="477"/>
      <c r="E112" s="477"/>
      <c r="F112" s="477"/>
      <c r="G112" s="477"/>
      <c r="H112" s="477"/>
      <c r="I112" s="477"/>
      <c r="J112" s="176" t="s">
        <v>173</v>
      </c>
      <c r="K112" s="176" t="s">
        <v>174</v>
      </c>
      <c r="L112" s="176" t="s">
        <v>175</v>
      </c>
      <c r="M112" s="477"/>
      <c r="N112" s="477"/>
      <c r="O112" s="477"/>
      <c r="P112" s="480"/>
      <c r="Q112" s="481"/>
    </row>
    <row r="113" spans="1:256" ht="28.5" x14ac:dyDescent="0.2">
      <c r="B113" s="59" t="s">
        <v>1445</v>
      </c>
      <c r="C113" s="336">
        <f>2/400</f>
        <v>5.0000000000000001E-3</v>
      </c>
      <c r="D113" s="127" t="s">
        <v>1446</v>
      </c>
      <c r="E113" s="240">
        <v>23496218</v>
      </c>
      <c r="F113" s="127" t="s">
        <v>1503</v>
      </c>
      <c r="G113" s="127" t="s">
        <v>1448</v>
      </c>
      <c r="H113" s="129">
        <v>34761</v>
      </c>
      <c r="I113" s="127" t="s">
        <v>1449</v>
      </c>
      <c r="J113" s="127" t="s">
        <v>1504</v>
      </c>
      <c r="K113" s="129" t="s">
        <v>1505</v>
      </c>
      <c r="L113" s="127" t="s">
        <v>1506</v>
      </c>
      <c r="M113" s="99" t="s">
        <v>75</v>
      </c>
      <c r="N113" s="99" t="s">
        <v>75</v>
      </c>
      <c r="O113" s="99" t="s">
        <v>75</v>
      </c>
      <c r="P113" s="484" t="s">
        <v>1507</v>
      </c>
      <c r="Q113" s="529"/>
    </row>
    <row r="114" spans="1:256" ht="128.25" x14ac:dyDescent="0.2">
      <c r="A114" s="215"/>
      <c r="B114" s="59" t="s">
        <v>558</v>
      </c>
      <c r="C114" s="217">
        <v>202</v>
      </c>
      <c r="D114" s="87" t="s">
        <v>1453</v>
      </c>
      <c r="E114" s="321">
        <v>1055272595</v>
      </c>
      <c r="F114" s="87" t="s">
        <v>1455</v>
      </c>
      <c r="G114" s="59" t="s">
        <v>1456</v>
      </c>
      <c r="H114" s="236">
        <v>40711</v>
      </c>
      <c r="I114" s="127" t="s">
        <v>1449</v>
      </c>
      <c r="J114" s="231" t="s">
        <v>1508</v>
      </c>
      <c r="K114" s="231" t="s">
        <v>1509</v>
      </c>
      <c r="L114" s="59" t="s">
        <v>1510</v>
      </c>
      <c r="M114" s="198" t="s">
        <v>75</v>
      </c>
      <c r="N114" s="198" t="s">
        <v>75</v>
      </c>
      <c r="O114" s="198" t="s">
        <v>75</v>
      </c>
      <c r="P114" s="484" t="s">
        <v>1511</v>
      </c>
      <c r="Q114" s="529"/>
      <c r="R114" s="215"/>
      <c r="S114" s="215"/>
      <c r="T114" s="215"/>
      <c r="U114" s="215"/>
      <c r="V114" s="215"/>
      <c r="W114" s="215"/>
      <c r="X114" s="215"/>
      <c r="Y114" s="215"/>
      <c r="Z114" s="215"/>
      <c r="AA114" s="215"/>
      <c r="AB114" s="215"/>
      <c r="AC114" s="215"/>
      <c r="AD114" s="215"/>
      <c r="AE114" s="215"/>
      <c r="AF114" s="215"/>
      <c r="AG114" s="215"/>
      <c r="AH114" s="215"/>
      <c r="AI114" s="215"/>
      <c r="AJ114" s="215"/>
      <c r="AK114" s="215"/>
      <c r="AL114" s="215"/>
      <c r="AM114" s="215"/>
      <c r="AN114" s="215"/>
      <c r="AO114" s="215"/>
      <c r="AP114" s="215"/>
      <c r="AQ114" s="215"/>
      <c r="AR114" s="215"/>
      <c r="AS114" s="215"/>
      <c r="AT114" s="215"/>
      <c r="AU114" s="215"/>
      <c r="AV114" s="215"/>
      <c r="AW114" s="215"/>
      <c r="AX114" s="215"/>
      <c r="AY114" s="215"/>
      <c r="AZ114" s="215"/>
      <c r="BA114" s="215"/>
      <c r="BB114" s="215"/>
      <c r="BC114" s="215"/>
      <c r="BD114" s="215"/>
      <c r="BE114" s="215"/>
      <c r="BF114" s="215"/>
      <c r="BG114" s="215"/>
      <c r="BH114" s="215"/>
      <c r="BI114" s="215"/>
      <c r="BJ114" s="215"/>
      <c r="BK114" s="215"/>
      <c r="BL114" s="215"/>
      <c r="BM114" s="215"/>
      <c r="BN114" s="215"/>
      <c r="BO114" s="215"/>
      <c r="BP114" s="215"/>
      <c r="BQ114" s="215"/>
      <c r="BR114" s="215"/>
      <c r="BS114" s="215"/>
      <c r="BT114" s="215"/>
      <c r="BU114" s="215"/>
      <c r="BV114" s="215"/>
      <c r="BW114" s="215"/>
      <c r="BX114" s="215"/>
      <c r="BY114" s="215"/>
      <c r="BZ114" s="215"/>
      <c r="CA114" s="215"/>
      <c r="CB114" s="215"/>
      <c r="CC114" s="215"/>
      <c r="CD114" s="215"/>
      <c r="CE114" s="215"/>
      <c r="CF114" s="215"/>
      <c r="CG114" s="215"/>
      <c r="CH114" s="215"/>
      <c r="CI114" s="215"/>
      <c r="CJ114" s="215"/>
      <c r="CK114" s="215"/>
      <c r="CL114" s="215"/>
      <c r="CM114" s="215"/>
      <c r="CN114" s="215"/>
      <c r="CO114" s="215"/>
      <c r="CP114" s="215"/>
      <c r="CQ114" s="215"/>
      <c r="CR114" s="215"/>
      <c r="CS114" s="215"/>
      <c r="CT114" s="215"/>
      <c r="CU114" s="215"/>
      <c r="CV114" s="215"/>
      <c r="CW114" s="215"/>
      <c r="CX114" s="215"/>
      <c r="CY114" s="215"/>
      <c r="CZ114" s="215"/>
      <c r="DA114" s="215"/>
      <c r="DB114" s="215"/>
      <c r="DC114" s="215"/>
      <c r="DD114" s="215"/>
      <c r="DE114" s="215"/>
      <c r="DF114" s="215"/>
      <c r="DG114" s="215"/>
      <c r="DH114" s="215"/>
      <c r="DI114" s="215"/>
      <c r="DJ114" s="215"/>
      <c r="DK114" s="215"/>
      <c r="DL114" s="215"/>
      <c r="DM114" s="215"/>
      <c r="DN114" s="215"/>
      <c r="DO114" s="215"/>
      <c r="DP114" s="215"/>
      <c r="DQ114" s="215"/>
      <c r="DR114" s="215"/>
      <c r="DS114" s="215"/>
      <c r="DT114" s="215"/>
      <c r="DU114" s="215"/>
      <c r="DV114" s="215"/>
      <c r="DW114" s="215"/>
      <c r="DX114" s="215"/>
      <c r="DY114" s="215"/>
      <c r="DZ114" s="215"/>
      <c r="EA114" s="215"/>
      <c r="EB114" s="215"/>
      <c r="EC114" s="215"/>
      <c r="ED114" s="215"/>
      <c r="EE114" s="215"/>
      <c r="EF114" s="215"/>
      <c r="EG114" s="215"/>
      <c r="EH114" s="215"/>
      <c r="EI114" s="215"/>
      <c r="EJ114" s="215"/>
      <c r="EK114" s="215"/>
      <c r="EL114" s="215"/>
      <c r="EM114" s="215"/>
      <c r="EN114" s="215"/>
      <c r="EO114" s="215"/>
      <c r="EP114" s="215"/>
      <c r="EQ114" s="215"/>
      <c r="ER114" s="215"/>
      <c r="ES114" s="215"/>
      <c r="ET114" s="215"/>
      <c r="EU114" s="215"/>
      <c r="EV114" s="215"/>
      <c r="EW114" s="215"/>
      <c r="EX114" s="215"/>
      <c r="EY114" s="215"/>
      <c r="EZ114" s="215"/>
      <c r="FA114" s="215"/>
      <c r="FB114" s="215"/>
      <c r="FC114" s="215"/>
      <c r="FD114" s="215"/>
      <c r="FE114" s="215"/>
      <c r="FF114" s="215"/>
      <c r="FG114" s="215"/>
      <c r="FH114" s="215"/>
      <c r="FI114" s="215"/>
      <c r="FJ114" s="215"/>
      <c r="FK114" s="215"/>
      <c r="FL114" s="215"/>
      <c r="FM114" s="215"/>
      <c r="FN114" s="215"/>
      <c r="FO114" s="215"/>
      <c r="FP114" s="215"/>
      <c r="FQ114" s="215"/>
      <c r="FR114" s="215"/>
      <c r="FS114" s="215"/>
      <c r="FT114" s="215"/>
      <c r="FU114" s="215"/>
      <c r="FV114" s="215"/>
      <c r="FW114" s="215"/>
      <c r="FX114" s="215"/>
      <c r="FY114" s="215"/>
      <c r="FZ114" s="215"/>
      <c r="GA114" s="215"/>
      <c r="GB114" s="215"/>
      <c r="GC114" s="215"/>
      <c r="GD114" s="215"/>
      <c r="GE114" s="215"/>
      <c r="GF114" s="215"/>
      <c r="GG114" s="215"/>
      <c r="GH114" s="215"/>
      <c r="GI114" s="215"/>
      <c r="GJ114" s="215"/>
      <c r="GK114" s="215"/>
      <c r="GL114" s="215"/>
      <c r="GM114" s="215"/>
      <c r="GN114" s="215"/>
      <c r="GO114" s="215"/>
      <c r="GP114" s="215"/>
      <c r="GQ114" s="215"/>
      <c r="GR114" s="215"/>
      <c r="GS114" s="215"/>
      <c r="GT114" s="215"/>
      <c r="GU114" s="215"/>
      <c r="GV114" s="215"/>
      <c r="GW114" s="215"/>
      <c r="GX114" s="215"/>
      <c r="GY114" s="215"/>
      <c r="GZ114" s="215"/>
      <c r="HA114" s="215"/>
      <c r="HB114" s="215"/>
      <c r="HC114" s="215"/>
      <c r="HD114" s="215"/>
      <c r="HE114" s="215"/>
      <c r="HF114" s="215"/>
      <c r="HG114" s="215"/>
      <c r="HH114" s="215"/>
      <c r="HI114" s="215"/>
      <c r="HJ114" s="215"/>
      <c r="HK114" s="215"/>
      <c r="HL114" s="215"/>
      <c r="HM114" s="215"/>
      <c r="HN114" s="215"/>
      <c r="HO114" s="215"/>
      <c r="HP114" s="215"/>
      <c r="HQ114" s="215"/>
      <c r="HR114" s="215"/>
      <c r="HS114" s="215"/>
      <c r="HT114" s="215"/>
      <c r="HU114" s="215"/>
      <c r="HV114" s="215"/>
      <c r="HW114" s="215"/>
      <c r="HX114" s="215"/>
      <c r="HY114" s="215"/>
      <c r="HZ114" s="215"/>
      <c r="IA114" s="215"/>
      <c r="IB114" s="215"/>
      <c r="IC114" s="215"/>
      <c r="ID114" s="215"/>
      <c r="IE114" s="215"/>
      <c r="IF114" s="215"/>
      <c r="IG114" s="215"/>
      <c r="IH114" s="215"/>
      <c r="II114" s="215"/>
      <c r="IJ114" s="215"/>
      <c r="IK114" s="215"/>
      <c r="IL114" s="215"/>
      <c r="IM114" s="215"/>
      <c r="IN114" s="215"/>
      <c r="IO114" s="215"/>
      <c r="IP114" s="215"/>
      <c r="IQ114" s="215"/>
      <c r="IR114" s="215"/>
      <c r="IS114" s="215"/>
      <c r="IT114" s="215"/>
      <c r="IU114" s="215"/>
      <c r="IV114" s="215"/>
    </row>
    <row r="115" spans="1:256" x14ac:dyDescent="0.2">
      <c r="B115" s="144" t="s">
        <v>559</v>
      </c>
      <c r="C115" s="217">
        <v>202</v>
      </c>
      <c r="D115" s="100" t="s">
        <v>1460</v>
      </c>
      <c r="E115" s="321">
        <v>20455450</v>
      </c>
      <c r="F115" s="100" t="s">
        <v>1201</v>
      </c>
      <c r="G115" s="100" t="s">
        <v>1462</v>
      </c>
      <c r="H115" s="236">
        <v>41620</v>
      </c>
      <c r="I115" s="100" t="s">
        <v>1449</v>
      </c>
      <c r="J115" s="100" t="s">
        <v>1463</v>
      </c>
      <c r="K115" s="100" t="s">
        <v>1464</v>
      </c>
      <c r="L115" s="100" t="s">
        <v>1464</v>
      </c>
      <c r="M115" s="100" t="s">
        <v>713</v>
      </c>
      <c r="N115" s="100" t="s">
        <v>713</v>
      </c>
      <c r="O115" s="100" t="s">
        <v>713</v>
      </c>
      <c r="P115" s="484" t="s">
        <v>1512</v>
      </c>
      <c r="Q115" s="529"/>
    </row>
    <row r="118" spans="1:256" ht="15" thickBot="1" x14ac:dyDescent="0.3"/>
    <row r="119" spans="1:256" ht="30" x14ac:dyDescent="0.25">
      <c r="B119" s="158" t="s">
        <v>94</v>
      </c>
      <c r="C119" s="158" t="s">
        <v>205</v>
      </c>
      <c r="D119" s="176" t="s">
        <v>206</v>
      </c>
      <c r="E119" s="158" t="s">
        <v>104</v>
      </c>
      <c r="F119" s="211" t="s">
        <v>227</v>
      </c>
      <c r="G119" s="177"/>
    </row>
    <row r="120" spans="1:256" ht="108" x14ac:dyDescent="0.2">
      <c r="B120" s="459" t="s">
        <v>228</v>
      </c>
      <c r="C120" s="220" t="s">
        <v>229</v>
      </c>
      <c r="D120" s="85">
        <v>25</v>
      </c>
      <c r="E120" s="85"/>
      <c r="F120" s="471">
        <f>+E120+E121+E122</f>
        <v>0</v>
      </c>
      <c r="G120" s="221"/>
    </row>
    <row r="121" spans="1:256" ht="96" x14ac:dyDescent="0.2">
      <c r="B121" s="459"/>
      <c r="C121" s="220" t="s">
        <v>230</v>
      </c>
      <c r="D121" s="47">
        <v>25</v>
      </c>
      <c r="E121" s="85">
        <v>0</v>
      </c>
      <c r="F121" s="472"/>
      <c r="G121" s="221"/>
    </row>
    <row r="122" spans="1:256" ht="60" x14ac:dyDescent="0.2">
      <c r="B122" s="459"/>
      <c r="C122" s="220" t="s">
        <v>231</v>
      </c>
      <c r="D122" s="85">
        <v>10</v>
      </c>
      <c r="E122" s="85"/>
      <c r="F122" s="473"/>
      <c r="G122" s="221"/>
    </row>
    <row r="123" spans="1:256" x14ac:dyDescent="0.2">
      <c r="C123" s="171"/>
    </row>
    <row r="126" spans="1:256" ht="15" x14ac:dyDescent="0.25">
      <c r="B126" s="188" t="s">
        <v>232</v>
      </c>
    </row>
    <row r="129" spans="2:5" ht="15" x14ac:dyDescent="0.25">
      <c r="B129" s="176" t="s">
        <v>94</v>
      </c>
      <c r="C129" s="176" t="s">
        <v>103</v>
      </c>
      <c r="D129" s="158" t="s">
        <v>104</v>
      </c>
      <c r="E129" s="158" t="s">
        <v>105</v>
      </c>
    </row>
    <row r="130" spans="2:5" ht="42.75" x14ac:dyDescent="0.25">
      <c r="B130" s="190" t="s">
        <v>1807</v>
      </c>
      <c r="C130" s="47">
        <v>40</v>
      </c>
      <c r="D130" s="85">
        <v>40</v>
      </c>
      <c r="E130" s="474">
        <f>+D130+D131</f>
        <v>40</v>
      </c>
    </row>
    <row r="131" spans="2:5" ht="71.25" x14ac:dyDescent="0.25">
      <c r="B131" s="190" t="s">
        <v>1808</v>
      </c>
      <c r="C131" s="47">
        <v>60</v>
      </c>
      <c r="D131" s="85">
        <f>+F120</f>
        <v>0</v>
      </c>
      <c r="E131" s="475"/>
    </row>
  </sheetData>
  <mergeCells count="64">
    <mergeCell ref="C9:N9"/>
    <mergeCell ref="B2:P2"/>
    <mergeCell ref="B4:P4"/>
    <mergeCell ref="A5:L5"/>
    <mergeCell ref="C7:N7"/>
    <mergeCell ref="C8:N8"/>
    <mergeCell ref="P63:Q63"/>
    <mergeCell ref="C10:N10"/>
    <mergeCell ref="C11:E11"/>
    <mergeCell ref="B15:C22"/>
    <mergeCell ref="B23:C23"/>
    <mergeCell ref="E41:E42"/>
    <mergeCell ref="M46:N46"/>
    <mergeCell ref="B54:B55"/>
    <mergeCell ref="C54:C55"/>
    <mergeCell ref="D54:E54"/>
    <mergeCell ref="C58:N58"/>
    <mergeCell ref="B60:N60"/>
    <mergeCell ref="O76:O77"/>
    <mergeCell ref="P76:Q77"/>
    <mergeCell ref="P64:Q64"/>
    <mergeCell ref="P65:Q65"/>
    <mergeCell ref="B71:N71"/>
    <mergeCell ref="B76:B77"/>
    <mergeCell ref="C76:C77"/>
    <mergeCell ref="D76:D77"/>
    <mergeCell ref="E76:E77"/>
    <mergeCell ref="F76:F77"/>
    <mergeCell ref="G76:G77"/>
    <mergeCell ref="H76:H77"/>
    <mergeCell ref="D85:E85"/>
    <mergeCell ref="I76:I77"/>
    <mergeCell ref="J76:L76"/>
    <mergeCell ref="M76:M77"/>
    <mergeCell ref="N76:N77"/>
    <mergeCell ref="P78:Q78"/>
    <mergeCell ref="P79:Q79"/>
    <mergeCell ref="P80:Q80"/>
    <mergeCell ref="P81:Q81"/>
    <mergeCell ref="B82:N82"/>
    <mergeCell ref="D86:E86"/>
    <mergeCell ref="B89:P89"/>
    <mergeCell ref="B92:N92"/>
    <mergeCell ref="E104:E106"/>
    <mergeCell ref="B109:N109"/>
    <mergeCell ref="B120:B122"/>
    <mergeCell ref="F120:F122"/>
    <mergeCell ref="G111:G112"/>
    <mergeCell ref="H111:H112"/>
    <mergeCell ref="I111:I112"/>
    <mergeCell ref="B111:B112"/>
    <mergeCell ref="C111:C112"/>
    <mergeCell ref="D111:D112"/>
    <mergeCell ref="E111:E112"/>
    <mergeCell ref="F111:F112"/>
    <mergeCell ref="E130:E131"/>
    <mergeCell ref="O111:O112"/>
    <mergeCell ref="P111:Q112"/>
    <mergeCell ref="P113:Q113"/>
    <mergeCell ref="P114:Q114"/>
    <mergeCell ref="P115:Q115"/>
    <mergeCell ref="J111:L111"/>
    <mergeCell ref="M111:M112"/>
    <mergeCell ref="N111:N112"/>
  </mergeCells>
  <dataValidations count="2">
    <dataValidation type="decimal" allowBlank="1" showInputMessage="1" showErrorMessage="1" sqref="IV25:IV45 SR25:SR45 ACN25:ACN45 AMJ25:AMJ45 AWF25:AWF45 BGB25:BGB45 BPX25:BPX45 BZT25:BZT45 CJP25:CJP45 CTL25:CTL45 DDH25:DDH45 DND25:DND45 DWZ25:DWZ45 EGV25:EGV45 EQR25:EQR45 FAN25:FAN45 FKJ25:FKJ45 FUF25:FUF45 GEB25:GEB45 GNX25:GNX45 GXT25:GXT45 HHP25:HHP45 HRL25:HRL45 IBH25:IBH45 ILD25:ILD45 IUZ25:IUZ45 JEV25:JEV45 JOR25:JOR45 JYN25:JYN45 KIJ25:KIJ45 KSF25:KSF45 LCB25:LCB45 LLX25:LLX45 LVT25:LVT45 MFP25:MFP45 MPL25:MPL45 MZH25:MZH45 NJD25:NJD45 NSZ25:NSZ45 OCV25:OCV45 OMR25:OMR45 OWN25:OWN45 PGJ25:PGJ45 PQF25:PQF45 QAB25:QAB45 QJX25:QJX45 QTT25:QTT45 RDP25:RDP45 RNL25:RNL45 RXH25:RXH45 SHD25:SHD45 SQZ25:SQZ45 TAV25:TAV45 TKR25:TKR45 TUN25:TUN45 UEJ25:UEJ45 UOF25:UOF45 UYB25:UYB45 VHX25:VHX45 VRT25:VRT45 WBP25:WBP45 WLL25:WLL45 WVH25:WVH45 XFD25:XFD45 IV65561:IV65581 SR65561:SR65581 ACN65561:ACN65581 AMJ65561:AMJ65581 AWF65561:AWF65581 BGB65561:BGB65581 BPX65561:BPX65581 BZT65561:BZT65581 CJP65561:CJP65581 CTL65561:CTL65581 DDH65561:DDH65581 DND65561:DND65581 DWZ65561:DWZ65581 EGV65561:EGV65581 EQR65561:EQR65581 FAN65561:FAN65581 FKJ65561:FKJ65581 FUF65561:FUF65581 GEB65561:GEB65581 GNX65561:GNX65581 GXT65561:GXT65581 HHP65561:HHP65581 HRL65561:HRL65581 IBH65561:IBH65581 ILD65561:ILD65581 IUZ65561:IUZ65581 JEV65561:JEV65581 JOR65561:JOR65581 JYN65561:JYN65581 KIJ65561:KIJ65581 KSF65561:KSF65581 LCB65561:LCB65581 LLX65561:LLX65581 LVT65561:LVT65581 MFP65561:MFP65581 MPL65561:MPL65581 MZH65561:MZH65581 NJD65561:NJD65581 NSZ65561:NSZ65581 OCV65561:OCV65581 OMR65561:OMR65581 OWN65561:OWN65581 PGJ65561:PGJ65581 PQF65561:PQF65581 QAB65561:QAB65581 QJX65561:QJX65581 QTT65561:QTT65581 RDP65561:RDP65581 RNL65561:RNL65581 RXH65561:RXH65581 SHD65561:SHD65581 SQZ65561:SQZ65581 TAV65561:TAV65581 TKR65561:TKR65581 TUN65561:TUN65581 UEJ65561:UEJ65581 UOF65561:UOF65581 UYB65561:UYB65581 VHX65561:VHX65581 VRT65561:VRT65581 WBP65561:WBP65581 WLL65561:WLL65581 WVH65561:WVH65581 XFD65561:XFD65581 IV131097:IV131117 SR131097:SR131117 ACN131097:ACN131117 AMJ131097:AMJ131117 AWF131097:AWF131117 BGB131097:BGB131117 BPX131097:BPX131117 BZT131097:BZT131117 CJP131097:CJP131117 CTL131097:CTL131117 DDH131097:DDH131117 DND131097:DND131117 DWZ131097:DWZ131117 EGV131097:EGV131117 EQR131097:EQR131117 FAN131097:FAN131117 FKJ131097:FKJ131117 FUF131097:FUF131117 GEB131097:GEB131117 GNX131097:GNX131117 GXT131097:GXT131117 HHP131097:HHP131117 HRL131097:HRL131117 IBH131097:IBH131117 ILD131097:ILD131117 IUZ131097:IUZ131117 JEV131097:JEV131117 JOR131097:JOR131117 JYN131097:JYN131117 KIJ131097:KIJ131117 KSF131097:KSF131117 LCB131097:LCB131117 LLX131097:LLX131117 LVT131097:LVT131117 MFP131097:MFP131117 MPL131097:MPL131117 MZH131097:MZH131117 NJD131097:NJD131117 NSZ131097:NSZ131117 OCV131097:OCV131117 OMR131097:OMR131117 OWN131097:OWN131117 PGJ131097:PGJ131117 PQF131097:PQF131117 QAB131097:QAB131117 QJX131097:QJX131117 QTT131097:QTT131117 RDP131097:RDP131117 RNL131097:RNL131117 RXH131097:RXH131117 SHD131097:SHD131117 SQZ131097:SQZ131117 TAV131097:TAV131117 TKR131097:TKR131117 TUN131097:TUN131117 UEJ131097:UEJ131117 UOF131097:UOF131117 UYB131097:UYB131117 VHX131097:VHX131117 VRT131097:VRT131117 WBP131097:WBP131117 WLL131097:WLL131117 WVH131097:WVH131117 XFD131097:XFD131117 IV196633:IV196653 SR196633:SR196653 ACN196633:ACN196653 AMJ196633:AMJ196653 AWF196633:AWF196653 BGB196633:BGB196653 BPX196633:BPX196653 BZT196633:BZT196653 CJP196633:CJP196653 CTL196633:CTL196653 DDH196633:DDH196653 DND196633:DND196653 DWZ196633:DWZ196653 EGV196633:EGV196653 EQR196633:EQR196653 FAN196633:FAN196653 FKJ196633:FKJ196653 FUF196633:FUF196653 GEB196633:GEB196653 GNX196633:GNX196653 GXT196633:GXT196653 HHP196633:HHP196653 HRL196633:HRL196653 IBH196633:IBH196653 ILD196633:ILD196653 IUZ196633:IUZ196653 JEV196633:JEV196653 JOR196633:JOR196653 JYN196633:JYN196653 KIJ196633:KIJ196653 KSF196633:KSF196653 LCB196633:LCB196653 LLX196633:LLX196653 LVT196633:LVT196653 MFP196633:MFP196653 MPL196633:MPL196653 MZH196633:MZH196653 NJD196633:NJD196653 NSZ196633:NSZ196653 OCV196633:OCV196653 OMR196633:OMR196653 OWN196633:OWN196653 PGJ196633:PGJ196653 PQF196633:PQF196653 QAB196633:QAB196653 QJX196633:QJX196653 QTT196633:QTT196653 RDP196633:RDP196653 RNL196633:RNL196653 RXH196633:RXH196653 SHD196633:SHD196653 SQZ196633:SQZ196653 TAV196633:TAV196653 TKR196633:TKR196653 TUN196633:TUN196653 UEJ196633:UEJ196653 UOF196633:UOF196653 UYB196633:UYB196653 VHX196633:VHX196653 VRT196633:VRT196653 WBP196633:WBP196653 WLL196633:WLL196653 WVH196633:WVH196653 XFD196633:XFD196653 IV262169:IV262189 SR262169:SR262189 ACN262169:ACN262189 AMJ262169:AMJ262189 AWF262169:AWF262189 BGB262169:BGB262189 BPX262169:BPX262189 BZT262169:BZT262189 CJP262169:CJP262189 CTL262169:CTL262189 DDH262169:DDH262189 DND262169:DND262189 DWZ262169:DWZ262189 EGV262169:EGV262189 EQR262169:EQR262189 FAN262169:FAN262189 FKJ262169:FKJ262189 FUF262169:FUF262189 GEB262169:GEB262189 GNX262169:GNX262189 GXT262169:GXT262189 HHP262169:HHP262189 HRL262169:HRL262189 IBH262169:IBH262189 ILD262169:ILD262189 IUZ262169:IUZ262189 JEV262169:JEV262189 JOR262169:JOR262189 JYN262169:JYN262189 KIJ262169:KIJ262189 KSF262169:KSF262189 LCB262169:LCB262189 LLX262169:LLX262189 LVT262169:LVT262189 MFP262169:MFP262189 MPL262169:MPL262189 MZH262169:MZH262189 NJD262169:NJD262189 NSZ262169:NSZ262189 OCV262169:OCV262189 OMR262169:OMR262189 OWN262169:OWN262189 PGJ262169:PGJ262189 PQF262169:PQF262189 QAB262169:QAB262189 QJX262169:QJX262189 QTT262169:QTT262189 RDP262169:RDP262189 RNL262169:RNL262189 RXH262169:RXH262189 SHD262169:SHD262189 SQZ262169:SQZ262189 TAV262169:TAV262189 TKR262169:TKR262189 TUN262169:TUN262189 UEJ262169:UEJ262189 UOF262169:UOF262189 UYB262169:UYB262189 VHX262169:VHX262189 VRT262169:VRT262189 WBP262169:WBP262189 WLL262169:WLL262189 WVH262169:WVH262189 XFD262169:XFD262189 IV327705:IV327725 SR327705:SR327725 ACN327705:ACN327725 AMJ327705:AMJ327725 AWF327705:AWF327725 BGB327705:BGB327725 BPX327705:BPX327725 BZT327705:BZT327725 CJP327705:CJP327725 CTL327705:CTL327725 DDH327705:DDH327725 DND327705:DND327725 DWZ327705:DWZ327725 EGV327705:EGV327725 EQR327705:EQR327725 FAN327705:FAN327725 FKJ327705:FKJ327725 FUF327705:FUF327725 GEB327705:GEB327725 GNX327705:GNX327725 GXT327705:GXT327725 HHP327705:HHP327725 HRL327705:HRL327725 IBH327705:IBH327725 ILD327705:ILD327725 IUZ327705:IUZ327725 JEV327705:JEV327725 JOR327705:JOR327725 JYN327705:JYN327725 KIJ327705:KIJ327725 KSF327705:KSF327725 LCB327705:LCB327725 LLX327705:LLX327725 LVT327705:LVT327725 MFP327705:MFP327725 MPL327705:MPL327725 MZH327705:MZH327725 NJD327705:NJD327725 NSZ327705:NSZ327725 OCV327705:OCV327725 OMR327705:OMR327725 OWN327705:OWN327725 PGJ327705:PGJ327725 PQF327705:PQF327725 QAB327705:QAB327725 QJX327705:QJX327725 QTT327705:QTT327725 RDP327705:RDP327725 RNL327705:RNL327725 RXH327705:RXH327725 SHD327705:SHD327725 SQZ327705:SQZ327725 TAV327705:TAV327725 TKR327705:TKR327725 TUN327705:TUN327725 UEJ327705:UEJ327725 UOF327705:UOF327725 UYB327705:UYB327725 VHX327705:VHX327725 VRT327705:VRT327725 WBP327705:WBP327725 WLL327705:WLL327725 WVH327705:WVH327725 XFD327705:XFD327725 IV393241:IV393261 SR393241:SR393261 ACN393241:ACN393261 AMJ393241:AMJ393261 AWF393241:AWF393261 BGB393241:BGB393261 BPX393241:BPX393261 BZT393241:BZT393261 CJP393241:CJP393261 CTL393241:CTL393261 DDH393241:DDH393261 DND393241:DND393261 DWZ393241:DWZ393261 EGV393241:EGV393261 EQR393241:EQR393261 FAN393241:FAN393261 FKJ393241:FKJ393261 FUF393241:FUF393261 GEB393241:GEB393261 GNX393241:GNX393261 GXT393241:GXT393261 HHP393241:HHP393261 HRL393241:HRL393261 IBH393241:IBH393261 ILD393241:ILD393261 IUZ393241:IUZ393261 JEV393241:JEV393261 JOR393241:JOR393261 JYN393241:JYN393261 KIJ393241:KIJ393261 KSF393241:KSF393261 LCB393241:LCB393261 LLX393241:LLX393261 LVT393241:LVT393261 MFP393241:MFP393261 MPL393241:MPL393261 MZH393241:MZH393261 NJD393241:NJD393261 NSZ393241:NSZ393261 OCV393241:OCV393261 OMR393241:OMR393261 OWN393241:OWN393261 PGJ393241:PGJ393261 PQF393241:PQF393261 QAB393241:QAB393261 QJX393241:QJX393261 QTT393241:QTT393261 RDP393241:RDP393261 RNL393241:RNL393261 RXH393241:RXH393261 SHD393241:SHD393261 SQZ393241:SQZ393261 TAV393241:TAV393261 TKR393241:TKR393261 TUN393241:TUN393261 UEJ393241:UEJ393261 UOF393241:UOF393261 UYB393241:UYB393261 VHX393241:VHX393261 VRT393241:VRT393261 WBP393241:WBP393261 WLL393241:WLL393261 WVH393241:WVH393261 XFD393241:XFD393261 IV458777:IV458797 SR458777:SR458797 ACN458777:ACN458797 AMJ458777:AMJ458797 AWF458777:AWF458797 BGB458777:BGB458797 BPX458777:BPX458797 BZT458777:BZT458797 CJP458777:CJP458797 CTL458777:CTL458797 DDH458777:DDH458797 DND458777:DND458797 DWZ458777:DWZ458797 EGV458777:EGV458797 EQR458777:EQR458797 FAN458777:FAN458797 FKJ458777:FKJ458797 FUF458777:FUF458797 GEB458777:GEB458797 GNX458777:GNX458797 GXT458777:GXT458797 HHP458777:HHP458797 HRL458777:HRL458797 IBH458777:IBH458797 ILD458777:ILD458797 IUZ458777:IUZ458797 JEV458777:JEV458797 JOR458777:JOR458797 JYN458777:JYN458797 KIJ458777:KIJ458797 KSF458777:KSF458797 LCB458777:LCB458797 LLX458777:LLX458797 LVT458777:LVT458797 MFP458777:MFP458797 MPL458777:MPL458797 MZH458777:MZH458797 NJD458777:NJD458797 NSZ458777:NSZ458797 OCV458777:OCV458797 OMR458777:OMR458797 OWN458777:OWN458797 PGJ458777:PGJ458797 PQF458777:PQF458797 QAB458777:QAB458797 QJX458777:QJX458797 QTT458777:QTT458797 RDP458777:RDP458797 RNL458777:RNL458797 RXH458777:RXH458797 SHD458777:SHD458797 SQZ458777:SQZ458797 TAV458777:TAV458797 TKR458777:TKR458797 TUN458777:TUN458797 UEJ458777:UEJ458797 UOF458777:UOF458797 UYB458777:UYB458797 VHX458777:VHX458797 VRT458777:VRT458797 WBP458777:WBP458797 WLL458777:WLL458797 WVH458777:WVH458797 XFD458777:XFD458797 IV524313:IV524333 SR524313:SR524333 ACN524313:ACN524333 AMJ524313:AMJ524333 AWF524313:AWF524333 BGB524313:BGB524333 BPX524313:BPX524333 BZT524313:BZT524333 CJP524313:CJP524333 CTL524313:CTL524333 DDH524313:DDH524333 DND524313:DND524333 DWZ524313:DWZ524333 EGV524313:EGV524333 EQR524313:EQR524333 FAN524313:FAN524333 FKJ524313:FKJ524333 FUF524313:FUF524333 GEB524313:GEB524333 GNX524313:GNX524333 GXT524313:GXT524333 HHP524313:HHP524333 HRL524313:HRL524333 IBH524313:IBH524333 ILD524313:ILD524333 IUZ524313:IUZ524333 JEV524313:JEV524333 JOR524313:JOR524333 JYN524313:JYN524333 KIJ524313:KIJ524333 KSF524313:KSF524333 LCB524313:LCB524333 LLX524313:LLX524333 LVT524313:LVT524333 MFP524313:MFP524333 MPL524313:MPL524333 MZH524313:MZH524333 NJD524313:NJD524333 NSZ524313:NSZ524333 OCV524313:OCV524333 OMR524313:OMR524333 OWN524313:OWN524333 PGJ524313:PGJ524333 PQF524313:PQF524333 QAB524313:QAB524333 QJX524313:QJX524333 QTT524313:QTT524333 RDP524313:RDP524333 RNL524313:RNL524333 RXH524313:RXH524333 SHD524313:SHD524333 SQZ524313:SQZ524333 TAV524313:TAV524333 TKR524313:TKR524333 TUN524313:TUN524333 UEJ524313:UEJ524333 UOF524313:UOF524333 UYB524313:UYB524333 VHX524313:VHX524333 VRT524313:VRT524333 WBP524313:WBP524333 WLL524313:WLL524333 WVH524313:WVH524333 XFD524313:XFD524333 IV589849:IV589869 SR589849:SR589869 ACN589849:ACN589869 AMJ589849:AMJ589869 AWF589849:AWF589869 BGB589849:BGB589869 BPX589849:BPX589869 BZT589849:BZT589869 CJP589849:CJP589869 CTL589849:CTL589869 DDH589849:DDH589869 DND589849:DND589869 DWZ589849:DWZ589869 EGV589849:EGV589869 EQR589849:EQR589869 FAN589849:FAN589869 FKJ589849:FKJ589869 FUF589849:FUF589869 GEB589849:GEB589869 GNX589849:GNX589869 GXT589849:GXT589869 HHP589849:HHP589869 HRL589849:HRL589869 IBH589849:IBH589869 ILD589849:ILD589869 IUZ589849:IUZ589869 JEV589849:JEV589869 JOR589849:JOR589869 JYN589849:JYN589869 KIJ589849:KIJ589869 KSF589849:KSF589869 LCB589849:LCB589869 LLX589849:LLX589869 LVT589849:LVT589869 MFP589849:MFP589869 MPL589849:MPL589869 MZH589849:MZH589869 NJD589849:NJD589869 NSZ589849:NSZ589869 OCV589849:OCV589869 OMR589849:OMR589869 OWN589849:OWN589869 PGJ589849:PGJ589869 PQF589849:PQF589869 QAB589849:QAB589869 QJX589849:QJX589869 QTT589849:QTT589869 RDP589849:RDP589869 RNL589849:RNL589869 RXH589849:RXH589869 SHD589849:SHD589869 SQZ589849:SQZ589869 TAV589849:TAV589869 TKR589849:TKR589869 TUN589849:TUN589869 UEJ589849:UEJ589869 UOF589849:UOF589869 UYB589849:UYB589869 VHX589849:VHX589869 VRT589849:VRT589869 WBP589849:WBP589869 WLL589849:WLL589869 WVH589849:WVH589869 XFD589849:XFD589869 IV655385:IV655405 SR655385:SR655405 ACN655385:ACN655405 AMJ655385:AMJ655405 AWF655385:AWF655405 BGB655385:BGB655405 BPX655385:BPX655405 BZT655385:BZT655405 CJP655385:CJP655405 CTL655385:CTL655405 DDH655385:DDH655405 DND655385:DND655405 DWZ655385:DWZ655405 EGV655385:EGV655405 EQR655385:EQR655405 FAN655385:FAN655405 FKJ655385:FKJ655405 FUF655385:FUF655405 GEB655385:GEB655405 GNX655385:GNX655405 GXT655385:GXT655405 HHP655385:HHP655405 HRL655385:HRL655405 IBH655385:IBH655405 ILD655385:ILD655405 IUZ655385:IUZ655405 JEV655385:JEV655405 JOR655385:JOR655405 JYN655385:JYN655405 KIJ655385:KIJ655405 KSF655385:KSF655405 LCB655385:LCB655405 LLX655385:LLX655405 LVT655385:LVT655405 MFP655385:MFP655405 MPL655385:MPL655405 MZH655385:MZH655405 NJD655385:NJD655405 NSZ655385:NSZ655405 OCV655385:OCV655405 OMR655385:OMR655405 OWN655385:OWN655405 PGJ655385:PGJ655405 PQF655385:PQF655405 QAB655385:QAB655405 QJX655385:QJX655405 QTT655385:QTT655405 RDP655385:RDP655405 RNL655385:RNL655405 RXH655385:RXH655405 SHD655385:SHD655405 SQZ655385:SQZ655405 TAV655385:TAV655405 TKR655385:TKR655405 TUN655385:TUN655405 UEJ655385:UEJ655405 UOF655385:UOF655405 UYB655385:UYB655405 VHX655385:VHX655405 VRT655385:VRT655405 WBP655385:WBP655405 WLL655385:WLL655405 WVH655385:WVH655405 XFD655385:XFD655405 IV720921:IV720941 SR720921:SR720941 ACN720921:ACN720941 AMJ720921:AMJ720941 AWF720921:AWF720941 BGB720921:BGB720941 BPX720921:BPX720941 BZT720921:BZT720941 CJP720921:CJP720941 CTL720921:CTL720941 DDH720921:DDH720941 DND720921:DND720941 DWZ720921:DWZ720941 EGV720921:EGV720941 EQR720921:EQR720941 FAN720921:FAN720941 FKJ720921:FKJ720941 FUF720921:FUF720941 GEB720921:GEB720941 GNX720921:GNX720941 GXT720921:GXT720941 HHP720921:HHP720941 HRL720921:HRL720941 IBH720921:IBH720941 ILD720921:ILD720941 IUZ720921:IUZ720941 JEV720921:JEV720941 JOR720921:JOR720941 JYN720921:JYN720941 KIJ720921:KIJ720941 KSF720921:KSF720941 LCB720921:LCB720941 LLX720921:LLX720941 LVT720921:LVT720941 MFP720921:MFP720941 MPL720921:MPL720941 MZH720921:MZH720941 NJD720921:NJD720941 NSZ720921:NSZ720941 OCV720921:OCV720941 OMR720921:OMR720941 OWN720921:OWN720941 PGJ720921:PGJ720941 PQF720921:PQF720941 QAB720921:QAB720941 QJX720921:QJX720941 QTT720921:QTT720941 RDP720921:RDP720941 RNL720921:RNL720941 RXH720921:RXH720941 SHD720921:SHD720941 SQZ720921:SQZ720941 TAV720921:TAV720941 TKR720921:TKR720941 TUN720921:TUN720941 UEJ720921:UEJ720941 UOF720921:UOF720941 UYB720921:UYB720941 VHX720921:VHX720941 VRT720921:VRT720941 WBP720921:WBP720941 WLL720921:WLL720941 WVH720921:WVH720941 XFD720921:XFD720941 IV786457:IV786477 SR786457:SR786477 ACN786457:ACN786477 AMJ786457:AMJ786477 AWF786457:AWF786477 BGB786457:BGB786477 BPX786457:BPX786477 BZT786457:BZT786477 CJP786457:CJP786477 CTL786457:CTL786477 DDH786457:DDH786477 DND786457:DND786477 DWZ786457:DWZ786477 EGV786457:EGV786477 EQR786457:EQR786477 FAN786457:FAN786477 FKJ786457:FKJ786477 FUF786457:FUF786477 GEB786457:GEB786477 GNX786457:GNX786477 GXT786457:GXT786477 HHP786457:HHP786477 HRL786457:HRL786477 IBH786457:IBH786477 ILD786457:ILD786477 IUZ786457:IUZ786477 JEV786457:JEV786477 JOR786457:JOR786477 JYN786457:JYN786477 KIJ786457:KIJ786477 KSF786457:KSF786477 LCB786457:LCB786477 LLX786457:LLX786477 LVT786457:LVT786477 MFP786457:MFP786477 MPL786457:MPL786477 MZH786457:MZH786477 NJD786457:NJD786477 NSZ786457:NSZ786477 OCV786457:OCV786477 OMR786457:OMR786477 OWN786457:OWN786477 PGJ786457:PGJ786477 PQF786457:PQF786477 QAB786457:QAB786477 QJX786457:QJX786477 QTT786457:QTT786477 RDP786457:RDP786477 RNL786457:RNL786477 RXH786457:RXH786477 SHD786457:SHD786477 SQZ786457:SQZ786477 TAV786457:TAV786477 TKR786457:TKR786477 TUN786457:TUN786477 UEJ786457:UEJ786477 UOF786457:UOF786477 UYB786457:UYB786477 VHX786457:VHX786477 VRT786457:VRT786477 WBP786457:WBP786477 WLL786457:WLL786477 WVH786457:WVH786477 XFD786457:XFD786477 IV851993:IV852013 SR851993:SR852013 ACN851993:ACN852013 AMJ851993:AMJ852013 AWF851993:AWF852013 BGB851993:BGB852013 BPX851993:BPX852013 BZT851993:BZT852013 CJP851993:CJP852013 CTL851993:CTL852013 DDH851993:DDH852013 DND851993:DND852013 DWZ851993:DWZ852013 EGV851993:EGV852013 EQR851993:EQR852013 FAN851993:FAN852013 FKJ851993:FKJ852013 FUF851993:FUF852013 GEB851993:GEB852013 GNX851993:GNX852013 GXT851993:GXT852013 HHP851993:HHP852013 HRL851993:HRL852013 IBH851993:IBH852013 ILD851993:ILD852013 IUZ851993:IUZ852013 JEV851993:JEV852013 JOR851993:JOR852013 JYN851993:JYN852013 KIJ851993:KIJ852013 KSF851993:KSF852013 LCB851993:LCB852013 LLX851993:LLX852013 LVT851993:LVT852013 MFP851993:MFP852013 MPL851993:MPL852013 MZH851993:MZH852013 NJD851993:NJD852013 NSZ851993:NSZ852013 OCV851993:OCV852013 OMR851993:OMR852013 OWN851993:OWN852013 PGJ851993:PGJ852013 PQF851993:PQF852013 QAB851993:QAB852013 QJX851993:QJX852013 QTT851993:QTT852013 RDP851993:RDP852013 RNL851993:RNL852013 RXH851993:RXH852013 SHD851993:SHD852013 SQZ851993:SQZ852013 TAV851993:TAV852013 TKR851993:TKR852013 TUN851993:TUN852013 UEJ851993:UEJ852013 UOF851993:UOF852013 UYB851993:UYB852013 VHX851993:VHX852013 VRT851993:VRT852013 WBP851993:WBP852013 WLL851993:WLL852013 WVH851993:WVH852013 XFD851993:XFD852013 IV917529:IV917549 SR917529:SR917549 ACN917529:ACN917549 AMJ917529:AMJ917549 AWF917529:AWF917549 BGB917529:BGB917549 BPX917529:BPX917549 BZT917529:BZT917549 CJP917529:CJP917549 CTL917529:CTL917549 DDH917529:DDH917549 DND917529:DND917549 DWZ917529:DWZ917549 EGV917529:EGV917549 EQR917529:EQR917549 FAN917529:FAN917549 FKJ917529:FKJ917549 FUF917529:FUF917549 GEB917529:GEB917549 GNX917529:GNX917549 GXT917529:GXT917549 HHP917529:HHP917549 HRL917529:HRL917549 IBH917529:IBH917549 ILD917529:ILD917549 IUZ917529:IUZ917549 JEV917529:JEV917549 JOR917529:JOR917549 JYN917529:JYN917549 KIJ917529:KIJ917549 KSF917529:KSF917549 LCB917529:LCB917549 LLX917529:LLX917549 LVT917529:LVT917549 MFP917529:MFP917549 MPL917529:MPL917549 MZH917529:MZH917549 NJD917529:NJD917549 NSZ917529:NSZ917549 OCV917529:OCV917549 OMR917529:OMR917549 OWN917529:OWN917549 PGJ917529:PGJ917549 PQF917529:PQF917549 QAB917529:QAB917549 QJX917529:QJX917549 QTT917529:QTT917549 RDP917529:RDP917549 RNL917529:RNL917549 RXH917529:RXH917549 SHD917529:SHD917549 SQZ917529:SQZ917549 TAV917529:TAV917549 TKR917529:TKR917549 TUN917529:TUN917549 UEJ917529:UEJ917549 UOF917529:UOF917549 UYB917529:UYB917549 VHX917529:VHX917549 VRT917529:VRT917549 WBP917529:WBP917549 WLL917529:WLL917549 WVH917529:WVH917549 XFD917529:XFD917549 IV983065:IV983085 SR983065:SR983085 ACN983065:ACN983085 AMJ983065:AMJ983085 AWF983065:AWF983085 BGB983065:BGB983085 BPX983065:BPX983085 BZT983065:BZT983085 CJP983065:CJP983085 CTL983065:CTL983085 DDH983065:DDH983085 DND983065:DND983085 DWZ983065:DWZ983085 EGV983065:EGV983085 EQR983065:EQR983085 FAN983065:FAN983085 FKJ983065:FKJ983085 FUF983065:FUF983085 GEB983065:GEB983085 GNX983065:GNX983085 GXT983065:GXT983085 HHP983065:HHP983085 HRL983065:HRL983085 IBH983065:IBH983085 ILD983065:ILD983085 IUZ983065:IUZ983085 JEV983065:JEV983085 JOR983065:JOR983085 JYN983065:JYN983085 KIJ983065:KIJ983085 KSF983065:KSF983085 LCB983065:LCB983085 LLX983065:LLX983085 LVT983065:LVT983085 MFP983065:MFP983085 MPL983065:MPL983085 MZH983065:MZH983085 NJD983065:NJD983085 NSZ983065:NSZ983085 OCV983065:OCV983085 OMR983065:OMR983085 OWN983065:OWN983085 PGJ983065:PGJ983085 PQF983065:PQF983085 QAB983065:QAB983085 QJX983065:QJX983085 QTT983065:QTT983085 RDP983065:RDP983085 RNL983065:RNL983085 RXH983065:RXH983085 SHD983065:SHD983085 SQZ983065:SQZ983085 TAV983065:TAV983085 TKR983065:TKR983085 TUN983065:TUN983085 UEJ983065:UEJ983085 UOF983065:UOF983085 UYB983065:UYB983085 VHX983065:VHX983085 VRT983065:VRT983085 WBP983065:WBP983085 WLL983065:WLL983085 WVH983065:WVH983085 XFD983065:XFD983085">
      <formula1>0</formula1>
      <formula2>1</formula2>
    </dataValidation>
    <dataValidation type="list" allowBlank="1" showInputMessage="1" showErrorMessage="1" sqref="IS25:IS45 SO25:SO45 ACK25:ACK45 AMG25:AMG45 AWC25:AWC45 BFY25:BFY45 BPU25:BPU45 BZQ25:BZQ45 CJM25:CJM45 CTI25:CTI45 DDE25:DDE45 DNA25:DNA45 DWW25:DWW45 EGS25:EGS45 EQO25:EQO45 FAK25:FAK45 FKG25:FKG45 FUC25:FUC45 GDY25:GDY45 GNU25:GNU45 GXQ25:GXQ45 HHM25:HHM45 HRI25:HRI45 IBE25:IBE45 ILA25:ILA45 IUW25:IUW45 JES25:JES45 JOO25:JOO45 JYK25:JYK45 KIG25:KIG45 KSC25:KSC45 LBY25:LBY45 LLU25:LLU45 LVQ25:LVQ45 MFM25:MFM45 MPI25:MPI45 MZE25:MZE45 NJA25:NJA45 NSW25:NSW45 OCS25:OCS45 OMO25:OMO45 OWK25:OWK45 PGG25:PGG45 PQC25:PQC45 PZY25:PZY45 QJU25:QJU45 QTQ25:QTQ45 RDM25:RDM45 RNI25:RNI45 RXE25:RXE45 SHA25:SHA45 SQW25:SQW45 TAS25:TAS45 TKO25:TKO45 TUK25:TUK45 UEG25:UEG45 UOC25:UOC45 UXY25:UXY45 VHU25:VHU45 VRQ25:VRQ45 WBM25:WBM45 WLI25:WLI45 WVE25:WVE45 XFA25:XFA45 IS65561:IS65581 SO65561:SO65581 ACK65561:ACK65581 AMG65561:AMG65581 AWC65561:AWC65581 BFY65561:BFY65581 BPU65561:BPU65581 BZQ65561:BZQ65581 CJM65561:CJM65581 CTI65561:CTI65581 DDE65561:DDE65581 DNA65561:DNA65581 DWW65561:DWW65581 EGS65561:EGS65581 EQO65561:EQO65581 FAK65561:FAK65581 FKG65561:FKG65581 FUC65561:FUC65581 GDY65561:GDY65581 GNU65561:GNU65581 GXQ65561:GXQ65581 HHM65561:HHM65581 HRI65561:HRI65581 IBE65561:IBE65581 ILA65561:ILA65581 IUW65561:IUW65581 JES65561:JES65581 JOO65561:JOO65581 JYK65561:JYK65581 KIG65561:KIG65581 KSC65561:KSC65581 LBY65561:LBY65581 LLU65561:LLU65581 LVQ65561:LVQ65581 MFM65561:MFM65581 MPI65561:MPI65581 MZE65561:MZE65581 NJA65561:NJA65581 NSW65561:NSW65581 OCS65561:OCS65581 OMO65561:OMO65581 OWK65561:OWK65581 PGG65561:PGG65581 PQC65561:PQC65581 PZY65561:PZY65581 QJU65561:QJU65581 QTQ65561:QTQ65581 RDM65561:RDM65581 RNI65561:RNI65581 RXE65561:RXE65581 SHA65561:SHA65581 SQW65561:SQW65581 TAS65561:TAS65581 TKO65561:TKO65581 TUK65561:TUK65581 UEG65561:UEG65581 UOC65561:UOC65581 UXY65561:UXY65581 VHU65561:VHU65581 VRQ65561:VRQ65581 WBM65561:WBM65581 WLI65561:WLI65581 WVE65561:WVE65581 XFA65561:XFA65581 IS131097:IS131117 SO131097:SO131117 ACK131097:ACK131117 AMG131097:AMG131117 AWC131097:AWC131117 BFY131097:BFY131117 BPU131097:BPU131117 BZQ131097:BZQ131117 CJM131097:CJM131117 CTI131097:CTI131117 DDE131097:DDE131117 DNA131097:DNA131117 DWW131097:DWW131117 EGS131097:EGS131117 EQO131097:EQO131117 FAK131097:FAK131117 FKG131097:FKG131117 FUC131097:FUC131117 GDY131097:GDY131117 GNU131097:GNU131117 GXQ131097:GXQ131117 HHM131097:HHM131117 HRI131097:HRI131117 IBE131097:IBE131117 ILA131097:ILA131117 IUW131097:IUW131117 JES131097:JES131117 JOO131097:JOO131117 JYK131097:JYK131117 KIG131097:KIG131117 KSC131097:KSC131117 LBY131097:LBY131117 LLU131097:LLU131117 LVQ131097:LVQ131117 MFM131097:MFM131117 MPI131097:MPI131117 MZE131097:MZE131117 NJA131097:NJA131117 NSW131097:NSW131117 OCS131097:OCS131117 OMO131097:OMO131117 OWK131097:OWK131117 PGG131097:PGG131117 PQC131097:PQC131117 PZY131097:PZY131117 QJU131097:QJU131117 QTQ131097:QTQ131117 RDM131097:RDM131117 RNI131097:RNI131117 RXE131097:RXE131117 SHA131097:SHA131117 SQW131097:SQW131117 TAS131097:TAS131117 TKO131097:TKO131117 TUK131097:TUK131117 UEG131097:UEG131117 UOC131097:UOC131117 UXY131097:UXY131117 VHU131097:VHU131117 VRQ131097:VRQ131117 WBM131097:WBM131117 WLI131097:WLI131117 WVE131097:WVE131117 XFA131097:XFA131117 IS196633:IS196653 SO196633:SO196653 ACK196633:ACK196653 AMG196633:AMG196653 AWC196633:AWC196653 BFY196633:BFY196653 BPU196633:BPU196653 BZQ196633:BZQ196653 CJM196633:CJM196653 CTI196633:CTI196653 DDE196633:DDE196653 DNA196633:DNA196653 DWW196633:DWW196653 EGS196633:EGS196653 EQO196633:EQO196653 FAK196633:FAK196653 FKG196633:FKG196653 FUC196633:FUC196653 GDY196633:GDY196653 GNU196633:GNU196653 GXQ196633:GXQ196653 HHM196633:HHM196653 HRI196633:HRI196653 IBE196633:IBE196653 ILA196633:ILA196653 IUW196633:IUW196653 JES196633:JES196653 JOO196633:JOO196653 JYK196633:JYK196653 KIG196633:KIG196653 KSC196633:KSC196653 LBY196633:LBY196653 LLU196633:LLU196653 LVQ196633:LVQ196653 MFM196633:MFM196653 MPI196633:MPI196653 MZE196633:MZE196653 NJA196633:NJA196653 NSW196633:NSW196653 OCS196633:OCS196653 OMO196633:OMO196653 OWK196633:OWK196653 PGG196633:PGG196653 PQC196633:PQC196653 PZY196633:PZY196653 QJU196633:QJU196653 QTQ196633:QTQ196653 RDM196633:RDM196653 RNI196633:RNI196653 RXE196633:RXE196653 SHA196633:SHA196653 SQW196633:SQW196653 TAS196633:TAS196653 TKO196633:TKO196653 TUK196633:TUK196653 UEG196633:UEG196653 UOC196633:UOC196653 UXY196633:UXY196653 VHU196633:VHU196653 VRQ196633:VRQ196653 WBM196633:WBM196653 WLI196633:WLI196653 WVE196633:WVE196653 XFA196633:XFA196653 IS262169:IS262189 SO262169:SO262189 ACK262169:ACK262189 AMG262169:AMG262189 AWC262169:AWC262189 BFY262169:BFY262189 BPU262169:BPU262189 BZQ262169:BZQ262189 CJM262169:CJM262189 CTI262169:CTI262189 DDE262169:DDE262189 DNA262169:DNA262189 DWW262169:DWW262189 EGS262169:EGS262189 EQO262169:EQO262189 FAK262169:FAK262189 FKG262169:FKG262189 FUC262169:FUC262189 GDY262169:GDY262189 GNU262169:GNU262189 GXQ262169:GXQ262189 HHM262169:HHM262189 HRI262169:HRI262189 IBE262169:IBE262189 ILA262169:ILA262189 IUW262169:IUW262189 JES262169:JES262189 JOO262169:JOO262189 JYK262169:JYK262189 KIG262169:KIG262189 KSC262169:KSC262189 LBY262169:LBY262189 LLU262169:LLU262189 LVQ262169:LVQ262189 MFM262169:MFM262189 MPI262169:MPI262189 MZE262169:MZE262189 NJA262169:NJA262189 NSW262169:NSW262189 OCS262169:OCS262189 OMO262169:OMO262189 OWK262169:OWK262189 PGG262169:PGG262189 PQC262169:PQC262189 PZY262169:PZY262189 QJU262169:QJU262189 QTQ262169:QTQ262189 RDM262169:RDM262189 RNI262169:RNI262189 RXE262169:RXE262189 SHA262169:SHA262189 SQW262169:SQW262189 TAS262169:TAS262189 TKO262169:TKO262189 TUK262169:TUK262189 UEG262169:UEG262189 UOC262169:UOC262189 UXY262169:UXY262189 VHU262169:VHU262189 VRQ262169:VRQ262189 WBM262169:WBM262189 WLI262169:WLI262189 WVE262169:WVE262189 XFA262169:XFA262189 IS327705:IS327725 SO327705:SO327725 ACK327705:ACK327725 AMG327705:AMG327725 AWC327705:AWC327725 BFY327705:BFY327725 BPU327705:BPU327725 BZQ327705:BZQ327725 CJM327705:CJM327725 CTI327705:CTI327725 DDE327705:DDE327725 DNA327705:DNA327725 DWW327705:DWW327725 EGS327705:EGS327725 EQO327705:EQO327725 FAK327705:FAK327725 FKG327705:FKG327725 FUC327705:FUC327725 GDY327705:GDY327725 GNU327705:GNU327725 GXQ327705:GXQ327725 HHM327705:HHM327725 HRI327705:HRI327725 IBE327705:IBE327725 ILA327705:ILA327725 IUW327705:IUW327725 JES327705:JES327725 JOO327705:JOO327725 JYK327705:JYK327725 KIG327705:KIG327725 KSC327705:KSC327725 LBY327705:LBY327725 LLU327705:LLU327725 LVQ327705:LVQ327725 MFM327705:MFM327725 MPI327705:MPI327725 MZE327705:MZE327725 NJA327705:NJA327725 NSW327705:NSW327725 OCS327705:OCS327725 OMO327705:OMO327725 OWK327705:OWK327725 PGG327705:PGG327725 PQC327705:PQC327725 PZY327705:PZY327725 QJU327705:QJU327725 QTQ327705:QTQ327725 RDM327705:RDM327725 RNI327705:RNI327725 RXE327705:RXE327725 SHA327705:SHA327725 SQW327705:SQW327725 TAS327705:TAS327725 TKO327705:TKO327725 TUK327705:TUK327725 UEG327705:UEG327725 UOC327705:UOC327725 UXY327705:UXY327725 VHU327705:VHU327725 VRQ327705:VRQ327725 WBM327705:WBM327725 WLI327705:WLI327725 WVE327705:WVE327725 XFA327705:XFA327725 IS393241:IS393261 SO393241:SO393261 ACK393241:ACK393261 AMG393241:AMG393261 AWC393241:AWC393261 BFY393241:BFY393261 BPU393241:BPU393261 BZQ393241:BZQ393261 CJM393241:CJM393261 CTI393241:CTI393261 DDE393241:DDE393261 DNA393241:DNA393261 DWW393241:DWW393261 EGS393241:EGS393261 EQO393241:EQO393261 FAK393241:FAK393261 FKG393241:FKG393261 FUC393241:FUC393261 GDY393241:GDY393261 GNU393241:GNU393261 GXQ393241:GXQ393261 HHM393241:HHM393261 HRI393241:HRI393261 IBE393241:IBE393261 ILA393241:ILA393261 IUW393241:IUW393261 JES393241:JES393261 JOO393241:JOO393261 JYK393241:JYK393261 KIG393241:KIG393261 KSC393241:KSC393261 LBY393241:LBY393261 LLU393241:LLU393261 LVQ393241:LVQ393261 MFM393241:MFM393261 MPI393241:MPI393261 MZE393241:MZE393261 NJA393241:NJA393261 NSW393241:NSW393261 OCS393241:OCS393261 OMO393241:OMO393261 OWK393241:OWK393261 PGG393241:PGG393261 PQC393241:PQC393261 PZY393241:PZY393261 QJU393241:QJU393261 QTQ393241:QTQ393261 RDM393241:RDM393261 RNI393241:RNI393261 RXE393241:RXE393261 SHA393241:SHA393261 SQW393241:SQW393261 TAS393241:TAS393261 TKO393241:TKO393261 TUK393241:TUK393261 UEG393241:UEG393261 UOC393241:UOC393261 UXY393241:UXY393261 VHU393241:VHU393261 VRQ393241:VRQ393261 WBM393241:WBM393261 WLI393241:WLI393261 WVE393241:WVE393261 XFA393241:XFA393261 IS458777:IS458797 SO458777:SO458797 ACK458777:ACK458797 AMG458777:AMG458797 AWC458777:AWC458797 BFY458777:BFY458797 BPU458777:BPU458797 BZQ458777:BZQ458797 CJM458777:CJM458797 CTI458777:CTI458797 DDE458777:DDE458797 DNA458777:DNA458797 DWW458777:DWW458797 EGS458777:EGS458797 EQO458777:EQO458797 FAK458777:FAK458797 FKG458777:FKG458797 FUC458777:FUC458797 GDY458777:GDY458797 GNU458777:GNU458797 GXQ458777:GXQ458797 HHM458777:HHM458797 HRI458777:HRI458797 IBE458777:IBE458797 ILA458777:ILA458797 IUW458777:IUW458797 JES458777:JES458797 JOO458777:JOO458797 JYK458777:JYK458797 KIG458777:KIG458797 KSC458777:KSC458797 LBY458777:LBY458797 LLU458777:LLU458797 LVQ458777:LVQ458797 MFM458777:MFM458797 MPI458777:MPI458797 MZE458777:MZE458797 NJA458777:NJA458797 NSW458777:NSW458797 OCS458777:OCS458797 OMO458777:OMO458797 OWK458777:OWK458797 PGG458777:PGG458797 PQC458777:PQC458797 PZY458777:PZY458797 QJU458777:QJU458797 QTQ458777:QTQ458797 RDM458777:RDM458797 RNI458777:RNI458797 RXE458777:RXE458797 SHA458777:SHA458797 SQW458777:SQW458797 TAS458777:TAS458797 TKO458777:TKO458797 TUK458777:TUK458797 UEG458777:UEG458797 UOC458777:UOC458797 UXY458777:UXY458797 VHU458777:VHU458797 VRQ458777:VRQ458797 WBM458777:WBM458797 WLI458777:WLI458797 WVE458777:WVE458797 XFA458777:XFA458797 IS524313:IS524333 SO524313:SO524333 ACK524313:ACK524333 AMG524313:AMG524333 AWC524313:AWC524333 BFY524313:BFY524333 BPU524313:BPU524333 BZQ524313:BZQ524333 CJM524313:CJM524333 CTI524313:CTI524333 DDE524313:DDE524333 DNA524313:DNA524333 DWW524313:DWW524333 EGS524313:EGS524333 EQO524313:EQO524333 FAK524313:FAK524333 FKG524313:FKG524333 FUC524313:FUC524333 GDY524313:GDY524333 GNU524313:GNU524333 GXQ524313:GXQ524333 HHM524313:HHM524333 HRI524313:HRI524333 IBE524313:IBE524333 ILA524313:ILA524333 IUW524313:IUW524333 JES524313:JES524333 JOO524313:JOO524333 JYK524313:JYK524333 KIG524313:KIG524333 KSC524313:KSC524333 LBY524313:LBY524333 LLU524313:LLU524333 LVQ524313:LVQ524333 MFM524313:MFM524333 MPI524313:MPI524333 MZE524313:MZE524333 NJA524313:NJA524333 NSW524313:NSW524333 OCS524313:OCS524333 OMO524313:OMO524333 OWK524313:OWK524333 PGG524313:PGG524333 PQC524313:PQC524333 PZY524313:PZY524333 QJU524313:QJU524333 QTQ524313:QTQ524333 RDM524313:RDM524333 RNI524313:RNI524333 RXE524313:RXE524333 SHA524313:SHA524333 SQW524313:SQW524333 TAS524313:TAS524333 TKO524313:TKO524333 TUK524313:TUK524333 UEG524313:UEG524333 UOC524313:UOC524333 UXY524313:UXY524333 VHU524313:VHU524333 VRQ524313:VRQ524333 WBM524313:WBM524333 WLI524313:WLI524333 WVE524313:WVE524333 XFA524313:XFA524333 IS589849:IS589869 SO589849:SO589869 ACK589849:ACK589869 AMG589849:AMG589869 AWC589849:AWC589869 BFY589849:BFY589869 BPU589849:BPU589869 BZQ589849:BZQ589869 CJM589849:CJM589869 CTI589849:CTI589869 DDE589849:DDE589869 DNA589849:DNA589869 DWW589849:DWW589869 EGS589849:EGS589869 EQO589849:EQO589869 FAK589849:FAK589869 FKG589849:FKG589869 FUC589849:FUC589869 GDY589849:GDY589869 GNU589849:GNU589869 GXQ589849:GXQ589869 HHM589849:HHM589869 HRI589849:HRI589869 IBE589849:IBE589869 ILA589849:ILA589869 IUW589849:IUW589869 JES589849:JES589869 JOO589849:JOO589869 JYK589849:JYK589869 KIG589849:KIG589869 KSC589849:KSC589869 LBY589849:LBY589869 LLU589849:LLU589869 LVQ589849:LVQ589869 MFM589849:MFM589869 MPI589849:MPI589869 MZE589849:MZE589869 NJA589849:NJA589869 NSW589849:NSW589869 OCS589849:OCS589869 OMO589849:OMO589869 OWK589849:OWK589869 PGG589849:PGG589869 PQC589849:PQC589869 PZY589849:PZY589869 QJU589849:QJU589869 QTQ589849:QTQ589869 RDM589849:RDM589869 RNI589849:RNI589869 RXE589849:RXE589869 SHA589849:SHA589869 SQW589849:SQW589869 TAS589849:TAS589869 TKO589849:TKO589869 TUK589849:TUK589869 UEG589849:UEG589869 UOC589849:UOC589869 UXY589849:UXY589869 VHU589849:VHU589869 VRQ589849:VRQ589869 WBM589849:WBM589869 WLI589849:WLI589869 WVE589849:WVE589869 XFA589849:XFA589869 IS655385:IS655405 SO655385:SO655405 ACK655385:ACK655405 AMG655385:AMG655405 AWC655385:AWC655405 BFY655385:BFY655405 BPU655385:BPU655405 BZQ655385:BZQ655405 CJM655385:CJM655405 CTI655385:CTI655405 DDE655385:DDE655405 DNA655385:DNA655405 DWW655385:DWW655405 EGS655385:EGS655405 EQO655385:EQO655405 FAK655385:FAK655405 FKG655385:FKG655405 FUC655385:FUC655405 GDY655385:GDY655405 GNU655385:GNU655405 GXQ655385:GXQ655405 HHM655385:HHM655405 HRI655385:HRI655405 IBE655385:IBE655405 ILA655385:ILA655405 IUW655385:IUW655405 JES655385:JES655405 JOO655385:JOO655405 JYK655385:JYK655405 KIG655385:KIG655405 KSC655385:KSC655405 LBY655385:LBY655405 LLU655385:LLU655405 LVQ655385:LVQ655405 MFM655385:MFM655405 MPI655385:MPI655405 MZE655385:MZE655405 NJA655385:NJA655405 NSW655385:NSW655405 OCS655385:OCS655405 OMO655385:OMO655405 OWK655385:OWK655405 PGG655385:PGG655405 PQC655385:PQC655405 PZY655385:PZY655405 QJU655385:QJU655405 QTQ655385:QTQ655405 RDM655385:RDM655405 RNI655385:RNI655405 RXE655385:RXE655405 SHA655385:SHA655405 SQW655385:SQW655405 TAS655385:TAS655405 TKO655385:TKO655405 TUK655385:TUK655405 UEG655385:UEG655405 UOC655385:UOC655405 UXY655385:UXY655405 VHU655385:VHU655405 VRQ655385:VRQ655405 WBM655385:WBM655405 WLI655385:WLI655405 WVE655385:WVE655405 XFA655385:XFA655405 IS720921:IS720941 SO720921:SO720941 ACK720921:ACK720941 AMG720921:AMG720941 AWC720921:AWC720941 BFY720921:BFY720941 BPU720921:BPU720941 BZQ720921:BZQ720941 CJM720921:CJM720941 CTI720921:CTI720941 DDE720921:DDE720941 DNA720921:DNA720941 DWW720921:DWW720941 EGS720921:EGS720941 EQO720921:EQO720941 FAK720921:FAK720941 FKG720921:FKG720941 FUC720921:FUC720941 GDY720921:GDY720941 GNU720921:GNU720941 GXQ720921:GXQ720941 HHM720921:HHM720941 HRI720921:HRI720941 IBE720921:IBE720941 ILA720921:ILA720941 IUW720921:IUW720941 JES720921:JES720941 JOO720921:JOO720941 JYK720921:JYK720941 KIG720921:KIG720941 KSC720921:KSC720941 LBY720921:LBY720941 LLU720921:LLU720941 LVQ720921:LVQ720941 MFM720921:MFM720941 MPI720921:MPI720941 MZE720921:MZE720941 NJA720921:NJA720941 NSW720921:NSW720941 OCS720921:OCS720941 OMO720921:OMO720941 OWK720921:OWK720941 PGG720921:PGG720941 PQC720921:PQC720941 PZY720921:PZY720941 QJU720921:QJU720941 QTQ720921:QTQ720941 RDM720921:RDM720941 RNI720921:RNI720941 RXE720921:RXE720941 SHA720921:SHA720941 SQW720921:SQW720941 TAS720921:TAS720941 TKO720921:TKO720941 TUK720921:TUK720941 UEG720921:UEG720941 UOC720921:UOC720941 UXY720921:UXY720941 VHU720921:VHU720941 VRQ720921:VRQ720941 WBM720921:WBM720941 WLI720921:WLI720941 WVE720921:WVE720941 XFA720921:XFA720941 IS786457:IS786477 SO786457:SO786477 ACK786457:ACK786477 AMG786457:AMG786477 AWC786457:AWC786477 BFY786457:BFY786477 BPU786457:BPU786477 BZQ786457:BZQ786477 CJM786457:CJM786477 CTI786457:CTI786477 DDE786457:DDE786477 DNA786457:DNA786477 DWW786457:DWW786477 EGS786457:EGS786477 EQO786457:EQO786477 FAK786457:FAK786477 FKG786457:FKG786477 FUC786457:FUC786477 GDY786457:GDY786477 GNU786457:GNU786477 GXQ786457:GXQ786477 HHM786457:HHM786477 HRI786457:HRI786477 IBE786457:IBE786477 ILA786457:ILA786477 IUW786457:IUW786477 JES786457:JES786477 JOO786457:JOO786477 JYK786457:JYK786477 KIG786457:KIG786477 KSC786457:KSC786477 LBY786457:LBY786477 LLU786457:LLU786477 LVQ786457:LVQ786477 MFM786457:MFM786477 MPI786457:MPI786477 MZE786457:MZE786477 NJA786457:NJA786477 NSW786457:NSW786477 OCS786457:OCS786477 OMO786457:OMO786477 OWK786457:OWK786477 PGG786457:PGG786477 PQC786457:PQC786477 PZY786457:PZY786477 QJU786457:QJU786477 QTQ786457:QTQ786477 RDM786457:RDM786477 RNI786457:RNI786477 RXE786457:RXE786477 SHA786457:SHA786477 SQW786457:SQW786477 TAS786457:TAS786477 TKO786457:TKO786477 TUK786457:TUK786477 UEG786457:UEG786477 UOC786457:UOC786477 UXY786457:UXY786477 VHU786457:VHU786477 VRQ786457:VRQ786477 WBM786457:WBM786477 WLI786457:WLI786477 WVE786457:WVE786477 XFA786457:XFA786477 IS851993:IS852013 SO851993:SO852013 ACK851993:ACK852013 AMG851993:AMG852013 AWC851993:AWC852013 BFY851993:BFY852013 BPU851993:BPU852013 BZQ851993:BZQ852013 CJM851993:CJM852013 CTI851993:CTI852013 DDE851993:DDE852013 DNA851993:DNA852013 DWW851993:DWW852013 EGS851993:EGS852013 EQO851993:EQO852013 FAK851993:FAK852013 FKG851993:FKG852013 FUC851993:FUC852013 GDY851993:GDY852013 GNU851993:GNU852013 GXQ851993:GXQ852013 HHM851993:HHM852013 HRI851993:HRI852013 IBE851993:IBE852013 ILA851993:ILA852013 IUW851993:IUW852013 JES851993:JES852013 JOO851993:JOO852013 JYK851993:JYK852013 KIG851993:KIG852013 KSC851993:KSC852013 LBY851993:LBY852013 LLU851993:LLU852013 LVQ851993:LVQ852013 MFM851993:MFM852013 MPI851993:MPI852013 MZE851993:MZE852013 NJA851993:NJA852013 NSW851993:NSW852013 OCS851993:OCS852013 OMO851993:OMO852013 OWK851993:OWK852013 PGG851993:PGG852013 PQC851993:PQC852013 PZY851993:PZY852013 QJU851993:QJU852013 QTQ851993:QTQ852013 RDM851993:RDM852013 RNI851993:RNI852013 RXE851993:RXE852013 SHA851993:SHA852013 SQW851993:SQW852013 TAS851993:TAS852013 TKO851993:TKO852013 TUK851993:TUK852013 UEG851993:UEG852013 UOC851993:UOC852013 UXY851993:UXY852013 VHU851993:VHU852013 VRQ851993:VRQ852013 WBM851993:WBM852013 WLI851993:WLI852013 WVE851993:WVE852013 XFA851993:XFA852013 IS917529:IS917549 SO917529:SO917549 ACK917529:ACK917549 AMG917529:AMG917549 AWC917529:AWC917549 BFY917529:BFY917549 BPU917529:BPU917549 BZQ917529:BZQ917549 CJM917529:CJM917549 CTI917529:CTI917549 DDE917529:DDE917549 DNA917529:DNA917549 DWW917529:DWW917549 EGS917529:EGS917549 EQO917529:EQO917549 FAK917529:FAK917549 FKG917529:FKG917549 FUC917529:FUC917549 GDY917529:GDY917549 GNU917529:GNU917549 GXQ917529:GXQ917549 HHM917529:HHM917549 HRI917529:HRI917549 IBE917529:IBE917549 ILA917529:ILA917549 IUW917529:IUW917549 JES917529:JES917549 JOO917529:JOO917549 JYK917529:JYK917549 KIG917529:KIG917549 KSC917529:KSC917549 LBY917529:LBY917549 LLU917529:LLU917549 LVQ917529:LVQ917549 MFM917529:MFM917549 MPI917529:MPI917549 MZE917529:MZE917549 NJA917529:NJA917549 NSW917529:NSW917549 OCS917529:OCS917549 OMO917529:OMO917549 OWK917529:OWK917549 PGG917529:PGG917549 PQC917529:PQC917549 PZY917529:PZY917549 QJU917529:QJU917549 QTQ917529:QTQ917549 RDM917529:RDM917549 RNI917529:RNI917549 RXE917529:RXE917549 SHA917529:SHA917549 SQW917529:SQW917549 TAS917529:TAS917549 TKO917529:TKO917549 TUK917529:TUK917549 UEG917529:UEG917549 UOC917529:UOC917549 UXY917529:UXY917549 VHU917529:VHU917549 VRQ917529:VRQ917549 WBM917529:WBM917549 WLI917529:WLI917549 WVE917529:WVE917549 XFA917529:XFA917549 IS983065:IS983085 SO983065:SO983085 ACK983065:ACK983085 AMG983065:AMG983085 AWC983065:AWC983085 BFY983065:BFY983085 BPU983065:BPU983085 BZQ983065:BZQ983085 CJM983065:CJM983085 CTI983065:CTI983085 DDE983065:DDE983085 DNA983065:DNA983085 DWW983065:DWW983085 EGS983065:EGS983085 EQO983065:EQO983085 FAK983065:FAK983085 FKG983065:FKG983085 FUC983065:FUC983085 GDY983065:GDY983085 GNU983065:GNU983085 GXQ983065:GXQ983085 HHM983065:HHM983085 HRI983065:HRI983085 IBE983065:IBE983085 ILA983065:ILA983085 IUW983065:IUW983085 JES983065:JES983085 JOO983065:JOO983085 JYK983065:JYK983085 KIG983065:KIG983085 KSC983065:KSC983085 LBY983065:LBY983085 LLU983065:LLU983085 LVQ983065:LVQ983085 MFM983065:MFM983085 MPI983065:MPI983085 MZE983065:MZE983085 NJA983065:NJA983085 NSW983065:NSW983085 OCS983065:OCS983085 OMO983065:OMO983085 OWK983065:OWK983085 PGG983065:PGG983085 PQC983065:PQC983085 PZY983065:PZY983085 QJU983065:QJU983085 QTQ983065:QTQ983085 RDM983065:RDM983085 RNI983065:RNI983085 RXE983065:RXE983085 SHA983065:SHA983085 SQW983065:SQW983085 TAS983065:TAS983085 TKO983065:TKO983085 TUK983065:TUK983085 UEG983065:UEG983085 UOC983065:UOC983085 UXY983065:UXY983085 VHU983065:VHU983085 VRQ983065:VRQ983085 WBM983065:WBM983085 WLI983065:WLI983085 WVE983065:WVE983085 XFA983065:XFA983085 A25:A45 IW25:IW45 SS25:SS45 ACO25:ACO45 AMK25:AMK45 AWG25:AWG45 BGC25:BGC45 BPY25:BPY45 BZU25:BZU45 CJQ25:CJQ45 CTM25:CTM45 DDI25:DDI45 DNE25:DNE45 DXA25:DXA45 EGW25:EGW45 EQS25:EQS45 FAO25:FAO45 FKK25:FKK45 FUG25:FUG45 GEC25:GEC45 GNY25:GNY45 GXU25:GXU45 HHQ25:HHQ45 HRM25:HRM45 IBI25:IBI45 ILE25:ILE45 IVA25:IVA45 JEW25:JEW45 JOS25:JOS45 JYO25:JYO45 KIK25:KIK45 KSG25:KSG45 LCC25:LCC45 LLY25:LLY45 LVU25:LVU45 MFQ25:MFQ45 MPM25:MPM45 MZI25:MZI45 NJE25:NJE45 NTA25:NTA45 OCW25:OCW45 OMS25:OMS45 OWO25:OWO45 PGK25:PGK45 PQG25:PQG45 QAC25:QAC45 QJY25:QJY45 QTU25:QTU45 RDQ25:RDQ45 RNM25:RNM45 RXI25:RXI45 SHE25:SHE45 SRA25:SRA45 TAW25:TAW45 TKS25:TKS45 TUO25:TUO45 UEK25:UEK45 UOG25:UOG45 UYC25:UYC45 VHY25:VHY45 VRU25:VRU45 WBQ25:WBQ45 WLM25:WLM45 WVI25:WVI45 A65561:A65581 IW65561:IW65581 SS65561:SS65581 ACO65561:ACO65581 AMK65561:AMK65581 AWG65561:AWG65581 BGC65561:BGC65581 BPY65561:BPY65581 BZU65561:BZU65581 CJQ65561:CJQ65581 CTM65561:CTM65581 DDI65561:DDI65581 DNE65561:DNE65581 DXA65561:DXA65581 EGW65561:EGW65581 EQS65561:EQS65581 FAO65561:FAO65581 FKK65561:FKK65581 FUG65561:FUG65581 GEC65561:GEC65581 GNY65561:GNY65581 GXU65561:GXU65581 HHQ65561:HHQ65581 HRM65561:HRM65581 IBI65561:IBI65581 ILE65561:ILE65581 IVA65561:IVA65581 JEW65561:JEW65581 JOS65561:JOS65581 JYO65561:JYO65581 KIK65561:KIK65581 KSG65561:KSG65581 LCC65561:LCC65581 LLY65561:LLY65581 LVU65561:LVU65581 MFQ65561:MFQ65581 MPM65561:MPM65581 MZI65561:MZI65581 NJE65561:NJE65581 NTA65561:NTA65581 OCW65561:OCW65581 OMS65561:OMS65581 OWO65561:OWO65581 PGK65561:PGK65581 PQG65561:PQG65581 QAC65561:QAC65581 QJY65561:QJY65581 QTU65561:QTU65581 RDQ65561:RDQ65581 RNM65561:RNM65581 RXI65561:RXI65581 SHE65561:SHE65581 SRA65561:SRA65581 TAW65561:TAW65581 TKS65561:TKS65581 TUO65561:TUO65581 UEK65561:UEK65581 UOG65561:UOG65581 UYC65561:UYC65581 VHY65561:VHY65581 VRU65561:VRU65581 WBQ65561:WBQ65581 WLM65561:WLM65581 WVI65561:WVI65581 A131097:A131117 IW131097:IW131117 SS131097:SS131117 ACO131097:ACO131117 AMK131097:AMK131117 AWG131097:AWG131117 BGC131097:BGC131117 BPY131097:BPY131117 BZU131097:BZU131117 CJQ131097:CJQ131117 CTM131097:CTM131117 DDI131097:DDI131117 DNE131097:DNE131117 DXA131097:DXA131117 EGW131097:EGW131117 EQS131097:EQS131117 FAO131097:FAO131117 FKK131097:FKK131117 FUG131097:FUG131117 GEC131097:GEC131117 GNY131097:GNY131117 GXU131097:GXU131117 HHQ131097:HHQ131117 HRM131097:HRM131117 IBI131097:IBI131117 ILE131097:ILE131117 IVA131097:IVA131117 JEW131097:JEW131117 JOS131097:JOS131117 JYO131097:JYO131117 KIK131097:KIK131117 KSG131097:KSG131117 LCC131097:LCC131117 LLY131097:LLY131117 LVU131097:LVU131117 MFQ131097:MFQ131117 MPM131097:MPM131117 MZI131097:MZI131117 NJE131097:NJE131117 NTA131097:NTA131117 OCW131097:OCW131117 OMS131097:OMS131117 OWO131097:OWO131117 PGK131097:PGK131117 PQG131097:PQG131117 QAC131097:QAC131117 QJY131097:QJY131117 QTU131097:QTU131117 RDQ131097:RDQ131117 RNM131097:RNM131117 RXI131097:RXI131117 SHE131097:SHE131117 SRA131097:SRA131117 TAW131097:TAW131117 TKS131097:TKS131117 TUO131097:TUO131117 UEK131097:UEK131117 UOG131097:UOG131117 UYC131097:UYC131117 VHY131097:VHY131117 VRU131097:VRU131117 WBQ131097:WBQ131117 WLM131097:WLM131117 WVI131097:WVI131117 A196633:A196653 IW196633:IW196653 SS196633:SS196653 ACO196633:ACO196653 AMK196633:AMK196653 AWG196633:AWG196653 BGC196633:BGC196653 BPY196633:BPY196653 BZU196633:BZU196653 CJQ196633:CJQ196653 CTM196633:CTM196653 DDI196633:DDI196653 DNE196633:DNE196653 DXA196633:DXA196653 EGW196633:EGW196653 EQS196633:EQS196653 FAO196633:FAO196653 FKK196633:FKK196653 FUG196633:FUG196653 GEC196633:GEC196653 GNY196633:GNY196653 GXU196633:GXU196653 HHQ196633:HHQ196653 HRM196633:HRM196653 IBI196633:IBI196653 ILE196633:ILE196653 IVA196633:IVA196653 JEW196633:JEW196653 JOS196633:JOS196653 JYO196633:JYO196653 KIK196633:KIK196653 KSG196633:KSG196653 LCC196633:LCC196653 LLY196633:LLY196653 LVU196633:LVU196653 MFQ196633:MFQ196653 MPM196633:MPM196653 MZI196633:MZI196653 NJE196633:NJE196653 NTA196633:NTA196653 OCW196633:OCW196653 OMS196633:OMS196653 OWO196633:OWO196653 PGK196633:PGK196653 PQG196633:PQG196653 QAC196633:QAC196653 QJY196633:QJY196653 QTU196633:QTU196653 RDQ196633:RDQ196653 RNM196633:RNM196653 RXI196633:RXI196653 SHE196633:SHE196653 SRA196633:SRA196653 TAW196633:TAW196653 TKS196633:TKS196653 TUO196633:TUO196653 UEK196633:UEK196653 UOG196633:UOG196653 UYC196633:UYC196653 VHY196633:VHY196653 VRU196633:VRU196653 WBQ196633:WBQ196653 WLM196633:WLM196653 WVI196633:WVI196653 A262169:A262189 IW262169:IW262189 SS262169:SS262189 ACO262169:ACO262189 AMK262169:AMK262189 AWG262169:AWG262189 BGC262169:BGC262189 BPY262169:BPY262189 BZU262169:BZU262189 CJQ262169:CJQ262189 CTM262169:CTM262189 DDI262169:DDI262189 DNE262169:DNE262189 DXA262169:DXA262189 EGW262169:EGW262189 EQS262169:EQS262189 FAO262169:FAO262189 FKK262169:FKK262189 FUG262169:FUG262189 GEC262169:GEC262189 GNY262169:GNY262189 GXU262169:GXU262189 HHQ262169:HHQ262189 HRM262169:HRM262189 IBI262169:IBI262189 ILE262169:ILE262189 IVA262169:IVA262189 JEW262169:JEW262189 JOS262169:JOS262189 JYO262169:JYO262189 KIK262169:KIK262189 KSG262169:KSG262189 LCC262169:LCC262189 LLY262169:LLY262189 LVU262169:LVU262189 MFQ262169:MFQ262189 MPM262169:MPM262189 MZI262169:MZI262189 NJE262169:NJE262189 NTA262169:NTA262189 OCW262169:OCW262189 OMS262169:OMS262189 OWO262169:OWO262189 PGK262169:PGK262189 PQG262169:PQG262189 QAC262169:QAC262189 QJY262169:QJY262189 QTU262169:QTU262189 RDQ262169:RDQ262189 RNM262169:RNM262189 RXI262169:RXI262189 SHE262169:SHE262189 SRA262169:SRA262189 TAW262169:TAW262189 TKS262169:TKS262189 TUO262169:TUO262189 UEK262169:UEK262189 UOG262169:UOG262189 UYC262169:UYC262189 VHY262169:VHY262189 VRU262169:VRU262189 WBQ262169:WBQ262189 WLM262169:WLM262189 WVI262169:WVI262189 A327705:A327725 IW327705:IW327725 SS327705:SS327725 ACO327705:ACO327725 AMK327705:AMK327725 AWG327705:AWG327725 BGC327705:BGC327725 BPY327705:BPY327725 BZU327705:BZU327725 CJQ327705:CJQ327725 CTM327705:CTM327725 DDI327705:DDI327725 DNE327705:DNE327725 DXA327705:DXA327725 EGW327705:EGW327725 EQS327705:EQS327725 FAO327705:FAO327725 FKK327705:FKK327725 FUG327705:FUG327725 GEC327705:GEC327725 GNY327705:GNY327725 GXU327705:GXU327725 HHQ327705:HHQ327725 HRM327705:HRM327725 IBI327705:IBI327725 ILE327705:ILE327725 IVA327705:IVA327725 JEW327705:JEW327725 JOS327705:JOS327725 JYO327705:JYO327725 KIK327705:KIK327725 KSG327705:KSG327725 LCC327705:LCC327725 LLY327705:LLY327725 LVU327705:LVU327725 MFQ327705:MFQ327725 MPM327705:MPM327725 MZI327705:MZI327725 NJE327705:NJE327725 NTA327705:NTA327725 OCW327705:OCW327725 OMS327705:OMS327725 OWO327705:OWO327725 PGK327705:PGK327725 PQG327705:PQG327725 QAC327705:QAC327725 QJY327705:QJY327725 QTU327705:QTU327725 RDQ327705:RDQ327725 RNM327705:RNM327725 RXI327705:RXI327725 SHE327705:SHE327725 SRA327705:SRA327725 TAW327705:TAW327725 TKS327705:TKS327725 TUO327705:TUO327725 UEK327705:UEK327725 UOG327705:UOG327725 UYC327705:UYC327725 VHY327705:VHY327725 VRU327705:VRU327725 WBQ327705:WBQ327725 WLM327705:WLM327725 WVI327705:WVI327725 A393241:A393261 IW393241:IW393261 SS393241:SS393261 ACO393241:ACO393261 AMK393241:AMK393261 AWG393241:AWG393261 BGC393241:BGC393261 BPY393241:BPY393261 BZU393241:BZU393261 CJQ393241:CJQ393261 CTM393241:CTM393261 DDI393241:DDI393261 DNE393241:DNE393261 DXA393241:DXA393261 EGW393241:EGW393261 EQS393241:EQS393261 FAO393241:FAO393261 FKK393241:FKK393261 FUG393241:FUG393261 GEC393241:GEC393261 GNY393241:GNY393261 GXU393241:GXU393261 HHQ393241:HHQ393261 HRM393241:HRM393261 IBI393241:IBI393261 ILE393241:ILE393261 IVA393241:IVA393261 JEW393241:JEW393261 JOS393241:JOS393261 JYO393241:JYO393261 KIK393241:KIK393261 KSG393241:KSG393261 LCC393241:LCC393261 LLY393241:LLY393261 LVU393241:LVU393261 MFQ393241:MFQ393261 MPM393241:MPM393261 MZI393241:MZI393261 NJE393241:NJE393261 NTA393241:NTA393261 OCW393241:OCW393261 OMS393241:OMS393261 OWO393241:OWO393261 PGK393241:PGK393261 PQG393241:PQG393261 QAC393241:QAC393261 QJY393241:QJY393261 QTU393241:QTU393261 RDQ393241:RDQ393261 RNM393241:RNM393261 RXI393241:RXI393261 SHE393241:SHE393261 SRA393241:SRA393261 TAW393241:TAW393261 TKS393241:TKS393261 TUO393241:TUO393261 UEK393241:UEK393261 UOG393241:UOG393261 UYC393241:UYC393261 VHY393241:VHY393261 VRU393241:VRU393261 WBQ393241:WBQ393261 WLM393241:WLM393261 WVI393241:WVI393261 A458777:A458797 IW458777:IW458797 SS458777:SS458797 ACO458777:ACO458797 AMK458777:AMK458797 AWG458777:AWG458797 BGC458777:BGC458797 BPY458777:BPY458797 BZU458777:BZU458797 CJQ458777:CJQ458797 CTM458777:CTM458797 DDI458777:DDI458797 DNE458777:DNE458797 DXA458777:DXA458797 EGW458777:EGW458797 EQS458777:EQS458797 FAO458777:FAO458797 FKK458777:FKK458797 FUG458777:FUG458797 GEC458777:GEC458797 GNY458777:GNY458797 GXU458777:GXU458797 HHQ458777:HHQ458797 HRM458777:HRM458797 IBI458777:IBI458797 ILE458777:ILE458797 IVA458777:IVA458797 JEW458777:JEW458797 JOS458777:JOS458797 JYO458777:JYO458797 KIK458777:KIK458797 KSG458777:KSG458797 LCC458777:LCC458797 LLY458777:LLY458797 LVU458777:LVU458797 MFQ458777:MFQ458797 MPM458777:MPM458797 MZI458777:MZI458797 NJE458777:NJE458797 NTA458777:NTA458797 OCW458777:OCW458797 OMS458777:OMS458797 OWO458777:OWO458797 PGK458777:PGK458797 PQG458777:PQG458797 QAC458777:QAC458797 QJY458777:QJY458797 QTU458777:QTU458797 RDQ458777:RDQ458797 RNM458777:RNM458797 RXI458777:RXI458797 SHE458777:SHE458797 SRA458777:SRA458797 TAW458777:TAW458797 TKS458777:TKS458797 TUO458777:TUO458797 UEK458777:UEK458797 UOG458777:UOG458797 UYC458777:UYC458797 VHY458777:VHY458797 VRU458777:VRU458797 WBQ458777:WBQ458797 WLM458777:WLM458797 WVI458777:WVI458797 A524313:A524333 IW524313:IW524333 SS524313:SS524333 ACO524313:ACO524333 AMK524313:AMK524333 AWG524313:AWG524333 BGC524313:BGC524333 BPY524313:BPY524333 BZU524313:BZU524333 CJQ524313:CJQ524333 CTM524313:CTM524333 DDI524313:DDI524333 DNE524313:DNE524333 DXA524313:DXA524333 EGW524313:EGW524333 EQS524313:EQS524333 FAO524313:FAO524333 FKK524313:FKK524333 FUG524313:FUG524333 GEC524313:GEC524333 GNY524313:GNY524333 GXU524313:GXU524333 HHQ524313:HHQ524333 HRM524313:HRM524333 IBI524313:IBI524333 ILE524313:ILE524333 IVA524313:IVA524333 JEW524313:JEW524333 JOS524313:JOS524333 JYO524313:JYO524333 KIK524313:KIK524333 KSG524313:KSG524333 LCC524313:LCC524333 LLY524313:LLY524333 LVU524313:LVU524333 MFQ524313:MFQ524333 MPM524313:MPM524333 MZI524313:MZI524333 NJE524313:NJE524333 NTA524313:NTA524333 OCW524313:OCW524333 OMS524313:OMS524333 OWO524313:OWO524333 PGK524313:PGK524333 PQG524313:PQG524333 QAC524313:QAC524333 QJY524313:QJY524333 QTU524313:QTU524333 RDQ524313:RDQ524333 RNM524313:RNM524333 RXI524313:RXI524333 SHE524313:SHE524333 SRA524313:SRA524333 TAW524313:TAW524333 TKS524313:TKS524333 TUO524313:TUO524333 UEK524313:UEK524333 UOG524313:UOG524333 UYC524313:UYC524333 VHY524313:VHY524333 VRU524313:VRU524333 WBQ524313:WBQ524333 WLM524313:WLM524333 WVI524313:WVI524333 A589849:A589869 IW589849:IW589869 SS589849:SS589869 ACO589849:ACO589869 AMK589849:AMK589869 AWG589849:AWG589869 BGC589849:BGC589869 BPY589849:BPY589869 BZU589849:BZU589869 CJQ589849:CJQ589869 CTM589849:CTM589869 DDI589849:DDI589869 DNE589849:DNE589869 DXA589849:DXA589869 EGW589849:EGW589869 EQS589849:EQS589869 FAO589849:FAO589869 FKK589849:FKK589869 FUG589849:FUG589869 GEC589849:GEC589869 GNY589849:GNY589869 GXU589849:GXU589869 HHQ589849:HHQ589869 HRM589849:HRM589869 IBI589849:IBI589869 ILE589849:ILE589869 IVA589849:IVA589869 JEW589849:JEW589869 JOS589849:JOS589869 JYO589849:JYO589869 KIK589849:KIK589869 KSG589849:KSG589869 LCC589849:LCC589869 LLY589849:LLY589869 LVU589849:LVU589869 MFQ589849:MFQ589869 MPM589849:MPM589869 MZI589849:MZI589869 NJE589849:NJE589869 NTA589849:NTA589869 OCW589849:OCW589869 OMS589849:OMS589869 OWO589849:OWO589869 PGK589849:PGK589869 PQG589849:PQG589869 QAC589849:QAC589869 QJY589849:QJY589869 QTU589849:QTU589869 RDQ589849:RDQ589869 RNM589849:RNM589869 RXI589849:RXI589869 SHE589849:SHE589869 SRA589849:SRA589869 TAW589849:TAW589869 TKS589849:TKS589869 TUO589849:TUO589869 UEK589849:UEK589869 UOG589849:UOG589869 UYC589849:UYC589869 VHY589849:VHY589869 VRU589849:VRU589869 WBQ589849:WBQ589869 WLM589849:WLM589869 WVI589849:WVI589869 A655385:A655405 IW655385:IW655405 SS655385:SS655405 ACO655385:ACO655405 AMK655385:AMK655405 AWG655385:AWG655405 BGC655385:BGC655405 BPY655385:BPY655405 BZU655385:BZU655405 CJQ655385:CJQ655405 CTM655385:CTM655405 DDI655385:DDI655405 DNE655385:DNE655405 DXA655385:DXA655405 EGW655385:EGW655405 EQS655385:EQS655405 FAO655385:FAO655405 FKK655385:FKK655405 FUG655385:FUG655405 GEC655385:GEC655405 GNY655385:GNY655405 GXU655385:GXU655405 HHQ655385:HHQ655405 HRM655385:HRM655405 IBI655385:IBI655405 ILE655385:ILE655405 IVA655385:IVA655405 JEW655385:JEW655405 JOS655385:JOS655405 JYO655385:JYO655405 KIK655385:KIK655405 KSG655385:KSG655405 LCC655385:LCC655405 LLY655385:LLY655405 LVU655385:LVU655405 MFQ655385:MFQ655405 MPM655385:MPM655405 MZI655385:MZI655405 NJE655385:NJE655405 NTA655385:NTA655405 OCW655385:OCW655405 OMS655385:OMS655405 OWO655385:OWO655405 PGK655385:PGK655405 PQG655385:PQG655405 QAC655385:QAC655405 QJY655385:QJY655405 QTU655385:QTU655405 RDQ655385:RDQ655405 RNM655385:RNM655405 RXI655385:RXI655405 SHE655385:SHE655405 SRA655385:SRA655405 TAW655385:TAW655405 TKS655385:TKS655405 TUO655385:TUO655405 UEK655385:UEK655405 UOG655385:UOG655405 UYC655385:UYC655405 VHY655385:VHY655405 VRU655385:VRU655405 WBQ655385:WBQ655405 WLM655385:WLM655405 WVI655385:WVI655405 A720921:A720941 IW720921:IW720941 SS720921:SS720941 ACO720921:ACO720941 AMK720921:AMK720941 AWG720921:AWG720941 BGC720921:BGC720941 BPY720921:BPY720941 BZU720921:BZU720941 CJQ720921:CJQ720941 CTM720921:CTM720941 DDI720921:DDI720941 DNE720921:DNE720941 DXA720921:DXA720941 EGW720921:EGW720941 EQS720921:EQS720941 FAO720921:FAO720941 FKK720921:FKK720941 FUG720921:FUG720941 GEC720921:GEC720941 GNY720921:GNY720941 GXU720921:GXU720941 HHQ720921:HHQ720941 HRM720921:HRM720941 IBI720921:IBI720941 ILE720921:ILE720941 IVA720921:IVA720941 JEW720921:JEW720941 JOS720921:JOS720941 JYO720921:JYO720941 KIK720921:KIK720941 KSG720921:KSG720941 LCC720921:LCC720941 LLY720921:LLY720941 LVU720921:LVU720941 MFQ720921:MFQ720941 MPM720921:MPM720941 MZI720921:MZI720941 NJE720921:NJE720941 NTA720921:NTA720941 OCW720921:OCW720941 OMS720921:OMS720941 OWO720921:OWO720941 PGK720921:PGK720941 PQG720921:PQG720941 QAC720921:QAC720941 QJY720921:QJY720941 QTU720921:QTU720941 RDQ720921:RDQ720941 RNM720921:RNM720941 RXI720921:RXI720941 SHE720921:SHE720941 SRA720921:SRA720941 TAW720921:TAW720941 TKS720921:TKS720941 TUO720921:TUO720941 UEK720921:UEK720941 UOG720921:UOG720941 UYC720921:UYC720941 VHY720921:VHY720941 VRU720921:VRU720941 WBQ720921:WBQ720941 WLM720921:WLM720941 WVI720921:WVI720941 A786457:A786477 IW786457:IW786477 SS786457:SS786477 ACO786457:ACO786477 AMK786457:AMK786477 AWG786457:AWG786477 BGC786457:BGC786477 BPY786457:BPY786477 BZU786457:BZU786477 CJQ786457:CJQ786477 CTM786457:CTM786477 DDI786457:DDI786477 DNE786457:DNE786477 DXA786457:DXA786477 EGW786457:EGW786477 EQS786457:EQS786477 FAO786457:FAO786477 FKK786457:FKK786477 FUG786457:FUG786477 GEC786457:GEC786477 GNY786457:GNY786477 GXU786457:GXU786477 HHQ786457:HHQ786477 HRM786457:HRM786477 IBI786457:IBI786477 ILE786457:ILE786477 IVA786457:IVA786477 JEW786457:JEW786477 JOS786457:JOS786477 JYO786457:JYO786477 KIK786457:KIK786477 KSG786457:KSG786477 LCC786457:LCC786477 LLY786457:LLY786477 LVU786457:LVU786477 MFQ786457:MFQ786477 MPM786457:MPM786477 MZI786457:MZI786477 NJE786457:NJE786477 NTA786457:NTA786477 OCW786457:OCW786477 OMS786457:OMS786477 OWO786457:OWO786477 PGK786457:PGK786477 PQG786457:PQG786477 QAC786457:QAC786477 QJY786457:QJY786477 QTU786457:QTU786477 RDQ786457:RDQ786477 RNM786457:RNM786477 RXI786457:RXI786477 SHE786457:SHE786477 SRA786457:SRA786477 TAW786457:TAW786477 TKS786457:TKS786477 TUO786457:TUO786477 UEK786457:UEK786477 UOG786457:UOG786477 UYC786457:UYC786477 VHY786457:VHY786477 VRU786457:VRU786477 WBQ786457:WBQ786477 WLM786457:WLM786477 WVI786457:WVI786477 A851993:A852013 IW851993:IW852013 SS851993:SS852013 ACO851993:ACO852013 AMK851993:AMK852013 AWG851993:AWG852013 BGC851993:BGC852013 BPY851993:BPY852013 BZU851993:BZU852013 CJQ851993:CJQ852013 CTM851993:CTM852013 DDI851993:DDI852013 DNE851993:DNE852013 DXA851993:DXA852013 EGW851993:EGW852013 EQS851993:EQS852013 FAO851993:FAO852013 FKK851993:FKK852013 FUG851993:FUG852013 GEC851993:GEC852013 GNY851993:GNY852013 GXU851993:GXU852013 HHQ851993:HHQ852013 HRM851993:HRM852013 IBI851993:IBI852013 ILE851993:ILE852013 IVA851993:IVA852013 JEW851993:JEW852013 JOS851993:JOS852013 JYO851993:JYO852013 KIK851993:KIK852013 KSG851993:KSG852013 LCC851993:LCC852013 LLY851993:LLY852013 LVU851993:LVU852013 MFQ851993:MFQ852013 MPM851993:MPM852013 MZI851993:MZI852013 NJE851993:NJE852013 NTA851993:NTA852013 OCW851993:OCW852013 OMS851993:OMS852013 OWO851993:OWO852013 PGK851993:PGK852013 PQG851993:PQG852013 QAC851993:QAC852013 QJY851993:QJY852013 QTU851993:QTU852013 RDQ851993:RDQ852013 RNM851993:RNM852013 RXI851993:RXI852013 SHE851993:SHE852013 SRA851993:SRA852013 TAW851993:TAW852013 TKS851993:TKS852013 TUO851993:TUO852013 UEK851993:UEK852013 UOG851993:UOG852013 UYC851993:UYC852013 VHY851993:VHY852013 VRU851993:VRU852013 WBQ851993:WBQ852013 WLM851993:WLM852013 WVI851993:WVI852013 A917529:A917549 IW917529:IW917549 SS917529:SS917549 ACO917529:ACO917549 AMK917529:AMK917549 AWG917529:AWG917549 BGC917529:BGC917549 BPY917529:BPY917549 BZU917529:BZU917549 CJQ917529:CJQ917549 CTM917529:CTM917549 DDI917529:DDI917549 DNE917529:DNE917549 DXA917529:DXA917549 EGW917529:EGW917549 EQS917529:EQS917549 FAO917529:FAO917549 FKK917529:FKK917549 FUG917529:FUG917549 GEC917529:GEC917549 GNY917529:GNY917549 GXU917529:GXU917549 HHQ917529:HHQ917549 HRM917529:HRM917549 IBI917529:IBI917549 ILE917529:ILE917549 IVA917529:IVA917549 JEW917529:JEW917549 JOS917529:JOS917549 JYO917529:JYO917549 KIK917529:KIK917549 KSG917529:KSG917549 LCC917529:LCC917549 LLY917529:LLY917549 LVU917529:LVU917549 MFQ917529:MFQ917549 MPM917529:MPM917549 MZI917529:MZI917549 NJE917529:NJE917549 NTA917529:NTA917549 OCW917529:OCW917549 OMS917529:OMS917549 OWO917529:OWO917549 PGK917529:PGK917549 PQG917529:PQG917549 QAC917529:QAC917549 QJY917529:QJY917549 QTU917529:QTU917549 RDQ917529:RDQ917549 RNM917529:RNM917549 RXI917529:RXI917549 SHE917529:SHE917549 SRA917529:SRA917549 TAW917529:TAW917549 TKS917529:TKS917549 TUO917529:TUO917549 UEK917529:UEK917549 UOG917529:UOG917549 UYC917529:UYC917549 VHY917529:VHY917549 VRU917529:VRU917549 WBQ917529:WBQ917549 WLM917529:WLM917549 WVI917529:WVI917549 A983065:A983085 IW983065:IW983085 SS983065:SS983085 ACO983065:ACO983085 AMK983065:AMK983085 AWG983065:AWG983085 BGC983065:BGC983085 BPY983065:BPY983085 BZU983065:BZU983085 CJQ983065:CJQ983085 CTM983065:CTM983085 DDI983065:DDI983085 DNE983065:DNE983085 DXA983065:DXA983085 EGW983065:EGW983085 EQS983065:EQS983085 FAO983065:FAO983085 FKK983065:FKK983085 FUG983065:FUG983085 GEC983065:GEC983085 GNY983065:GNY983085 GXU983065:GXU983085 HHQ983065:HHQ983085 HRM983065:HRM983085 IBI983065:IBI983085 ILE983065:ILE983085 IVA983065:IVA983085 JEW983065:JEW983085 JOS983065:JOS983085 JYO983065:JYO983085 KIK983065:KIK983085 KSG983065:KSG983085 LCC983065:LCC983085 LLY983065:LLY983085 LVU983065:LVU983085 MFQ983065:MFQ983085 MPM983065:MPM983085 MZI983065:MZI983085 NJE983065:NJE983085 NTA983065:NTA983085 OCW983065:OCW983085 OMS983065:OMS983085 OWO983065:OWO983085 PGK983065:PGK983085 PQG983065:PQG983085 QAC983065:QAC983085 QJY983065:QJY983085 QTU983065:QTU983085 RDQ983065:RDQ983085 RNM983065:RNM983085 RXI983065:RXI983085 SHE983065:SHE983085 SRA983065:SRA983085 TAW983065:TAW983085 TKS983065:TKS983085 TUO983065:TUO983085 UEK983065:UEK983085 UOG983065:UOG983085 UYC983065:UYC983085 VHY983065:VHY983085 VRU983065:VRU983085 WBQ983065:WBQ983085 WLM983065:WLM983085 WVI983065:WVI983085">
      <formula1>"1,2,3,4,5"</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2"/>
  <sheetViews>
    <sheetView zoomScale="80" zoomScaleNormal="80" workbookViewId="0">
      <selection activeCell="G33" sqref="G33"/>
    </sheetView>
  </sheetViews>
  <sheetFormatPr baseColWidth="10" defaultRowHeight="14.25" x14ac:dyDescent="0.25"/>
  <cols>
    <col min="1" max="1" width="3.140625" style="123" bestFit="1" customWidth="1"/>
    <col min="2" max="2" width="58.85546875" style="123" customWidth="1"/>
    <col min="3" max="3" width="31.140625" style="123" customWidth="1"/>
    <col min="4" max="4" width="26.7109375" style="123" customWidth="1"/>
    <col min="5" max="5" width="25" style="123" customWidth="1"/>
    <col min="6" max="7" width="29.7109375" style="123" customWidth="1"/>
    <col min="8" max="8" width="23" style="123" customWidth="1"/>
    <col min="9" max="9" width="27.28515625" style="123" customWidth="1"/>
    <col min="10" max="10" width="29.5703125" style="123" customWidth="1"/>
    <col min="11" max="11" width="33" style="123" customWidth="1"/>
    <col min="12" max="12" width="29.85546875" style="123" customWidth="1"/>
    <col min="13" max="13" width="26.28515625" style="123" customWidth="1"/>
    <col min="14" max="14" width="22.140625" style="123" customWidth="1"/>
    <col min="15" max="15" width="26.140625" style="123" customWidth="1"/>
    <col min="16" max="16" width="19.5703125" style="123" bestFit="1" customWidth="1"/>
    <col min="17" max="17" width="21.85546875" style="123" customWidth="1"/>
    <col min="18" max="18" width="18.28515625" style="123" customWidth="1"/>
    <col min="19" max="22" width="6.42578125" style="123" customWidth="1"/>
    <col min="23" max="251" width="11.42578125" style="123"/>
    <col min="252" max="252" width="1" style="123" customWidth="1"/>
    <col min="253" max="253" width="4.28515625" style="123" customWidth="1"/>
    <col min="254" max="254" width="34.7109375" style="123" customWidth="1"/>
    <col min="255" max="255" width="0" style="123" hidden="1" customWidth="1"/>
    <col min="256" max="256" width="20" style="123" customWidth="1"/>
    <col min="257" max="257" width="20.85546875" style="123" customWidth="1"/>
    <col min="258" max="258" width="25" style="123" customWidth="1"/>
    <col min="259" max="259" width="18.7109375" style="123" customWidth="1"/>
    <col min="260" max="260" width="29.7109375" style="123" customWidth="1"/>
    <col min="261" max="261" width="13.42578125" style="123" customWidth="1"/>
    <col min="262" max="262" width="13.85546875" style="123" customWidth="1"/>
    <col min="263" max="267" width="16.5703125" style="123" customWidth="1"/>
    <col min="268" max="268" width="20.5703125" style="123" customWidth="1"/>
    <col min="269" max="269" width="21.140625" style="123" customWidth="1"/>
    <col min="270" max="270" width="9.5703125" style="123" customWidth="1"/>
    <col min="271" max="271" width="0.42578125" style="123" customWidth="1"/>
    <col min="272" max="278" width="6.42578125" style="123" customWidth="1"/>
    <col min="279" max="507" width="11.42578125" style="123"/>
    <col min="508" max="508" width="1" style="123" customWidth="1"/>
    <col min="509" max="509" width="4.28515625" style="123" customWidth="1"/>
    <col min="510" max="510" width="34.7109375" style="123" customWidth="1"/>
    <col min="511" max="511" width="0" style="123" hidden="1" customWidth="1"/>
    <col min="512" max="512" width="20" style="123" customWidth="1"/>
    <col min="513" max="513" width="20.85546875" style="123" customWidth="1"/>
    <col min="514" max="514" width="25" style="123" customWidth="1"/>
    <col min="515" max="515" width="18.7109375" style="123" customWidth="1"/>
    <col min="516" max="516" width="29.7109375" style="123" customWidth="1"/>
    <col min="517" max="517" width="13.42578125" style="123" customWidth="1"/>
    <col min="518" max="518" width="13.85546875" style="123" customWidth="1"/>
    <col min="519" max="523" width="16.5703125" style="123" customWidth="1"/>
    <col min="524" max="524" width="20.5703125" style="123" customWidth="1"/>
    <col min="525" max="525" width="21.140625" style="123" customWidth="1"/>
    <col min="526" max="526" width="9.5703125" style="123" customWidth="1"/>
    <col min="527" max="527" width="0.42578125" style="123" customWidth="1"/>
    <col min="528" max="534" width="6.42578125" style="123" customWidth="1"/>
    <col min="535" max="763" width="11.42578125" style="123"/>
    <col min="764" max="764" width="1" style="123" customWidth="1"/>
    <col min="765" max="765" width="4.28515625" style="123" customWidth="1"/>
    <col min="766" max="766" width="34.7109375" style="123" customWidth="1"/>
    <col min="767" max="767" width="0" style="123" hidden="1" customWidth="1"/>
    <col min="768" max="768" width="20" style="123" customWidth="1"/>
    <col min="769" max="769" width="20.85546875" style="123" customWidth="1"/>
    <col min="770" max="770" width="25" style="123" customWidth="1"/>
    <col min="771" max="771" width="18.7109375" style="123" customWidth="1"/>
    <col min="772" max="772" width="29.7109375" style="123" customWidth="1"/>
    <col min="773" max="773" width="13.42578125" style="123" customWidth="1"/>
    <col min="774" max="774" width="13.85546875" style="123" customWidth="1"/>
    <col min="775" max="779" width="16.5703125" style="123" customWidth="1"/>
    <col min="780" max="780" width="20.5703125" style="123" customWidth="1"/>
    <col min="781" max="781" width="21.140625" style="123" customWidth="1"/>
    <col min="782" max="782" width="9.5703125" style="123" customWidth="1"/>
    <col min="783" max="783" width="0.42578125" style="123" customWidth="1"/>
    <col min="784" max="790" width="6.42578125" style="123" customWidth="1"/>
    <col min="791" max="1019" width="11.42578125" style="123"/>
    <col min="1020" max="1020" width="1" style="123" customWidth="1"/>
    <col min="1021" max="1021" width="4.28515625" style="123" customWidth="1"/>
    <col min="1022" max="1022" width="34.7109375" style="123" customWidth="1"/>
    <col min="1023" max="1023" width="0" style="123" hidden="1" customWidth="1"/>
    <col min="1024" max="1024" width="20" style="123" customWidth="1"/>
    <col min="1025" max="1025" width="20.85546875" style="123" customWidth="1"/>
    <col min="1026" max="1026" width="25" style="123" customWidth="1"/>
    <col min="1027" max="1027" width="18.7109375" style="123" customWidth="1"/>
    <col min="1028" max="1028" width="29.7109375" style="123" customWidth="1"/>
    <col min="1029" max="1029" width="13.42578125" style="123" customWidth="1"/>
    <col min="1030" max="1030" width="13.85546875" style="123" customWidth="1"/>
    <col min="1031" max="1035" width="16.5703125" style="123" customWidth="1"/>
    <col min="1036" max="1036" width="20.5703125" style="123" customWidth="1"/>
    <col min="1037" max="1037" width="21.140625" style="123" customWidth="1"/>
    <col min="1038" max="1038" width="9.5703125" style="123" customWidth="1"/>
    <col min="1039" max="1039" width="0.42578125" style="123" customWidth="1"/>
    <col min="1040" max="1046" width="6.42578125" style="123" customWidth="1"/>
    <col min="1047" max="1275" width="11.42578125" style="123"/>
    <col min="1276" max="1276" width="1" style="123" customWidth="1"/>
    <col min="1277" max="1277" width="4.28515625" style="123" customWidth="1"/>
    <col min="1278" max="1278" width="34.7109375" style="123" customWidth="1"/>
    <col min="1279" max="1279" width="0" style="123" hidden="1" customWidth="1"/>
    <col min="1280" max="1280" width="20" style="123" customWidth="1"/>
    <col min="1281" max="1281" width="20.85546875" style="123" customWidth="1"/>
    <col min="1282" max="1282" width="25" style="123" customWidth="1"/>
    <col min="1283" max="1283" width="18.7109375" style="123" customWidth="1"/>
    <col min="1284" max="1284" width="29.7109375" style="123" customWidth="1"/>
    <col min="1285" max="1285" width="13.42578125" style="123" customWidth="1"/>
    <col min="1286" max="1286" width="13.85546875" style="123" customWidth="1"/>
    <col min="1287" max="1291" width="16.5703125" style="123" customWidth="1"/>
    <col min="1292" max="1292" width="20.5703125" style="123" customWidth="1"/>
    <col min="1293" max="1293" width="21.140625" style="123" customWidth="1"/>
    <col min="1294" max="1294" width="9.5703125" style="123" customWidth="1"/>
    <col min="1295" max="1295" width="0.42578125" style="123" customWidth="1"/>
    <col min="1296" max="1302" width="6.42578125" style="123" customWidth="1"/>
    <col min="1303" max="1531" width="11.42578125" style="123"/>
    <col min="1532" max="1532" width="1" style="123" customWidth="1"/>
    <col min="1533" max="1533" width="4.28515625" style="123" customWidth="1"/>
    <col min="1534" max="1534" width="34.7109375" style="123" customWidth="1"/>
    <col min="1535" max="1535" width="0" style="123" hidden="1" customWidth="1"/>
    <col min="1536" max="1536" width="20" style="123" customWidth="1"/>
    <col min="1537" max="1537" width="20.85546875" style="123" customWidth="1"/>
    <col min="1538" max="1538" width="25" style="123" customWidth="1"/>
    <col min="1539" max="1539" width="18.7109375" style="123" customWidth="1"/>
    <col min="1540" max="1540" width="29.7109375" style="123" customWidth="1"/>
    <col min="1541" max="1541" width="13.42578125" style="123" customWidth="1"/>
    <col min="1542" max="1542" width="13.85546875" style="123" customWidth="1"/>
    <col min="1543" max="1547" width="16.5703125" style="123" customWidth="1"/>
    <col min="1548" max="1548" width="20.5703125" style="123" customWidth="1"/>
    <col min="1549" max="1549" width="21.140625" style="123" customWidth="1"/>
    <col min="1550" max="1550" width="9.5703125" style="123" customWidth="1"/>
    <col min="1551" max="1551" width="0.42578125" style="123" customWidth="1"/>
    <col min="1552" max="1558" width="6.42578125" style="123" customWidth="1"/>
    <col min="1559" max="1787" width="11.42578125" style="123"/>
    <col min="1788" max="1788" width="1" style="123" customWidth="1"/>
    <col min="1789" max="1789" width="4.28515625" style="123" customWidth="1"/>
    <col min="1790" max="1790" width="34.7109375" style="123" customWidth="1"/>
    <col min="1791" max="1791" width="0" style="123" hidden="1" customWidth="1"/>
    <col min="1792" max="1792" width="20" style="123" customWidth="1"/>
    <col min="1793" max="1793" width="20.85546875" style="123" customWidth="1"/>
    <col min="1794" max="1794" width="25" style="123" customWidth="1"/>
    <col min="1795" max="1795" width="18.7109375" style="123" customWidth="1"/>
    <col min="1796" max="1796" width="29.7109375" style="123" customWidth="1"/>
    <col min="1797" max="1797" width="13.42578125" style="123" customWidth="1"/>
    <col min="1798" max="1798" width="13.85546875" style="123" customWidth="1"/>
    <col min="1799" max="1803" width="16.5703125" style="123" customWidth="1"/>
    <col min="1804" max="1804" width="20.5703125" style="123" customWidth="1"/>
    <col min="1805" max="1805" width="21.140625" style="123" customWidth="1"/>
    <col min="1806" max="1806" width="9.5703125" style="123" customWidth="1"/>
    <col min="1807" max="1807" width="0.42578125" style="123" customWidth="1"/>
    <col min="1808" max="1814" width="6.42578125" style="123" customWidth="1"/>
    <col min="1815" max="2043" width="11.42578125" style="123"/>
    <col min="2044" max="2044" width="1" style="123" customWidth="1"/>
    <col min="2045" max="2045" width="4.28515625" style="123" customWidth="1"/>
    <col min="2046" max="2046" width="34.7109375" style="123" customWidth="1"/>
    <col min="2047" max="2047" width="0" style="123" hidden="1" customWidth="1"/>
    <col min="2048" max="2048" width="20" style="123" customWidth="1"/>
    <col min="2049" max="2049" width="20.85546875" style="123" customWidth="1"/>
    <col min="2050" max="2050" width="25" style="123" customWidth="1"/>
    <col min="2051" max="2051" width="18.7109375" style="123" customWidth="1"/>
    <col min="2052" max="2052" width="29.7109375" style="123" customWidth="1"/>
    <col min="2053" max="2053" width="13.42578125" style="123" customWidth="1"/>
    <col min="2054" max="2054" width="13.85546875" style="123" customWidth="1"/>
    <col min="2055" max="2059" width="16.5703125" style="123" customWidth="1"/>
    <col min="2060" max="2060" width="20.5703125" style="123" customWidth="1"/>
    <col min="2061" max="2061" width="21.140625" style="123" customWidth="1"/>
    <col min="2062" max="2062" width="9.5703125" style="123" customWidth="1"/>
    <col min="2063" max="2063" width="0.42578125" style="123" customWidth="1"/>
    <col min="2064" max="2070" width="6.42578125" style="123" customWidth="1"/>
    <col min="2071" max="2299" width="11.42578125" style="123"/>
    <col min="2300" max="2300" width="1" style="123" customWidth="1"/>
    <col min="2301" max="2301" width="4.28515625" style="123" customWidth="1"/>
    <col min="2302" max="2302" width="34.7109375" style="123" customWidth="1"/>
    <col min="2303" max="2303" width="0" style="123" hidden="1" customWidth="1"/>
    <col min="2304" max="2304" width="20" style="123" customWidth="1"/>
    <col min="2305" max="2305" width="20.85546875" style="123" customWidth="1"/>
    <col min="2306" max="2306" width="25" style="123" customWidth="1"/>
    <col min="2307" max="2307" width="18.7109375" style="123" customWidth="1"/>
    <col min="2308" max="2308" width="29.7109375" style="123" customWidth="1"/>
    <col min="2309" max="2309" width="13.42578125" style="123" customWidth="1"/>
    <col min="2310" max="2310" width="13.85546875" style="123" customWidth="1"/>
    <col min="2311" max="2315" width="16.5703125" style="123" customWidth="1"/>
    <col min="2316" max="2316" width="20.5703125" style="123" customWidth="1"/>
    <col min="2317" max="2317" width="21.140625" style="123" customWidth="1"/>
    <col min="2318" max="2318" width="9.5703125" style="123" customWidth="1"/>
    <col min="2319" max="2319" width="0.42578125" style="123" customWidth="1"/>
    <col min="2320" max="2326" width="6.42578125" style="123" customWidth="1"/>
    <col min="2327" max="2555" width="11.42578125" style="123"/>
    <col min="2556" max="2556" width="1" style="123" customWidth="1"/>
    <col min="2557" max="2557" width="4.28515625" style="123" customWidth="1"/>
    <col min="2558" max="2558" width="34.7109375" style="123" customWidth="1"/>
    <col min="2559" max="2559" width="0" style="123" hidden="1" customWidth="1"/>
    <col min="2560" max="2560" width="20" style="123" customWidth="1"/>
    <col min="2561" max="2561" width="20.85546875" style="123" customWidth="1"/>
    <col min="2562" max="2562" width="25" style="123" customWidth="1"/>
    <col min="2563" max="2563" width="18.7109375" style="123" customWidth="1"/>
    <col min="2564" max="2564" width="29.7109375" style="123" customWidth="1"/>
    <col min="2565" max="2565" width="13.42578125" style="123" customWidth="1"/>
    <col min="2566" max="2566" width="13.85546875" style="123" customWidth="1"/>
    <col min="2567" max="2571" width="16.5703125" style="123" customWidth="1"/>
    <col min="2572" max="2572" width="20.5703125" style="123" customWidth="1"/>
    <col min="2573" max="2573" width="21.140625" style="123" customWidth="1"/>
    <col min="2574" max="2574" width="9.5703125" style="123" customWidth="1"/>
    <col min="2575" max="2575" width="0.42578125" style="123" customWidth="1"/>
    <col min="2576" max="2582" width="6.42578125" style="123" customWidth="1"/>
    <col min="2583" max="2811" width="11.42578125" style="123"/>
    <col min="2812" max="2812" width="1" style="123" customWidth="1"/>
    <col min="2813" max="2813" width="4.28515625" style="123" customWidth="1"/>
    <col min="2814" max="2814" width="34.7109375" style="123" customWidth="1"/>
    <col min="2815" max="2815" width="0" style="123" hidden="1" customWidth="1"/>
    <col min="2816" max="2816" width="20" style="123" customWidth="1"/>
    <col min="2817" max="2817" width="20.85546875" style="123" customWidth="1"/>
    <col min="2818" max="2818" width="25" style="123" customWidth="1"/>
    <col min="2819" max="2819" width="18.7109375" style="123" customWidth="1"/>
    <col min="2820" max="2820" width="29.7109375" style="123" customWidth="1"/>
    <col min="2821" max="2821" width="13.42578125" style="123" customWidth="1"/>
    <col min="2822" max="2822" width="13.85546875" style="123" customWidth="1"/>
    <col min="2823" max="2827" width="16.5703125" style="123" customWidth="1"/>
    <col min="2828" max="2828" width="20.5703125" style="123" customWidth="1"/>
    <col min="2829" max="2829" width="21.140625" style="123" customWidth="1"/>
    <col min="2830" max="2830" width="9.5703125" style="123" customWidth="1"/>
    <col min="2831" max="2831" width="0.42578125" style="123" customWidth="1"/>
    <col min="2832" max="2838" width="6.42578125" style="123" customWidth="1"/>
    <col min="2839" max="3067" width="11.42578125" style="123"/>
    <col min="3068" max="3068" width="1" style="123" customWidth="1"/>
    <col min="3069" max="3069" width="4.28515625" style="123" customWidth="1"/>
    <col min="3070" max="3070" width="34.7109375" style="123" customWidth="1"/>
    <col min="3071" max="3071" width="0" style="123" hidden="1" customWidth="1"/>
    <col min="3072" max="3072" width="20" style="123" customWidth="1"/>
    <col min="3073" max="3073" width="20.85546875" style="123" customWidth="1"/>
    <col min="3074" max="3074" width="25" style="123" customWidth="1"/>
    <col min="3075" max="3075" width="18.7109375" style="123" customWidth="1"/>
    <col min="3076" max="3076" width="29.7109375" style="123" customWidth="1"/>
    <col min="3077" max="3077" width="13.42578125" style="123" customWidth="1"/>
    <col min="3078" max="3078" width="13.85546875" style="123" customWidth="1"/>
    <col min="3079" max="3083" width="16.5703125" style="123" customWidth="1"/>
    <col min="3084" max="3084" width="20.5703125" style="123" customWidth="1"/>
    <col min="3085" max="3085" width="21.140625" style="123" customWidth="1"/>
    <col min="3086" max="3086" width="9.5703125" style="123" customWidth="1"/>
    <col min="3087" max="3087" width="0.42578125" style="123" customWidth="1"/>
    <col min="3088" max="3094" width="6.42578125" style="123" customWidth="1"/>
    <col min="3095" max="3323" width="11.42578125" style="123"/>
    <col min="3324" max="3324" width="1" style="123" customWidth="1"/>
    <col min="3325" max="3325" width="4.28515625" style="123" customWidth="1"/>
    <col min="3326" max="3326" width="34.7109375" style="123" customWidth="1"/>
    <col min="3327" max="3327" width="0" style="123" hidden="1" customWidth="1"/>
    <col min="3328" max="3328" width="20" style="123" customWidth="1"/>
    <col min="3329" max="3329" width="20.85546875" style="123" customWidth="1"/>
    <col min="3330" max="3330" width="25" style="123" customWidth="1"/>
    <col min="3331" max="3331" width="18.7109375" style="123" customWidth="1"/>
    <col min="3332" max="3332" width="29.7109375" style="123" customWidth="1"/>
    <col min="3333" max="3333" width="13.42578125" style="123" customWidth="1"/>
    <col min="3334" max="3334" width="13.85546875" style="123" customWidth="1"/>
    <col min="3335" max="3339" width="16.5703125" style="123" customWidth="1"/>
    <col min="3340" max="3340" width="20.5703125" style="123" customWidth="1"/>
    <col min="3341" max="3341" width="21.140625" style="123" customWidth="1"/>
    <col min="3342" max="3342" width="9.5703125" style="123" customWidth="1"/>
    <col min="3343" max="3343" width="0.42578125" style="123" customWidth="1"/>
    <col min="3344" max="3350" width="6.42578125" style="123" customWidth="1"/>
    <col min="3351" max="3579" width="11.42578125" style="123"/>
    <col min="3580" max="3580" width="1" style="123" customWidth="1"/>
    <col min="3581" max="3581" width="4.28515625" style="123" customWidth="1"/>
    <col min="3582" max="3582" width="34.7109375" style="123" customWidth="1"/>
    <col min="3583" max="3583" width="0" style="123" hidden="1" customWidth="1"/>
    <col min="3584" max="3584" width="20" style="123" customWidth="1"/>
    <col min="3585" max="3585" width="20.85546875" style="123" customWidth="1"/>
    <col min="3586" max="3586" width="25" style="123" customWidth="1"/>
    <col min="3587" max="3587" width="18.7109375" style="123" customWidth="1"/>
    <col min="3588" max="3588" width="29.7109375" style="123" customWidth="1"/>
    <col min="3589" max="3589" width="13.42578125" style="123" customWidth="1"/>
    <col min="3590" max="3590" width="13.85546875" style="123" customWidth="1"/>
    <col min="3591" max="3595" width="16.5703125" style="123" customWidth="1"/>
    <col min="3596" max="3596" width="20.5703125" style="123" customWidth="1"/>
    <col min="3597" max="3597" width="21.140625" style="123" customWidth="1"/>
    <col min="3598" max="3598" width="9.5703125" style="123" customWidth="1"/>
    <col min="3599" max="3599" width="0.42578125" style="123" customWidth="1"/>
    <col min="3600" max="3606" width="6.42578125" style="123" customWidth="1"/>
    <col min="3607" max="3835" width="11.42578125" style="123"/>
    <col min="3836" max="3836" width="1" style="123" customWidth="1"/>
    <col min="3837" max="3837" width="4.28515625" style="123" customWidth="1"/>
    <col min="3838" max="3838" width="34.7109375" style="123" customWidth="1"/>
    <col min="3839" max="3839" width="0" style="123" hidden="1" customWidth="1"/>
    <col min="3840" max="3840" width="20" style="123" customWidth="1"/>
    <col min="3841" max="3841" width="20.85546875" style="123" customWidth="1"/>
    <col min="3842" max="3842" width="25" style="123" customWidth="1"/>
    <col min="3843" max="3843" width="18.7109375" style="123" customWidth="1"/>
    <col min="3844" max="3844" width="29.7109375" style="123" customWidth="1"/>
    <col min="3845" max="3845" width="13.42578125" style="123" customWidth="1"/>
    <col min="3846" max="3846" width="13.85546875" style="123" customWidth="1"/>
    <col min="3847" max="3851" width="16.5703125" style="123" customWidth="1"/>
    <col min="3852" max="3852" width="20.5703125" style="123" customWidth="1"/>
    <col min="3853" max="3853" width="21.140625" style="123" customWidth="1"/>
    <col min="3854" max="3854" width="9.5703125" style="123" customWidth="1"/>
    <col min="3855" max="3855" width="0.42578125" style="123" customWidth="1"/>
    <col min="3856" max="3862" width="6.42578125" style="123" customWidth="1"/>
    <col min="3863" max="4091" width="11.42578125" style="123"/>
    <col min="4092" max="4092" width="1" style="123" customWidth="1"/>
    <col min="4093" max="4093" width="4.28515625" style="123" customWidth="1"/>
    <col min="4094" max="4094" width="34.7109375" style="123" customWidth="1"/>
    <col min="4095" max="4095" width="0" style="123" hidden="1" customWidth="1"/>
    <col min="4096" max="4096" width="20" style="123" customWidth="1"/>
    <col min="4097" max="4097" width="20.85546875" style="123" customWidth="1"/>
    <col min="4098" max="4098" width="25" style="123" customWidth="1"/>
    <col min="4099" max="4099" width="18.7109375" style="123" customWidth="1"/>
    <col min="4100" max="4100" width="29.7109375" style="123" customWidth="1"/>
    <col min="4101" max="4101" width="13.42578125" style="123" customWidth="1"/>
    <col min="4102" max="4102" width="13.85546875" style="123" customWidth="1"/>
    <col min="4103" max="4107" width="16.5703125" style="123" customWidth="1"/>
    <col min="4108" max="4108" width="20.5703125" style="123" customWidth="1"/>
    <col min="4109" max="4109" width="21.140625" style="123" customWidth="1"/>
    <col min="4110" max="4110" width="9.5703125" style="123" customWidth="1"/>
    <col min="4111" max="4111" width="0.42578125" style="123" customWidth="1"/>
    <col min="4112" max="4118" width="6.42578125" style="123" customWidth="1"/>
    <col min="4119" max="4347" width="11.42578125" style="123"/>
    <col min="4348" max="4348" width="1" style="123" customWidth="1"/>
    <col min="4349" max="4349" width="4.28515625" style="123" customWidth="1"/>
    <col min="4350" max="4350" width="34.7109375" style="123" customWidth="1"/>
    <col min="4351" max="4351" width="0" style="123" hidden="1" customWidth="1"/>
    <col min="4352" max="4352" width="20" style="123" customWidth="1"/>
    <col min="4353" max="4353" width="20.85546875" style="123" customWidth="1"/>
    <col min="4354" max="4354" width="25" style="123" customWidth="1"/>
    <col min="4355" max="4355" width="18.7109375" style="123" customWidth="1"/>
    <col min="4356" max="4356" width="29.7109375" style="123" customWidth="1"/>
    <col min="4357" max="4357" width="13.42578125" style="123" customWidth="1"/>
    <col min="4358" max="4358" width="13.85546875" style="123" customWidth="1"/>
    <col min="4359" max="4363" width="16.5703125" style="123" customWidth="1"/>
    <col min="4364" max="4364" width="20.5703125" style="123" customWidth="1"/>
    <col min="4365" max="4365" width="21.140625" style="123" customWidth="1"/>
    <col min="4366" max="4366" width="9.5703125" style="123" customWidth="1"/>
    <col min="4367" max="4367" width="0.42578125" style="123" customWidth="1"/>
    <col min="4368" max="4374" width="6.42578125" style="123" customWidth="1"/>
    <col min="4375" max="4603" width="11.42578125" style="123"/>
    <col min="4604" max="4604" width="1" style="123" customWidth="1"/>
    <col min="4605" max="4605" width="4.28515625" style="123" customWidth="1"/>
    <col min="4606" max="4606" width="34.7109375" style="123" customWidth="1"/>
    <col min="4607" max="4607" width="0" style="123" hidden="1" customWidth="1"/>
    <col min="4608" max="4608" width="20" style="123" customWidth="1"/>
    <col min="4609" max="4609" width="20.85546875" style="123" customWidth="1"/>
    <col min="4610" max="4610" width="25" style="123" customWidth="1"/>
    <col min="4611" max="4611" width="18.7109375" style="123" customWidth="1"/>
    <col min="4612" max="4612" width="29.7109375" style="123" customWidth="1"/>
    <col min="4613" max="4613" width="13.42578125" style="123" customWidth="1"/>
    <col min="4614" max="4614" width="13.85546875" style="123" customWidth="1"/>
    <col min="4615" max="4619" width="16.5703125" style="123" customWidth="1"/>
    <col min="4620" max="4620" width="20.5703125" style="123" customWidth="1"/>
    <col min="4621" max="4621" width="21.140625" style="123" customWidth="1"/>
    <col min="4622" max="4622" width="9.5703125" style="123" customWidth="1"/>
    <col min="4623" max="4623" width="0.42578125" style="123" customWidth="1"/>
    <col min="4624" max="4630" width="6.42578125" style="123" customWidth="1"/>
    <col min="4631" max="4859" width="11.42578125" style="123"/>
    <col min="4860" max="4860" width="1" style="123" customWidth="1"/>
    <col min="4861" max="4861" width="4.28515625" style="123" customWidth="1"/>
    <col min="4862" max="4862" width="34.7109375" style="123" customWidth="1"/>
    <col min="4863" max="4863" width="0" style="123" hidden="1" customWidth="1"/>
    <col min="4864" max="4864" width="20" style="123" customWidth="1"/>
    <col min="4865" max="4865" width="20.85546875" style="123" customWidth="1"/>
    <col min="4866" max="4866" width="25" style="123" customWidth="1"/>
    <col min="4867" max="4867" width="18.7109375" style="123" customWidth="1"/>
    <col min="4868" max="4868" width="29.7109375" style="123" customWidth="1"/>
    <col min="4869" max="4869" width="13.42578125" style="123" customWidth="1"/>
    <col min="4870" max="4870" width="13.85546875" style="123" customWidth="1"/>
    <col min="4871" max="4875" width="16.5703125" style="123" customWidth="1"/>
    <col min="4876" max="4876" width="20.5703125" style="123" customWidth="1"/>
    <col min="4877" max="4877" width="21.140625" style="123" customWidth="1"/>
    <col min="4878" max="4878" width="9.5703125" style="123" customWidth="1"/>
    <col min="4879" max="4879" width="0.42578125" style="123" customWidth="1"/>
    <col min="4880" max="4886" width="6.42578125" style="123" customWidth="1"/>
    <col min="4887" max="5115" width="11.42578125" style="123"/>
    <col min="5116" max="5116" width="1" style="123" customWidth="1"/>
    <col min="5117" max="5117" width="4.28515625" style="123" customWidth="1"/>
    <col min="5118" max="5118" width="34.7109375" style="123" customWidth="1"/>
    <col min="5119" max="5119" width="0" style="123" hidden="1" customWidth="1"/>
    <col min="5120" max="5120" width="20" style="123" customWidth="1"/>
    <col min="5121" max="5121" width="20.85546875" style="123" customWidth="1"/>
    <col min="5122" max="5122" width="25" style="123" customWidth="1"/>
    <col min="5123" max="5123" width="18.7109375" style="123" customWidth="1"/>
    <col min="5124" max="5124" width="29.7109375" style="123" customWidth="1"/>
    <col min="5125" max="5125" width="13.42578125" style="123" customWidth="1"/>
    <col min="5126" max="5126" width="13.85546875" style="123" customWidth="1"/>
    <col min="5127" max="5131" width="16.5703125" style="123" customWidth="1"/>
    <col min="5132" max="5132" width="20.5703125" style="123" customWidth="1"/>
    <col min="5133" max="5133" width="21.140625" style="123" customWidth="1"/>
    <col min="5134" max="5134" width="9.5703125" style="123" customWidth="1"/>
    <col min="5135" max="5135" width="0.42578125" style="123" customWidth="1"/>
    <col min="5136" max="5142" width="6.42578125" style="123" customWidth="1"/>
    <col min="5143" max="5371" width="11.42578125" style="123"/>
    <col min="5372" max="5372" width="1" style="123" customWidth="1"/>
    <col min="5373" max="5373" width="4.28515625" style="123" customWidth="1"/>
    <col min="5374" max="5374" width="34.7109375" style="123" customWidth="1"/>
    <col min="5375" max="5375" width="0" style="123" hidden="1" customWidth="1"/>
    <col min="5376" max="5376" width="20" style="123" customWidth="1"/>
    <col min="5377" max="5377" width="20.85546875" style="123" customWidth="1"/>
    <col min="5378" max="5378" width="25" style="123" customWidth="1"/>
    <col min="5379" max="5379" width="18.7109375" style="123" customWidth="1"/>
    <col min="5380" max="5380" width="29.7109375" style="123" customWidth="1"/>
    <col min="5381" max="5381" width="13.42578125" style="123" customWidth="1"/>
    <col min="5382" max="5382" width="13.85546875" style="123" customWidth="1"/>
    <col min="5383" max="5387" width="16.5703125" style="123" customWidth="1"/>
    <col min="5388" max="5388" width="20.5703125" style="123" customWidth="1"/>
    <col min="5389" max="5389" width="21.140625" style="123" customWidth="1"/>
    <col min="5390" max="5390" width="9.5703125" style="123" customWidth="1"/>
    <col min="5391" max="5391" width="0.42578125" style="123" customWidth="1"/>
    <col min="5392" max="5398" width="6.42578125" style="123" customWidth="1"/>
    <col min="5399" max="5627" width="11.42578125" style="123"/>
    <col min="5628" max="5628" width="1" style="123" customWidth="1"/>
    <col min="5629" max="5629" width="4.28515625" style="123" customWidth="1"/>
    <col min="5630" max="5630" width="34.7109375" style="123" customWidth="1"/>
    <col min="5631" max="5631" width="0" style="123" hidden="1" customWidth="1"/>
    <col min="5632" max="5632" width="20" style="123" customWidth="1"/>
    <col min="5633" max="5633" width="20.85546875" style="123" customWidth="1"/>
    <col min="5634" max="5634" width="25" style="123" customWidth="1"/>
    <col min="5635" max="5635" width="18.7109375" style="123" customWidth="1"/>
    <col min="5636" max="5636" width="29.7109375" style="123" customWidth="1"/>
    <col min="5637" max="5637" width="13.42578125" style="123" customWidth="1"/>
    <col min="5638" max="5638" width="13.85546875" style="123" customWidth="1"/>
    <col min="5639" max="5643" width="16.5703125" style="123" customWidth="1"/>
    <col min="5644" max="5644" width="20.5703125" style="123" customWidth="1"/>
    <col min="5645" max="5645" width="21.140625" style="123" customWidth="1"/>
    <col min="5646" max="5646" width="9.5703125" style="123" customWidth="1"/>
    <col min="5647" max="5647" width="0.42578125" style="123" customWidth="1"/>
    <col min="5648" max="5654" width="6.42578125" style="123" customWidth="1"/>
    <col min="5655" max="5883" width="11.42578125" style="123"/>
    <col min="5884" max="5884" width="1" style="123" customWidth="1"/>
    <col min="5885" max="5885" width="4.28515625" style="123" customWidth="1"/>
    <col min="5886" max="5886" width="34.7109375" style="123" customWidth="1"/>
    <col min="5887" max="5887" width="0" style="123" hidden="1" customWidth="1"/>
    <col min="5888" max="5888" width="20" style="123" customWidth="1"/>
    <col min="5889" max="5889" width="20.85546875" style="123" customWidth="1"/>
    <col min="5890" max="5890" width="25" style="123" customWidth="1"/>
    <col min="5891" max="5891" width="18.7109375" style="123" customWidth="1"/>
    <col min="5892" max="5892" width="29.7109375" style="123" customWidth="1"/>
    <col min="5893" max="5893" width="13.42578125" style="123" customWidth="1"/>
    <col min="5894" max="5894" width="13.85546875" style="123" customWidth="1"/>
    <col min="5895" max="5899" width="16.5703125" style="123" customWidth="1"/>
    <col min="5900" max="5900" width="20.5703125" style="123" customWidth="1"/>
    <col min="5901" max="5901" width="21.140625" style="123" customWidth="1"/>
    <col min="5902" max="5902" width="9.5703125" style="123" customWidth="1"/>
    <col min="5903" max="5903" width="0.42578125" style="123" customWidth="1"/>
    <col min="5904" max="5910" width="6.42578125" style="123" customWidth="1"/>
    <col min="5911" max="6139" width="11.42578125" style="123"/>
    <col min="6140" max="6140" width="1" style="123" customWidth="1"/>
    <col min="6141" max="6141" width="4.28515625" style="123" customWidth="1"/>
    <col min="6142" max="6142" width="34.7109375" style="123" customWidth="1"/>
    <col min="6143" max="6143" width="0" style="123" hidden="1" customWidth="1"/>
    <col min="6144" max="6144" width="20" style="123" customWidth="1"/>
    <col min="6145" max="6145" width="20.85546875" style="123" customWidth="1"/>
    <col min="6146" max="6146" width="25" style="123" customWidth="1"/>
    <col min="6147" max="6147" width="18.7109375" style="123" customWidth="1"/>
    <col min="6148" max="6148" width="29.7109375" style="123" customWidth="1"/>
    <col min="6149" max="6149" width="13.42578125" style="123" customWidth="1"/>
    <col min="6150" max="6150" width="13.85546875" style="123" customWidth="1"/>
    <col min="6151" max="6155" width="16.5703125" style="123" customWidth="1"/>
    <col min="6156" max="6156" width="20.5703125" style="123" customWidth="1"/>
    <col min="6157" max="6157" width="21.140625" style="123" customWidth="1"/>
    <col min="6158" max="6158" width="9.5703125" style="123" customWidth="1"/>
    <col min="6159" max="6159" width="0.42578125" style="123" customWidth="1"/>
    <col min="6160" max="6166" width="6.42578125" style="123" customWidth="1"/>
    <col min="6167" max="6395" width="11.42578125" style="123"/>
    <col min="6396" max="6396" width="1" style="123" customWidth="1"/>
    <col min="6397" max="6397" width="4.28515625" style="123" customWidth="1"/>
    <col min="6398" max="6398" width="34.7109375" style="123" customWidth="1"/>
    <col min="6399" max="6399" width="0" style="123" hidden="1" customWidth="1"/>
    <col min="6400" max="6400" width="20" style="123" customWidth="1"/>
    <col min="6401" max="6401" width="20.85546875" style="123" customWidth="1"/>
    <col min="6402" max="6402" width="25" style="123" customWidth="1"/>
    <col min="6403" max="6403" width="18.7109375" style="123" customWidth="1"/>
    <col min="6404" max="6404" width="29.7109375" style="123" customWidth="1"/>
    <col min="6405" max="6405" width="13.42578125" style="123" customWidth="1"/>
    <col min="6406" max="6406" width="13.85546875" style="123" customWidth="1"/>
    <col min="6407" max="6411" width="16.5703125" style="123" customWidth="1"/>
    <col min="6412" max="6412" width="20.5703125" style="123" customWidth="1"/>
    <col min="6413" max="6413" width="21.140625" style="123" customWidth="1"/>
    <col min="6414" max="6414" width="9.5703125" style="123" customWidth="1"/>
    <col min="6415" max="6415" width="0.42578125" style="123" customWidth="1"/>
    <col min="6416" max="6422" width="6.42578125" style="123" customWidth="1"/>
    <col min="6423" max="6651" width="11.42578125" style="123"/>
    <col min="6652" max="6652" width="1" style="123" customWidth="1"/>
    <col min="6653" max="6653" width="4.28515625" style="123" customWidth="1"/>
    <col min="6654" max="6654" width="34.7109375" style="123" customWidth="1"/>
    <col min="6655" max="6655" width="0" style="123" hidden="1" customWidth="1"/>
    <col min="6656" max="6656" width="20" style="123" customWidth="1"/>
    <col min="6657" max="6657" width="20.85546875" style="123" customWidth="1"/>
    <col min="6658" max="6658" width="25" style="123" customWidth="1"/>
    <col min="6659" max="6659" width="18.7109375" style="123" customWidth="1"/>
    <col min="6660" max="6660" width="29.7109375" style="123" customWidth="1"/>
    <col min="6661" max="6661" width="13.42578125" style="123" customWidth="1"/>
    <col min="6662" max="6662" width="13.85546875" style="123" customWidth="1"/>
    <col min="6663" max="6667" width="16.5703125" style="123" customWidth="1"/>
    <col min="6668" max="6668" width="20.5703125" style="123" customWidth="1"/>
    <col min="6669" max="6669" width="21.140625" style="123" customWidth="1"/>
    <col min="6670" max="6670" width="9.5703125" style="123" customWidth="1"/>
    <col min="6671" max="6671" width="0.42578125" style="123" customWidth="1"/>
    <col min="6672" max="6678" width="6.42578125" style="123" customWidth="1"/>
    <col min="6679" max="6907" width="11.42578125" style="123"/>
    <col min="6908" max="6908" width="1" style="123" customWidth="1"/>
    <col min="6909" max="6909" width="4.28515625" style="123" customWidth="1"/>
    <col min="6910" max="6910" width="34.7109375" style="123" customWidth="1"/>
    <col min="6911" max="6911" width="0" style="123" hidden="1" customWidth="1"/>
    <col min="6912" max="6912" width="20" style="123" customWidth="1"/>
    <col min="6913" max="6913" width="20.85546875" style="123" customWidth="1"/>
    <col min="6914" max="6914" width="25" style="123" customWidth="1"/>
    <col min="6915" max="6915" width="18.7109375" style="123" customWidth="1"/>
    <col min="6916" max="6916" width="29.7109375" style="123" customWidth="1"/>
    <col min="6917" max="6917" width="13.42578125" style="123" customWidth="1"/>
    <col min="6918" max="6918" width="13.85546875" style="123" customWidth="1"/>
    <col min="6919" max="6923" width="16.5703125" style="123" customWidth="1"/>
    <col min="6924" max="6924" width="20.5703125" style="123" customWidth="1"/>
    <col min="6925" max="6925" width="21.140625" style="123" customWidth="1"/>
    <col min="6926" max="6926" width="9.5703125" style="123" customWidth="1"/>
    <col min="6927" max="6927" width="0.42578125" style="123" customWidth="1"/>
    <col min="6928" max="6934" width="6.42578125" style="123" customWidth="1"/>
    <col min="6935" max="7163" width="11.42578125" style="123"/>
    <col min="7164" max="7164" width="1" style="123" customWidth="1"/>
    <col min="7165" max="7165" width="4.28515625" style="123" customWidth="1"/>
    <col min="7166" max="7166" width="34.7109375" style="123" customWidth="1"/>
    <col min="7167" max="7167" width="0" style="123" hidden="1" customWidth="1"/>
    <col min="7168" max="7168" width="20" style="123" customWidth="1"/>
    <col min="7169" max="7169" width="20.85546875" style="123" customWidth="1"/>
    <col min="7170" max="7170" width="25" style="123" customWidth="1"/>
    <col min="7171" max="7171" width="18.7109375" style="123" customWidth="1"/>
    <col min="7172" max="7172" width="29.7109375" style="123" customWidth="1"/>
    <col min="7173" max="7173" width="13.42578125" style="123" customWidth="1"/>
    <col min="7174" max="7174" width="13.85546875" style="123" customWidth="1"/>
    <col min="7175" max="7179" width="16.5703125" style="123" customWidth="1"/>
    <col min="7180" max="7180" width="20.5703125" style="123" customWidth="1"/>
    <col min="7181" max="7181" width="21.140625" style="123" customWidth="1"/>
    <col min="7182" max="7182" width="9.5703125" style="123" customWidth="1"/>
    <col min="7183" max="7183" width="0.42578125" style="123" customWidth="1"/>
    <col min="7184" max="7190" width="6.42578125" style="123" customWidth="1"/>
    <col min="7191" max="7419" width="11.42578125" style="123"/>
    <col min="7420" max="7420" width="1" style="123" customWidth="1"/>
    <col min="7421" max="7421" width="4.28515625" style="123" customWidth="1"/>
    <col min="7422" max="7422" width="34.7109375" style="123" customWidth="1"/>
    <col min="7423" max="7423" width="0" style="123" hidden="1" customWidth="1"/>
    <col min="7424" max="7424" width="20" style="123" customWidth="1"/>
    <col min="7425" max="7425" width="20.85546875" style="123" customWidth="1"/>
    <col min="7426" max="7426" width="25" style="123" customWidth="1"/>
    <col min="7427" max="7427" width="18.7109375" style="123" customWidth="1"/>
    <col min="7428" max="7428" width="29.7109375" style="123" customWidth="1"/>
    <col min="7429" max="7429" width="13.42578125" style="123" customWidth="1"/>
    <col min="7430" max="7430" width="13.85546875" style="123" customWidth="1"/>
    <col min="7431" max="7435" width="16.5703125" style="123" customWidth="1"/>
    <col min="7436" max="7436" width="20.5703125" style="123" customWidth="1"/>
    <col min="7437" max="7437" width="21.140625" style="123" customWidth="1"/>
    <col min="7438" max="7438" width="9.5703125" style="123" customWidth="1"/>
    <col min="7439" max="7439" width="0.42578125" style="123" customWidth="1"/>
    <col min="7440" max="7446" width="6.42578125" style="123" customWidth="1"/>
    <col min="7447" max="7675" width="11.42578125" style="123"/>
    <col min="7676" max="7676" width="1" style="123" customWidth="1"/>
    <col min="7677" max="7677" width="4.28515625" style="123" customWidth="1"/>
    <col min="7678" max="7678" width="34.7109375" style="123" customWidth="1"/>
    <col min="7679" max="7679" width="0" style="123" hidden="1" customWidth="1"/>
    <col min="7680" max="7680" width="20" style="123" customWidth="1"/>
    <col min="7681" max="7681" width="20.85546875" style="123" customWidth="1"/>
    <col min="7682" max="7682" width="25" style="123" customWidth="1"/>
    <col min="7683" max="7683" width="18.7109375" style="123" customWidth="1"/>
    <col min="7684" max="7684" width="29.7109375" style="123" customWidth="1"/>
    <col min="7685" max="7685" width="13.42578125" style="123" customWidth="1"/>
    <col min="7686" max="7686" width="13.85546875" style="123" customWidth="1"/>
    <col min="7687" max="7691" width="16.5703125" style="123" customWidth="1"/>
    <col min="7692" max="7692" width="20.5703125" style="123" customWidth="1"/>
    <col min="7693" max="7693" width="21.140625" style="123" customWidth="1"/>
    <col min="7694" max="7694" width="9.5703125" style="123" customWidth="1"/>
    <col min="7695" max="7695" width="0.42578125" style="123" customWidth="1"/>
    <col min="7696" max="7702" width="6.42578125" style="123" customWidth="1"/>
    <col min="7703" max="7931" width="11.42578125" style="123"/>
    <col min="7932" max="7932" width="1" style="123" customWidth="1"/>
    <col min="7933" max="7933" width="4.28515625" style="123" customWidth="1"/>
    <col min="7934" max="7934" width="34.7109375" style="123" customWidth="1"/>
    <col min="7935" max="7935" width="0" style="123" hidden="1" customWidth="1"/>
    <col min="7936" max="7936" width="20" style="123" customWidth="1"/>
    <col min="7937" max="7937" width="20.85546875" style="123" customWidth="1"/>
    <col min="7938" max="7938" width="25" style="123" customWidth="1"/>
    <col min="7939" max="7939" width="18.7109375" style="123" customWidth="1"/>
    <col min="7940" max="7940" width="29.7109375" style="123" customWidth="1"/>
    <col min="7941" max="7941" width="13.42578125" style="123" customWidth="1"/>
    <col min="7942" max="7942" width="13.85546875" style="123" customWidth="1"/>
    <col min="7943" max="7947" width="16.5703125" style="123" customWidth="1"/>
    <col min="7948" max="7948" width="20.5703125" style="123" customWidth="1"/>
    <col min="7949" max="7949" width="21.140625" style="123" customWidth="1"/>
    <col min="7950" max="7950" width="9.5703125" style="123" customWidth="1"/>
    <col min="7951" max="7951" width="0.42578125" style="123" customWidth="1"/>
    <col min="7952" max="7958" width="6.42578125" style="123" customWidth="1"/>
    <col min="7959" max="8187" width="11.42578125" style="123"/>
    <col min="8188" max="8188" width="1" style="123" customWidth="1"/>
    <col min="8189" max="8189" width="4.28515625" style="123" customWidth="1"/>
    <col min="8190" max="8190" width="34.7109375" style="123" customWidth="1"/>
    <col min="8191" max="8191" width="0" style="123" hidden="1" customWidth="1"/>
    <col min="8192" max="8192" width="20" style="123" customWidth="1"/>
    <col min="8193" max="8193" width="20.85546875" style="123" customWidth="1"/>
    <col min="8194" max="8194" width="25" style="123" customWidth="1"/>
    <col min="8195" max="8195" width="18.7109375" style="123" customWidth="1"/>
    <col min="8196" max="8196" width="29.7109375" style="123" customWidth="1"/>
    <col min="8197" max="8197" width="13.42578125" style="123" customWidth="1"/>
    <col min="8198" max="8198" width="13.85546875" style="123" customWidth="1"/>
    <col min="8199" max="8203" width="16.5703125" style="123" customWidth="1"/>
    <col min="8204" max="8204" width="20.5703125" style="123" customWidth="1"/>
    <col min="8205" max="8205" width="21.140625" style="123" customWidth="1"/>
    <col min="8206" max="8206" width="9.5703125" style="123" customWidth="1"/>
    <col min="8207" max="8207" width="0.42578125" style="123" customWidth="1"/>
    <col min="8208" max="8214" width="6.42578125" style="123" customWidth="1"/>
    <col min="8215" max="8443" width="11.42578125" style="123"/>
    <col min="8444" max="8444" width="1" style="123" customWidth="1"/>
    <col min="8445" max="8445" width="4.28515625" style="123" customWidth="1"/>
    <col min="8446" max="8446" width="34.7109375" style="123" customWidth="1"/>
    <col min="8447" max="8447" width="0" style="123" hidden="1" customWidth="1"/>
    <col min="8448" max="8448" width="20" style="123" customWidth="1"/>
    <col min="8449" max="8449" width="20.85546875" style="123" customWidth="1"/>
    <col min="8450" max="8450" width="25" style="123" customWidth="1"/>
    <col min="8451" max="8451" width="18.7109375" style="123" customWidth="1"/>
    <col min="8452" max="8452" width="29.7109375" style="123" customWidth="1"/>
    <col min="8453" max="8453" width="13.42578125" style="123" customWidth="1"/>
    <col min="8454" max="8454" width="13.85546875" style="123" customWidth="1"/>
    <col min="8455" max="8459" width="16.5703125" style="123" customWidth="1"/>
    <col min="8460" max="8460" width="20.5703125" style="123" customWidth="1"/>
    <col min="8461" max="8461" width="21.140625" style="123" customWidth="1"/>
    <col min="8462" max="8462" width="9.5703125" style="123" customWidth="1"/>
    <col min="8463" max="8463" width="0.42578125" style="123" customWidth="1"/>
    <col min="8464" max="8470" width="6.42578125" style="123" customWidth="1"/>
    <col min="8471" max="8699" width="11.42578125" style="123"/>
    <col min="8700" max="8700" width="1" style="123" customWidth="1"/>
    <col min="8701" max="8701" width="4.28515625" style="123" customWidth="1"/>
    <col min="8702" max="8702" width="34.7109375" style="123" customWidth="1"/>
    <col min="8703" max="8703" width="0" style="123" hidden="1" customWidth="1"/>
    <col min="8704" max="8704" width="20" style="123" customWidth="1"/>
    <col min="8705" max="8705" width="20.85546875" style="123" customWidth="1"/>
    <col min="8706" max="8706" width="25" style="123" customWidth="1"/>
    <col min="8707" max="8707" width="18.7109375" style="123" customWidth="1"/>
    <col min="8708" max="8708" width="29.7109375" style="123" customWidth="1"/>
    <col min="8709" max="8709" width="13.42578125" style="123" customWidth="1"/>
    <col min="8710" max="8710" width="13.85546875" style="123" customWidth="1"/>
    <col min="8711" max="8715" width="16.5703125" style="123" customWidth="1"/>
    <col min="8716" max="8716" width="20.5703125" style="123" customWidth="1"/>
    <col min="8717" max="8717" width="21.140625" style="123" customWidth="1"/>
    <col min="8718" max="8718" width="9.5703125" style="123" customWidth="1"/>
    <col min="8719" max="8719" width="0.42578125" style="123" customWidth="1"/>
    <col min="8720" max="8726" width="6.42578125" style="123" customWidth="1"/>
    <col min="8727" max="8955" width="11.42578125" style="123"/>
    <col min="8956" max="8956" width="1" style="123" customWidth="1"/>
    <col min="8957" max="8957" width="4.28515625" style="123" customWidth="1"/>
    <col min="8958" max="8958" width="34.7109375" style="123" customWidth="1"/>
    <col min="8959" max="8959" width="0" style="123" hidden="1" customWidth="1"/>
    <col min="8960" max="8960" width="20" style="123" customWidth="1"/>
    <col min="8961" max="8961" width="20.85546875" style="123" customWidth="1"/>
    <col min="8962" max="8962" width="25" style="123" customWidth="1"/>
    <col min="8963" max="8963" width="18.7109375" style="123" customWidth="1"/>
    <col min="8964" max="8964" width="29.7109375" style="123" customWidth="1"/>
    <col min="8965" max="8965" width="13.42578125" style="123" customWidth="1"/>
    <col min="8966" max="8966" width="13.85546875" style="123" customWidth="1"/>
    <col min="8967" max="8971" width="16.5703125" style="123" customWidth="1"/>
    <col min="8972" max="8972" width="20.5703125" style="123" customWidth="1"/>
    <col min="8973" max="8973" width="21.140625" style="123" customWidth="1"/>
    <col min="8974" max="8974" width="9.5703125" style="123" customWidth="1"/>
    <col min="8975" max="8975" width="0.42578125" style="123" customWidth="1"/>
    <col min="8976" max="8982" width="6.42578125" style="123" customWidth="1"/>
    <col min="8983" max="9211" width="11.42578125" style="123"/>
    <col min="9212" max="9212" width="1" style="123" customWidth="1"/>
    <col min="9213" max="9213" width="4.28515625" style="123" customWidth="1"/>
    <col min="9214" max="9214" width="34.7109375" style="123" customWidth="1"/>
    <col min="9215" max="9215" width="0" style="123" hidden="1" customWidth="1"/>
    <col min="9216" max="9216" width="20" style="123" customWidth="1"/>
    <col min="9217" max="9217" width="20.85546875" style="123" customWidth="1"/>
    <col min="9218" max="9218" width="25" style="123" customWidth="1"/>
    <col min="9219" max="9219" width="18.7109375" style="123" customWidth="1"/>
    <col min="9220" max="9220" width="29.7109375" style="123" customWidth="1"/>
    <col min="9221" max="9221" width="13.42578125" style="123" customWidth="1"/>
    <col min="9222" max="9222" width="13.85546875" style="123" customWidth="1"/>
    <col min="9223" max="9227" width="16.5703125" style="123" customWidth="1"/>
    <col min="9228" max="9228" width="20.5703125" style="123" customWidth="1"/>
    <col min="9229" max="9229" width="21.140625" style="123" customWidth="1"/>
    <col min="9230" max="9230" width="9.5703125" style="123" customWidth="1"/>
    <col min="9231" max="9231" width="0.42578125" style="123" customWidth="1"/>
    <col min="9232" max="9238" width="6.42578125" style="123" customWidth="1"/>
    <col min="9239" max="9467" width="11.42578125" style="123"/>
    <col min="9468" max="9468" width="1" style="123" customWidth="1"/>
    <col min="9469" max="9469" width="4.28515625" style="123" customWidth="1"/>
    <col min="9470" max="9470" width="34.7109375" style="123" customWidth="1"/>
    <col min="9471" max="9471" width="0" style="123" hidden="1" customWidth="1"/>
    <col min="9472" max="9472" width="20" style="123" customWidth="1"/>
    <col min="9473" max="9473" width="20.85546875" style="123" customWidth="1"/>
    <col min="9474" max="9474" width="25" style="123" customWidth="1"/>
    <col min="9475" max="9475" width="18.7109375" style="123" customWidth="1"/>
    <col min="9476" max="9476" width="29.7109375" style="123" customWidth="1"/>
    <col min="9477" max="9477" width="13.42578125" style="123" customWidth="1"/>
    <col min="9478" max="9478" width="13.85546875" style="123" customWidth="1"/>
    <col min="9479" max="9483" width="16.5703125" style="123" customWidth="1"/>
    <col min="9484" max="9484" width="20.5703125" style="123" customWidth="1"/>
    <col min="9485" max="9485" width="21.140625" style="123" customWidth="1"/>
    <col min="9486" max="9486" width="9.5703125" style="123" customWidth="1"/>
    <col min="9487" max="9487" width="0.42578125" style="123" customWidth="1"/>
    <col min="9488" max="9494" width="6.42578125" style="123" customWidth="1"/>
    <col min="9495" max="9723" width="11.42578125" style="123"/>
    <col min="9724" max="9724" width="1" style="123" customWidth="1"/>
    <col min="9725" max="9725" width="4.28515625" style="123" customWidth="1"/>
    <col min="9726" max="9726" width="34.7109375" style="123" customWidth="1"/>
    <col min="9727" max="9727" width="0" style="123" hidden="1" customWidth="1"/>
    <col min="9728" max="9728" width="20" style="123" customWidth="1"/>
    <col min="9729" max="9729" width="20.85546875" style="123" customWidth="1"/>
    <col min="9730" max="9730" width="25" style="123" customWidth="1"/>
    <col min="9731" max="9731" width="18.7109375" style="123" customWidth="1"/>
    <col min="9732" max="9732" width="29.7109375" style="123" customWidth="1"/>
    <col min="9733" max="9733" width="13.42578125" style="123" customWidth="1"/>
    <col min="9734" max="9734" width="13.85546875" style="123" customWidth="1"/>
    <col min="9735" max="9739" width="16.5703125" style="123" customWidth="1"/>
    <col min="9740" max="9740" width="20.5703125" style="123" customWidth="1"/>
    <col min="9741" max="9741" width="21.140625" style="123" customWidth="1"/>
    <col min="9742" max="9742" width="9.5703125" style="123" customWidth="1"/>
    <col min="9743" max="9743" width="0.42578125" style="123" customWidth="1"/>
    <col min="9744" max="9750" width="6.42578125" style="123" customWidth="1"/>
    <col min="9751" max="9979" width="11.42578125" style="123"/>
    <col min="9980" max="9980" width="1" style="123" customWidth="1"/>
    <col min="9981" max="9981" width="4.28515625" style="123" customWidth="1"/>
    <col min="9982" max="9982" width="34.7109375" style="123" customWidth="1"/>
    <col min="9983" max="9983" width="0" style="123" hidden="1" customWidth="1"/>
    <col min="9984" max="9984" width="20" style="123" customWidth="1"/>
    <col min="9985" max="9985" width="20.85546875" style="123" customWidth="1"/>
    <col min="9986" max="9986" width="25" style="123" customWidth="1"/>
    <col min="9987" max="9987" width="18.7109375" style="123" customWidth="1"/>
    <col min="9988" max="9988" width="29.7109375" style="123" customWidth="1"/>
    <col min="9989" max="9989" width="13.42578125" style="123" customWidth="1"/>
    <col min="9990" max="9990" width="13.85546875" style="123" customWidth="1"/>
    <col min="9991" max="9995" width="16.5703125" style="123" customWidth="1"/>
    <col min="9996" max="9996" width="20.5703125" style="123" customWidth="1"/>
    <col min="9997" max="9997" width="21.140625" style="123" customWidth="1"/>
    <col min="9998" max="9998" width="9.5703125" style="123" customWidth="1"/>
    <col min="9999" max="9999" width="0.42578125" style="123" customWidth="1"/>
    <col min="10000" max="10006" width="6.42578125" style="123" customWidth="1"/>
    <col min="10007" max="10235" width="11.42578125" style="123"/>
    <col min="10236" max="10236" width="1" style="123" customWidth="1"/>
    <col min="10237" max="10237" width="4.28515625" style="123" customWidth="1"/>
    <col min="10238" max="10238" width="34.7109375" style="123" customWidth="1"/>
    <col min="10239" max="10239" width="0" style="123" hidden="1" customWidth="1"/>
    <col min="10240" max="10240" width="20" style="123" customWidth="1"/>
    <col min="10241" max="10241" width="20.85546875" style="123" customWidth="1"/>
    <col min="10242" max="10242" width="25" style="123" customWidth="1"/>
    <col min="10243" max="10243" width="18.7109375" style="123" customWidth="1"/>
    <col min="10244" max="10244" width="29.7109375" style="123" customWidth="1"/>
    <col min="10245" max="10245" width="13.42578125" style="123" customWidth="1"/>
    <col min="10246" max="10246" width="13.85546875" style="123" customWidth="1"/>
    <col min="10247" max="10251" width="16.5703125" style="123" customWidth="1"/>
    <col min="10252" max="10252" width="20.5703125" style="123" customWidth="1"/>
    <col min="10253" max="10253" width="21.140625" style="123" customWidth="1"/>
    <col min="10254" max="10254" width="9.5703125" style="123" customWidth="1"/>
    <col min="10255" max="10255" width="0.42578125" style="123" customWidth="1"/>
    <col min="10256" max="10262" width="6.42578125" style="123" customWidth="1"/>
    <col min="10263" max="10491" width="11.42578125" style="123"/>
    <col min="10492" max="10492" width="1" style="123" customWidth="1"/>
    <col min="10493" max="10493" width="4.28515625" style="123" customWidth="1"/>
    <col min="10494" max="10494" width="34.7109375" style="123" customWidth="1"/>
    <col min="10495" max="10495" width="0" style="123" hidden="1" customWidth="1"/>
    <col min="10496" max="10496" width="20" style="123" customWidth="1"/>
    <col min="10497" max="10497" width="20.85546875" style="123" customWidth="1"/>
    <col min="10498" max="10498" width="25" style="123" customWidth="1"/>
    <col min="10499" max="10499" width="18.7109375" style="123" customWidth="1"/>
    <col min="10500" max="10500" width="29.7109375" style="123" customWidth="1"/>
    <col min="10501" max="10501" width="13.42578125" style="123" customWidth="1"/>
    <col min="10502" max="10502" width="13.85546875" style="123" customWidth="1"/>
    <col min="10503" max="10507" width="16.5703125" style="123" customWidth="1"/>
    <col min="10508" max="10508" width="20.5703125" style="123" customWidth="1"/>
    <col min="10509" max="10509" width="21.140625" style="123" customWidth="1"/>
    <col min="10510" max="10510" width="9.5703125" style="123" customWidth="1"/>
    <col min="10511" max="10511" width="0.42578125" style="123" customWidth="1"/>
    <col min="10512" max="10518" width="6.42578125" style="123" customWidth="1"/>
    <col min="10519" max="10747" width="11.42578125" style="123"/>
    <col min="10748" max="10748" width="1" style="123" customWidth="1"/>
    <col min="10749" max="10749" width="4.28515625" style="123" customWidth="1"/>
    <col min="10750" max="10750" width="34.7109375" style="123" customWidth="1"/>
    <col min="10751" max="10751" width="0" style="123" hidden="1" customWidth="1"/>
    <col min="10752" max="10752" width="20" style="123" customWidth="1"/>
    <col min="10753" max="10753" width="20.85546875" style="123" customWidth="1"/>
    <col min="10754" max="10754" width="25" style="123" customWidth="1"/>
    <col min="10755" max="10755" width="18.7109375" style="123" customWidth="1"/>
    <col min="10756" max="10756" width="29.7109375" style="123" customWidth="1"/>
    <col min="10757" max="10757" width="13.42578125" style="123" customWidth="1"/>
    <col min="10758" max="10758" width="13.85546875" style="123" customWidth="1"/>
    <col min="10759" max="10763" width="16.5703125" style="123" customWidth="1"/>
    <col min="10764" max="10764" width="20.5703125" style="123" customWidth="1"/>
    <col min="10765" max="10765" width="21.140625" style="123" customWidth="1"/>
    <col min="10766" max="10766" width="9.5703125" style="123" customWidth="1"/>
    <col min="10767" max="10767" width="0.42578125" style="123" customWidth="1"/>
    <col min="10768" max="10774" width="6.42578125" style="123" customWidth="1"/>
    <col min="10775" max="11003" width="11.42578125" style="123"/>
    <col min="11004" max="11004" width="1" style="123" customWidth="1"/>
    <col min="11005" max="11005" width="4.28515625" style="123" customWidth="1"/>
    <col min="11006" max="11006" width="34.7109375" style="123" customWidth="1"/>
    <col min="11007" max="11007" width="0" style="123" hidden="1" customWidth="1"/>
    <col min="11008" max="11008" width="20" style="123" customWidth="1"/>
    <col min="11009" max="11009" width="20.85546875" style="123" customWidth="1"/>
    <col min="11010" max="11010" width="25" style="123" customWidth="1"/>
    <col min="11011" max="11011" width="18.7109375" style="123" customWidth="1"/>
    <col min="11012" max="11012" width="29.7109375" style="123" customWidth="1"/>
    <col min="11013" max="11013" width="13.42578125" style="123" customWidth="1"/>
    <col min="11014" max="11014" width="13.85546875" style="123" customWidth="1"/>
    <col min="11015" max="11019" width="16.5703125" style="123" customWidth="1"/>
    <col min="11020" max="11020" width="20.5703125" style="123" customWidth="1"/>
    <col min="11021" max="11021" width="21.140625" style="123" customWidth="1"/>
    <col min="11022" max="11022" width="9.5703125" style="123" customWidth="1"/>
    <col min="11023" max="11023" width="0.42578125" style="123" customWidth="1"/>
    <col min="11024" max="11030" width="6.42578125" style="123" customWidth="1"/>
    <col min="11031" max="11259" width="11.42578125" style="123"/>
    <col min="11260" max="11260" width="1" style="123" customWidth="1"/>
    <col min="11261" max="11261" width="4.28515625" style="123" customWidth="1"/>
    <col min="11262" max="11262" width="34.7109375" style="123" customWidth="1"/>
    <col min="11263" max="11263" width="0" style="123" hidden="1" customWidth="1"/>
    <col min="11264" max="11264" width="20" style="123" customWidth="1"/>
    <col min="11265" max="11265" width="20.85546875" style="123" customWidth="1"/>
    <col min="11266" max="11266" width="25" style="123" customWidth="1"/>
    <col min="11267" max="11267" width="18.7109375" style="123" customWidth="1"/>
    <col min="11268" max="11268" width="29.7109375" style="123" customWidth="1"/>
    <col min="11269" max="11269" width="13.42578125" style="123" customWidth="1"/>
    <col min="11270" max="11270" width="13.85546875" style="123" customWidth="1"/>
    <col min="11271" max="11275" width="16.5703125" style="123" customWidth="1"/>
    <col min="11276" max="11276" width="20.5703125" style="123" customWidth="1"/>
    <col min="11277" max="11277" width="21.140625" style="123" customWidth="1"/>
    <col min="11278" max="11278" width="9.5703125" style="123" customWidth="1"/>
    <col min="11279" max="11279" width="0.42578125" style="123" customWidth="1"/>
    <col min="11280" max="11286" width="6.42578125" style="123" customWidth="1"/>
    <col min="11287" max="11515" width="11.42578125" style="123"/>
    <col min="11516" max="11516" width="1" style="123" customWidth="1"/>
    <col min="11517" max="11517" width="4.28515625" style="123" customWidth="1"/>
    <col min="11518" max="11518" width="34.7109375" style="123" customWidth="1"/>
    <col min="11519" max="11519" width="0" style="123" hidden="1" customWidth="1"/>
    <col min="11520" max="11520" width="20" style="123" customWidth="1"/>
    <col min="11521" max="11521" width="20.85546875" style="123" customWidth="1"/>
    <col min="11522" max="11522" width="25" style="123" customWidth="1"/>
    <col min="11523" max="11523" width="18.7109375" style="123" customWidth="1"/>
    <col min="11524" max="11524" width="29.7109375" style="123" customWidth="1"/>
    <col min="11525" max="11525" width="13.42578125" style="123" customWidth="1"/>
    <col min="11526" max="11526" width="13.85546875" style="123" customWidth="1"/>
    <col min="11527" max="11531" width="16.5703125" style="123" customWidth="1"/>
    <col min="11532" max="11532" width="20.5703125" style="123" customWidth="1"/>
    <col min="11533" max="11533" width="21.140625" style="123" customWidth="1"/>
    <col min="11534" max="11534" width="9.5703125" style="123" customWidth="1"/>
    <col min="11535" max="11535" width="0.42578125" style="123" customWidth="1"/>
    <col min="11536" max="11542" width="6.42578125" style="123" customWidth="1"/>
    <col min="11543" max="11771" width="11.42578125" style="123"/>
    <col min="11772" max="11772" width="1" style="123" customWidth="1"/>
    <col min="11773" max="11773" width="4.28515625" style="123" customWidth="1"/>
    <col min="11774" max="11774" width="34.7109375" style="123" customWidth="1"/>
    <col min="11775" max="11775" width="0" style="123" hidden="1" customWidth="1"/>
    <col min="11776" max="11776" width="20" style="123" customWidth="1"/>
    <col min="11777" max="11777" width="20.85546875" style="123" customWidth="1"/>
    <col min="11778" max="11778" width="25" style="123" customWidth="1"/>
    <col min="11779" max="11779" width="18.7109375" style="123" customWidth="1"/>
    <col min="11780" max="11780" width="29.7109375" style="123" customWidth="1"/>
    <col min="11781" max="11781" width="13.42578125" style="123" customWidth="1"/>
    <col min="11782" max="11782" width="13.85546875" style="123" customWidth="1"/>
    <col min="11783" max="11787" width="16.5703125" style="123" customWidth="1"/>
    <col min="11788" max="11788" width="20.5703125" style="123" customWidth="1"/>
    <col min="11789" max="11789" width="21.140625" style="123" customWidth="1"/>
    <col min="11790" max="11790" width="9.5703125" style="123" customWidth="1"/>
    <col min="11791" max="11791" width="0.42578125" style="123" customWidth="1"/>
    <col min="11792" max="11798" width="6.42578125" style="123" customWidth="1"/>
    <col min="11799" max="12027" width="11.42578125" style="123"/>
    <col min="12028" max="12028" width="1" style="123" customWidth="1"/>
    <col min="12029" max="12029" width="4.28515625" style="123" customWidth="1"/>
    <col min="12030" max="12030" width="34.7109375" style="123" customWidth="1"/>
    <col min="12031" max="12031" width="0" style="123" hidden="1" customWidth="1"/>
    <col min="12032" max="12032" width="20" style="123" customWidth="1"/>
    <col min="12033" max="12033" width="20.85546875" style="123" customWidth="1"/>
    <col min="12034" max="12034" width="25" style="123" customWidth="1"/>
    <col min="12035" max="12035" width="18.7109375" style="123" customWidth="1"/>
    <col min="12036" max="12036" width="29.7109375" style="123" customWidth="1"/>
    <col min="12037" max="12037" width="13.42578125" style="123" customWidth="1"/>
    <col min="12038" max="12038" width="13.85546875" style="123" customWidth="1"/>
    <col min="12039" max="12043" width="16.5703125" style="123" customWidth="1"/>
    <col min="12044" max="12044" width="20.5703125" style="123" customWidth="1"/>
    <col min="12045" max="12045" width="21.140625" style="123" customWidth="1"/>
    <col min="12046" max="12046" width="9.5703125" style="123" customWidth="1"/>
    <col min="12047" max="12047" width="0.42578125" style="123" customWidth="1"/>
    <col min="12048" max="12054" width="6.42578125" style="123" customWidth="1"/>
    <col min="12055" max="12283" width="11.42578125" style="123"/>
    <col min="12284" max="12284" width="1" style="123" customWidth="1"/>
    <col min="12285" max="12285" width="4.28515625" style="123" customWidth="1"/>
    <col min="12286" max="12286" width="34.7109375" style="123" customWidth="1"/>
    <col min="12287" max="12287" width="0" style="123" hidden="1" customWidth="1"/>
    <col min="12288" max="12288" width="20" style="123" customWidth="1"/>
    <col min="12289" max="12289" width="20.85546875" style="123" customWidth="1"/>
    <col min="12290" max="12290" width="25" style="123" customWidth="1"/>
    <col min="12291" max="12291" width="18.7109375" style="123" customWidth="1"/>
    <col min="12292" max="12292" width="29.7109375" style="123" customWidth="1"/>
    <col min="12293" max="12293" width="13.42578125" style="123" customWidth="1"/>
    <col min="12294" max="12294" width="13.85546875" style="123" customWidth="1"/>
    <col min="12295" max="12299" width="16.5703125" style="123" customWidth="1"/>
    <col min="12300" max="12300" width="20.5703125" style="123" customWidth="1"/>
    <col min="12301" max="12301" width="21.140625" style="123" customWidth="1"/>
    <col min="12302" max="12302" width="9.5703125" style="123" customWidth="1"/>
    <col min="12303" max="12303" width="0.42578125" style="123" customWidth="1"/>
    <col min="12304" max="12310" width="6.42578125" style="123" customWidth="1"/>
    <col min="12311" max="12539" width="11.42578125" style="123"/>
    <col min="12540" max="12540" width="1" style="123" customWidth="1"/>
    <col min="12541" max="12541" width="4.28515625" style="123" customWidth="1"/>
    <col min="12542" max="12542" width="34.7109375" style="123" customWidth="1"/>
    <col min="12543" max="12543" width="0" style="123" hidden="1" customWidth="1"/>
    <col min="12544" max="12544" width="20" style="123" customWidth="1"/>
    <col min="12545" max="12545" width="20.85546875" style="123" customWidth="1"/>
    <col min="12546" max="12546" width="25" style="123" customWidth="1"/>
    <col min="12547" max="12547" width="18.7109375" style="123" customWidth="1"/>
    <col min="12548" max="12548" width="29.7109375" style="123" customWidth="1"/>
    <col min="12549" max="12549" width="13.42578125" style="123" customWidth="1"/>
    <col min="12550" max="12550" width="13.85546875" style="123" customWidth="1"/>
    <col min="12551" max="12555" width="16.5703125" style="123" customWidth="1"/>
    <col min="12556" max="12556" width="20.5703125" style="123" customWidth="1"/>
    <col min="12557" max="12557" width="21.140625" style="123" customWidth="1"/>
    <col min="12558" max="12558" width="9.5703125" style="123" customWidth="1"/>
    <col min="12559" max="12559" width="0.42578125" style="123" customWidth="1"/>
    <col min="12560" max="12566" width="6.42578125" style="123" customWidth="1"/>
    <col min="12567" max="12795" width="11.42578125" style="123"/>
    <col min="12796" max="12796" width="1" style="123" customWidth="1"/>
    <col min="12797" max="12797" width="4.28515625" style="123" customWidth="1"/>
    <col min="12798" max="12798" width="34.7109375" style="123" customWidth="1"/>
    <col min="12799" max="12799" width="0" style="123" hidden="1" customWidth="1"/>
    <col min="12800" max="12800" width="20" style="123" customWidth="1"/>
    <col min="12801" max="12801" width="20.85546875" style="123" customWidth="1"/>
    <col min="12802" max="12802" width="25" style="123" customWidth="1"/>
    <col min="12803" max="12803" width="18.7109375" style="123" customWidth="1"/>
    <col min="12804" max="12804" width="29.7109375" style="123" customWidth="1"/>
    <col min="12805" max="12805" width="13.42578125" style="123" customWidth="1"/>
    <col min="12806" max="12806" width="13.85546875" style="123" customWidth="1"/>
    <col min="12807" max="12811" width="16.5703125" style="123" customWidth="1"/>
    <col min="12812" max="12812" width="20.5703125" style="123" customWidth="1"/>
    <col min="12813" max="12813" width="21.140625" style="123" customWidth="1"/>
    <col min="12814" max="12814" width="9.5703125" style="123" customWidth="1"/>
    <col min="12815" max="12815" width="0.42578125" style="123" customWidth="1"/>
    <col min="12816" max="12822" width="6.42578125" style="123" customWidth="1"/>
    <col min="12823" max="13051" width="11.42578125" style="123"/>
    <col min="13052" max="13052" width="1" style="123" customWidth="1"/>
    <col min="13053" max="13053" width="4.28515625" style="123" customWidth="1"/>
    <col min="13054" max="13054" width="34.7109375" style="123" customWidth="1"/>
    <col min="13055" max="13055" width="0" style="123" hidden="1" customWidth="1"/>
    <col min="13056" max="13056" width="20" style="123" customWidth="1"/>
    <col min="13057" max="13057" width="20.85546875" style="123" customWidth="1"/>
    <col min="13058" max="13058" width="25" style="123" customWidth="1"/>
    <col min="13059" max="13059" width="18.7109375" style="123" customWidth="1"/>
    <col min="13060" max="13060" width="29.7109375" style="123" customWidth="1"/>
    <col min="13061" max="13061" width="13.42578125" style="123" customWidth="1"/>
    <col min="13062" max="13062" width="13.85546875" style="123" customWidth="1"/>
    <col min="13063" max="13067" width="16.5703125" style="123" customWidth="1"/>
    <col min="13068" max="13068" width="20.5703125" style="123" customWidth="1"/>
    <col min="13069" max="13069" width="21.140625" style="123" customWidth="1"/>
    <col min="13070" max="13070" width="9.5703125" style="123" customWidth="1"/>
    <col min="13071" max="13071" width="0.42578125" style="123" customWidth="1"/>
    <col min="13072" max="13078" width="6.42578125" style="123" customWidth="1"/>
    <col min="13079" max="13307" width="11.42578125" style="123"/>
    <col min="13308" max="13308" width="1" style="123" customWidth="1"/>
    <col min="13309" max="13309" width="4.28515625" style="123" customWidth="1"/>
    <col min="13310" max="13310" width="34.7109375" style="123" customWidth="1"/>
    <col min="13311" max="13311" width="0" style="123" hidden="1" customWidth="1"/>
    <col min="13312" max="13312" width="20" style="123" customWidth="1"/>
    <col min="13313" max="13313" width="20.85546875" style="123" customWidth="1"/>
    <col min="13314" max="13314" width="25" style="123" customWidth="1"/>
    <col min="13315" max="13315" width="18.7109375" style="123" customWidth="1"/>
    <col min="13316" max="13316" width="29.7109375" style="123" customWidth="1"/>
    <col min="13317" max="13317" width="13.42578125" style="123" customWidth="1"/>
    <col min="13318" max="13318" width="13.85546875" style="123" customWidth="1"/>
    <col min="13319" max="13323" width="16.5703125" style="123" customWidth="1"/>
    <col min="13324" max="13324" width="20.5703125" style="123" customWidth="1"/>
    <col min="13325" max="13325" width="21.140625" style="123" customWidth="1"/>
    <col min="13326" max="13326" width="9.5703125" style="123" customWidth="1"/>
    <col min="13327" max="13327" width="0.42578125" style="123" customWidth="1"/>
    <col min="13328" max="13334" width="6.42578125" style="123" customWidth="1"/>
    <col min="13335" max="13563" width="11.42578125" style="123"/>
    <col min="13564" max="13564" width="1" style="123" customWidth="1"/>
    <col min="13565" max="13565" width="4.28515625" style="123" customWidth="1"/>
    <col min="13566" max="13566" width="34.7109375" style="123" customWidth="1"/>
    <col min="13567" max="13567" width="0" style="123" hidden="1" customWidth="1"/>
    <col min="13568" max="13568" width="20" style="123" customWidth="1"/>
    <col min="13569" max="13569" width="20.85546875" style="123" customWidth="1"/>
    <col min="13570" max="13570" width="25" style="123" customWidth="1"/>
    <col min="13571" max="13571" width="18.7109375" style="123" customWidth="1"/>
    <col min="13572" max="13572" width="29.7109375" style="123" customWidth="1"/>
    <col min="13573" max="13573" width="13.42578125" style="123" customWidth="1"/>
    <col min="13574" max="13574" width="13.85546875" style="123" customWidth="1"/>
    <col min="13575" max="13579" width="16.5703125" style="123" customWidth="1"/>
    <col min="13580" max="13580" width="20.5703125" style="123" customWidth="1"/>
    <col min="13581" max="13581" width="21.140625" style="123" customWidth="1"/>
    <col min="13582" max="13582" width="9.5703125" style="123" customWidth="1"/>
    <col min="13583" max="13583" width="0.42578125" style="123" customWidth="1"/>
    <col min="13584" max="13590" width="6.42578125" style="123" customWidth="1"/>
    <col min="13591" max="13819" width="11.42578125" style="123"/>
    <col min="13820" max="13820" width="1" style="123" customWidth="1"/>
    <col min="13821" max="13821" width="4.28515625" style="123" customWidth="1"/>
    <col min="13822" max="13822" width="34.7109375" style="123" customWidth="1"/>
    <col min="13823" max="13823" width="0" style="123" hidden="1" customWidth="1"/>
    <col min="13824" max="13824" width="20" style="123" customWidth="1"/>
    <col min="13825" max="13825" width="20.85546875" style="123" customWidth="1"/>
    <col min="13826" max="13826" width="25" style="123" customWidth="1"/>
    <col min="13827" max="13827" width="18.7109375" style="123" customWidth="1"/>
    <col min="13828" max="13828" width="29.7109375" style="123" customWidth="1"/>
    <col min="13829" max="13829" width="13.42578125" style="123" customWidth="1"/>
    <col min="13830" max="13830" width="13.85546875" style="123" customWidth="1"/>
    <col min="13831" max="13835" width="16.5703125" style="123" customWidth="1"/>
    <col min="13836" max="13836" width="20.5703125" style="123" customWidth="1"/>
    <col min="13837" max="13837" width="21.140625" style="123" customWidth="1"/>
    <col min="13838" max="13838" width="9.5703125" style="123" customWidth="1"/>
    <col min="13839" max="13839" width="0.42578125" style="123" customWidth="1"/>
    <col min="13840" max="13846" width="6.42578125" style="123" customWidth="1"/>
    <col min="13847" max="14075" width="11.42578125" style="123"/>
    <col min="14076" max="14076" width="1" style="123" customWidth="1"/>
    <col min="14077" max="14077" width="4.28515625" style="123" customWidth="1"/>
    <col min="14078" max="14078" width="34.7109375" style="123" customWidth="1"/>
    <col min="14079" max="14079" width="0" style="123" hidden="1" customWidth="1"/>
    <col min="14080" max="14080" width="20" style="123" customWidth="1"/>
    <col min="14081" max="14081" width="20.85546875" style="123" customWidth="1"/>
    <col min="14082" max="14082" width="25" style="123" customWidth="1"/>
    <col min="14083" max="14083" width="18.7109375" style="123" customWidth="1"/>
    <col min="14084" max="14084" width="29.7109375" style="123" customWidth="1"/>
    <col min="14085" max="14085" width="13.42578125" style="123" customWidth="1"/>
    <col min="14086" max="14086" width="13.85546875" style="123" customWidth="1"/>
    <col min="14087" max="14091" width="16.5703125" style="123" customWidth="1"/>
    <col min="14092" max="14092" width="20.5703125" style="123" customWidth="1"/>
    <col min="14093" max="14093" width="21.140625" style="123" customWidth="1"/>
    <col min="14094" max="14094" width="9.5703125" style="123" customWidth="1"/>
    <col min="14095" max="14095" width="0.42578125" style="123" customWidth="1"/>
    <col min="14096" max="14102" width="6.42578125" style="123" customWidth="1"/>
    <col min="14103" max="14331" width="11.42578125" style="123"/>
    <col min="14332" max="14332" width="1" style="123" customWidth="1"/>
    <col min="14333" max="14333" width="4.28515625" style="123" customWidth="1"/>
    <col min="14334" max="14334" width="34.7109375" style="123" customWidth="1"/>
    <col min="14335" max="14335" width="0" style="123" hidden="1" customWidth="1"/>
    <col min="14336" max="14336" width="20" style="123" customWidth="1"/>
    <col min="14337" max="14337" width="20.85546875" style="123" customWidth="1"/>
    <col min="14338" max="14338" width="25" style="123" customWidth="1"/>
    <col min="14339" max="14339" width="18.7109375" style="123" customWidth="1"/>
    <col min="14340" max="14340" width="29.7109375" style="123" customWidth="1"/>
    <col min="14341" max="14341" width="13.42578125" style="123" customWidth="1"/>
    <col min="14342" max="14342" width="13.85546875" style="123" customWidth="1"/>
    <col min="14343" max="14347" width="16.5703125" style="123" customWidth="1"/>
    <col min="14348" max="14348" width="20.5703125" style="123" customWidth="1"/>
    <col min="14349" max="14349" width="21.140625" style="123" customWidth="1"/>
    <col min="14350" max="14350" width="9.5703125" style="123" customWidth="1"/>
    <col min="14351" max="14351" width="0.42578125" style="123" customWidth="1"/>
    <col min="14352" max="14358" width="6.42578125" style="123" customWidth="1"/>
    <col min="14359" max="14587" width="11.42578125" style="123"/>
    <col min="14588" max="14588" width="1" style="123" customWidth="1"/>
    <col min="14589" max="14589" width="4.28515625" style="123" customWidth="1"/>
    <col min="14590" max="14590" width="34.7109375" style="123" customWidth="1"/>
    <col min="14591" max="14591" width="0" style="123" hidden="1" customWidth="1"/>
    <col min="14592" max="14592" width="20" style="123" customWidth="1"/>
    <col min="14593" max="14593" width="20.85546875" style="123" customWidth="1"/>
    <col min="14594" max="14594" width="25" style="123" customWidth="1"/>
    <col min="14595" max="14595" width="18.7109375" style="123" customWidth="1"/>
    <col min="14596" max="14596" width="29.7109375" style="123" customWidth="1"/>
    <col min="14597" max="14597" width="13.42578125" style="123" customWidth="1"/>
    <col min="14598" max="14598" width="13.85546875" style="123" customWidth="1"/>
    <col min="14599" max="14603" width="16.5703125" style="123" customWidth="1"/>
    <col min="14604" max="14604" width="20.5703125" style="123" customWidth="1"/>
    <col min="14605" max="14605" width="21.140625" style="123" customWidth="1"/>
    <col min="14606" max="14606" width="9.5703125" style="123" customWidth="1"/>
    <col min="14607" max="14607" width="0.42578125" style="123" customWidth="1"/>
    <col min="14608" max="14614" width="6.42578125" style="123" customWidth="1"/>
    <col min="14615" max="14843" width="11.42578125" style="123"/>
    <col min="14844" max="14844" width="1" style="123" customWidth="1"/>
    <col min="14845" max="14845" width="4.28515625" style="123" customWidth="1"/>
    <col min="14846" max="14846" width="34.7109375" style="123" customWidth="1"/>
    <col min="14847" max="14847" width="0" style="123" hidden="1" customWidth="1"/>
    <col min="14848" max="14848" width="20" style="123" customWidth="1"/>
    <col min="14849" max="14849" width="20.85546875" style="123" customWidth="1"/>
    <col min="14850" max="14850" width="25" style="123" customWidth="1"/>
    <col min="14851" max="14851" width="18.7109375" style="123" customWidth="1"/>
    <col min="14852" max="14852" width="29.7109375" style="123" customWidth="1"/>
    <col min="14853" max="14853" width="13.42578125" style="123" customWidth="1"/>
    <col min="14854" max="14854" width="13.85546875" style="123" customWidth="1"/>
    <col min="14855" max="14859" width="16.5703125" style="123" customWidth="1"/>
    <col min="14860" max="14860" width="20.5703125" style="123" customWidth="1"/>
    <col min="14861" max="14861" width="21.140625" style="123" customWidth="1"/>
    <col min="14862" max="14862" width="9.5703125" style="123" customWidth="1"/>
    <col min="14863" max="14863" width="0.42578125" style="123" customWidth="1"/>
    <col min="14864" max="14870" width="6.42578125" style="123" customWidth="1"/>
    <col min="14871" max="15099" width="11.42578125" style="123"/>
    <col min="15100" max="15100" width="1" style="123" customWidth="1"/>
    <col min="15101" max="15101" width="4.28515625" style="123" customWidth="1"/>
    <col min="15102" max="15102" width="34.7109375" style="123" customWidth="1"/>
    <col min="15103" max="15103" width="0" style="123" hidden="1" customWidth="1"/>
    <col min="15104" max="15104" width="20" style="123" customWidth="1"/>
    <col min="15105" max="15105" width="20.85546875" style="123" customWidth="1"/>
    <col min="15106" max="15106" width="25" style="123" customWidth="1"/>
    <col min="15107" max="15107" width="18.7109375" style="123" customWidth="1"/>
    <col min="15108" max="15108" width="29.7109375" style="123" customWidth="1"/>
    <col min="15109" max="15109" width="13.42578125" style="123" customWidth="1"/>
    <col min="15110" max="15110" width="13.85546875" style="123" customWidth="1"/>
    <col min="15111" max="15115" width="16.5703125" style="123" customWidth="1"/>
    <col min="15116" max="15116" width="20.5703125" style="123" customWidth="1"/>
    <col min="15117" max="15117" width="21.140625" style="123" customWidth="1"/>
    <col min="15118" max="15118" width="9.5703125" style="123" customWidth="1"/>
    <col min="15119" max="15119" width="0.42578125" style="123" customWidth="1"/>
    <col min="15120" max="15126" width="6.42578125" style="123" customWidth="1"/>
    <col min="15127" max="15355" width="11.42578125" style="123"/>
    <col min="15356" max="15356" width="1" style="123" customWidth="1"/>
    <col min="15357" max="15357" width="4.28515625" style="123" customWidth="1"/>
    <col min="15358" max="15358" width="34.7109375" style="123" customWidth="1"/>
    <col min="15359" max="15359" width="0" style="123" hidden="1" customWidth="1"/>
    <col min="15360" max="15360" width="20" style="123" customWidth="1"/>
    <col min="15361" max="15361" width="20.85546875" style="123" customWidth="1"/>
    <col min="15362" max="15362" width="25" style="123" customWidth="1"/>
    <col min="15363" max="15363" width="18.7109375" style="123" customWidth="1"/>
    <col min="15364" max="15364" width="29.7109375" style="123" customWidth="1"/>
    <col min="15365" max="15365" width="13.42578125" style="123" customWidth="1"/>
    <col min="15366" max="15366" width="13.85546875" style="123" customWidth="1"/>
    <col min="15367" max="15371" width="16.5703125" style="123" customWidth="1"/>
    <col min="15372" max="15372" width="20.5703125" style="123" customWidth="1"/>
    <col min="15373" max="15373" width="21.140625" style="123" customWidth="1"/>
    <col min="15374" max="15374" width="9.5703125" style="123" customWidth="1"/>
    <col min="15375" max="15375" width="0.42578125" style="123" customWidth="1"/>
    <col min="15376" max="15382" width="6.42578125" style="123" customWidth="1"/>
    <col min="15383" max="15611" width="11.42578125" style="123"/>
    <col min="15612" max="15612" width="1" style="123" customWidth="1"/>
    <col min="15613" max="15613" width="4.28515625" style="123" customWidth="1"/>
    <col min="15614" max="15614" width="34.7109375" style="123" customWidth="1"/>
    <col min="15615" max="15615" width="0" style="123" hidden="1" customWidth="1"/>
    <col min="15616" max="15616" width="20" style="123" customWidth="1"/>
    <col min="15617" max="15617" width="20.85546875" style="123" customWidth="1"/>
    <col min="15618" max="15618" width="25" style="123" customWidth="1"/>
    <col min="15619" max="15619" width="18.7109375" style="123" customWidth="1"/>
    <col min="15620" max="15620" width="29.7109375" style="123" customWidth="1"/>
    <col min="15621" max="15621" width="13.42578125" style="123" customWidth="1"/>
    <col min="15622" max="15622" width="13.85546875" style="123" customWidth="1"/>
    <col min="15623" max="15627" width="16.5703125" style="123" customWidth="1"/>
    <col min="15628" max="15628" width="20.5703125" style="123" customWidth="1"/>
    <col min="15629" max="15629" width="21.140625" style="123" customWidth="1"/>
    <col min="15630" max="15630" width="9.5703125" style="123" customWidth="1"/>
    <col min="15631" max="15631" width="0.42578125" style="123" customWidth="1"/>
    <col min="15632" max="15638" width="6.42578125" style="123" customWidth="1"/>
    <col min="15639" max="15867" width="11.42578125" style="123"/>
    <col min="15868" max="15868" width="1" style="123" customWidth="1"/>
    <col min="15869" max="15869" width="4.28515625" style="123" customWidth="1"/>
    <col min="15870" max="15870" width="34.7109375" style="123" customWidth="1"/>
    <col min="15871" max="15871" width="0" style="123" hidden="1" customWidth="1"/>
    <col min="15872" max="15872" width="20" style="123" customWidth="1"/>
    <col min="15873" max="15873" width="20.85546875" style="123" customWidth="1"/>
    <col min="15874" max="15874" width="25" style="123" customWidth="1"/>
    <col min="15875" max="15875" width="18.7109375" style="123" customWidth="1"/>
    <col min="15876" max="15876" width="29.7109375" style="123" customWidth="1"/>
    <col min="15877" max="15877" width="13.42578125" style="123" customWidth="1"/>
    <col min="15878" max="15878" width="13.85546875" style="123" customWidth="1"/>
    <col min="15879" max="15883" width="16.5703125" style="123" customWidth="1"/>
    <col min="15884" max="15884" width="20.5703125" style="123" customWidth="1"/>
    <col min="15885" max="15885" width="21.140625" style="123" customWidth="1"/>
    <col min="15886" max="15886" width="9.5703125" style="123" customWidth="1"/>
    <col min="15887" max="15887" width="0.42578125" style="123" customWidth="1"/>
    <col min="15888" max="15894" width="6.42578125" style="123" customWidth="1"/>
    <col min="15895" max="16123" width="11.42578125" style="123"/>
    <col min="16124" max="16124" width="1" style="123" customWidth="1"/>
    <col min="16125" max="16125" width="4.28515625" style="123" customWidth="1"/>
    <col min="16126" max="16126" width="34.7109375" style="123" customWidth="1"/>
    <col min="16127" max="16127" width="0" style="123" hidden="1" customWidth="1"/>
    <col min="16128" max="16128" width="20" style="123" customWidth="1"/>
    <col min="16129" max="16129" width="20.85546875" style="123" customWidth="1"/>
    <col min="16130" max="16130" width="25" style="123" customWidth="1"/>
    <col min="16131" max="16131" width="18.7109375" style="123" customWidth="1"/>
    <col min="16132" max="16132" width="29.7109375" style="123" customWidth="1"/>
    <col min="16133" max="16133" width="13.42578125" style="123" customWidth="1"/>
    <col min="16134" max="16134" width="13.85546875" style="123" customWidth="1"/>
    <col min="16135" max="16139" width="16.5703125" style="123" customWidth="1"/>
    <col min="16140" max="16140" width="20.5703125" style="123" customWidth="1"/>
    <col min="16141" max="16141" width="21.140625" style="123" customWidth="1"/>
    <col min="16142" max="16142" width="9.5703125" style="123" customWidth="1"/>
    <col min="16143" max="16143" width="0.42578125" style="123" customWidth="1"/>
    <col min="16144" max="16150" width="6.42578125" style="123" customWidth="1"/>
    <col min="16151" max="16371" width="11.42578125" style="123"/>
    <col min="16372" max="16384" width="11.42578125" style="123" customWidth="1"/>
  </cols>
  <sheetData>
    <row r="2" spans="1:16" ht="26.25" x14ac:dyDescent="0.25">
      <c r="B2" s="516" t="s">
        <v>77</v>
      </c>
      <c r="C2" s="517"/>
      <c r="D2" s="517"/>
      <c r="E2" s="517"/>
      <c r="F2" s="517"/>
      <c r="G2" s="517"/>
      <c r="H2" s="517"/>
      <c r="I2" s="517"/>
      <c r="J2" s="517"/>
      <c r="K2" s="517"/>
      <c r="L2" s="517"/>
      <c r="M2" s="517"/>
      <c r="N2" s="517"/>
      <c r="O2" s="517"/>
      <c r="P2" s="517"/>
    </row>
    <row r="4" spans="1:16" ht="26.25" x14ac:dyDescent="0.25">
      <c r="B4" s="520" t="s">
        <v>78</v>
      </c>
      <c r="C4" s="520"/>
      <c r="D4" s="520"/>
      <c r="E4" s="520"/>
      <c r="F4" s="520"/>
      <c r="G4" s="520"/>
      <c r="H4" s="520"/>
      <c r="I4" s="520"/>
      <c r="J4" s="520"/>
      <c r="K4" s="520"/>
      <c r="L4" s="520"/>
      <c r="M4" s="520"/>
      <c r="N4" s="520"/>
      <c r="O4" s="520"/>
      <c r="P4" s="520"/>
    </row>
    <row r="5" spans="1:16" s="171" customFormat="1" ht="20.25" x14ac:dyDescent="0.3">
      <c r="A5" s="521" t="s">
        <v>79</v>
      </c>
      <c r="B5" s="521"/>
      <c r="C5" s="521"/>
      <c r="D5" s="521"/>
      <c r="E5" s="521"/>
      <c r="F5" s="521"/>
      <c r="G5" s="521"/>
      <c r="H5" s="521"/>
      <c r="I5" s="521"/>
      <c r="J5" s="521"/>
      <c r="K5" s="521"/>
      <c r="L5" s="521"/>
    </row>
    <row r="6" spans="1:16" ht="15" thickBot="1" x14ac:dyDescent="0.3"/>
    <row r="7" spans="1:16" ht="21" thickBot="1" x14ac:dyDescent="0.3">
      <c r="B7" s="101" t="s">
        <v>80</v>
      </c>
      <c r="C7" s="500" t="s">
        <v>53</v>
      </c>
      <c r="D7" s="500"/>
      <c r="E7" s="500"/>
      <c r="F7" s="500"/>
      <c r="G7" s="500"/>
      <c r="H7" s="500"/>
      <c r="I7" s="500"/>
      <c r="J7" s="500"/>
      <c r="K7" s="500"/>
      <c r="L7" s="500"/>
      <c r="M7" s="500"/>
      <c r="N7" s="501"/>
    </row>
    <row r="8" spans="1:16" ht="15.75" thickBot="1" x14ac:dyDescent="0.3">
      <c r="B8" s="102" t="s">
        <v>81</v>
      </c>
      <c r="C8" s="500"/>
      <c r="D8" s="500"/>
      <c r="E8" s="500"/>
      <c r="F8" s="500"/>
      <c r="G8" s="500"/>
      <c r="H8" s="500"/>
      <c r="I8" s="500"/>
      <c r="J8" s="500"/>
      <c r="K8" s="500"/>
      <c r="L8" s="500"/>
      <c r="M8" s="500"/>
      <c r="N8" s="501"/>
    </row>
    <row r="9" spans="1:16" ht="15.75" thickBot="1" x14ac:dyDescent="0.3">
      <c r="B9" s="102" t="s">
        <v>82</v>
      </c>
      <c r="C9" s="500"/>
      <c r="D9" s="500"/>
      <c r="E9" s="500"/>
      <c r="F9" s="500"/>
      <c r="G9" s="500"/>
      <c r="H9" s="500"/>
      <c r="I9" s="500"/>
      <c r="J9" s="500"/>
      <c r="K9" s="500"/>
      <c r="L9" s="500"/>
      <c r="M9" s="500"/>
      <c r="N9" s="501"/>
    </row>
    <row r="10" spans="1:16" ht="15.75" thickBot="1" x14ac:dyDescent="0.3">
      <c r="B10" s="102" t="s">
        <v>83</v>
      </c>
      <c r="C10" s="500"/>
      <c r="D10" s="500"/>
      <c r="E10" s="500"/>
      <c r="F10" s="500"/>
      <c r="G10" s="500"/>
      <c r="H10" s="500"/>
      <c r="I10" s="500"/>
      <c r="J10" s="500"/>
      <c r="K10" s="500"/>
      <c r="L10" s="500"/>
      <c r="M10" s="500"/>
      <c r="N10" s="501"/>
    </row>
    <row r="11" spans="1:16" ht="15.75" thickBot="1" x14ac:dyDescent="0.3">
      <c r="B11" s="102" t="s">
        <v>84</v>
      </c>
      <c r="C11" s="502">
        <v>13</v>
      </c>
      <c r="D11" s="502"/>
      <c r="E11" s="503"/>
      <c r="F11" s="172"/>
      <c r="G11" s="172"/>
      <c r="H11" s="172"/>
      <c r="I11" s="172"/>
      <c r="J11" s="172"/>
      <c r="K11" s="172"/>
      <c r="L11" s="172"/>
      <c r="M11" s="172"/>
      <c r="N11" s="173"/>
    </row>
    <row r="12" spans="1:16" ht="15.75" thickBot="1" x14ac:dyDescent="0.3">
      <c r="B12" s="103" t="s">
        <v>85</v>
      </c>
      <c r="C12" s="147">
        <v>42021</v>
      </c>
      <c r="D12" s="104"/>
      <c r="E12" s="104"/>
      <c r="F12" s="104"/>
      <c r="G12" s="104"/>
      <c r="H12" s="104"/>
      <c r="I12" s="104"/>
      <c r="J12" s="104"/>
      <c r="K12" s="104"/>
      <c r="L12" s="104"/>
      <c r="M12" s="104"/>
      <c r="N12" s="105"/>
    </row>
    <row r="13" spans="1:16" ht="15.75" x14ac:dyDescent="0.25">
      <c r="B13" s="106"/>
      <c r="C13" s="148"/>
      <c r="D13" s="107"/>
      <c r="E13" s="107"/>
      <c r="F13" s="107"/>
      <c r="G13" s="107"/>
      <c r="H13" s="107"/>
      <c r="I13" s="174"/>
      <c r="J13" s="174"/>
      <c r="K13" s="174"/>
      <c r="L13" s="174"/>
      <c r="M13" s="174"/>
      <c r="N13" s="107"/>
    </row>
    <row r="14" spans="1:16" ht="15" x14ac:dyDescent="0.25">
      <c r="I14" s="174"/>
      <c r="J14" s="174"/>
      <c r="K14" s="174"/>
      <c r="L14" s="174"/>
      <c r="M14" s="174"/>
      <c r="N14" s="175"/>
    </row>
    <row r="15" spans="1:16" ht="30" customHeight="1" x14ac:dyDescent="0.25">
      <c r="B15" s="498" t="s">
        <v>86</v>
      </c>
      <c r="C15" s="498"/>
      <c r="D15" s="176" t="s">
        <v>87</v>
      </c>
      <c r="E15" s="176" t="s">
        <v>88</v>
      </c>
      <c r="F15" s="176" t="s">
        <v>89</v>
      </c>
      <c r="G15" s="177"/>
      <c r="I15" s="149"/>
      <c r="J15" s="149"/>
      <c r="K15" s="149"/>
      <c r="L15" s="149"/>
      <c r="M15" s="149"/>
      <c r="N15" s="175"/>
    </row>
    <row r="16" spans="1:16" ht="15" x14ac:dyDescent="0.25">
      <c r="B16" s="498"/>
      <c r="C16" s="498"/>
      <c r="D16" s="176">
        <v>13</v>
      </c>
      <c r="E16" s="178">
        <v>1088295200</v>
      </c>
      <c r="F16" s="178">
        <v>400</v>
      </c>
      <c r="G16" s="179"/>
      <c r="I16" s="150"/>
      <c r="J16" s="150"/>
      <c r="K16" s="150"/>
      <c r="L16" s="150"/>
      <c r="M16" s="150"/>
      <c r="N16" s="175"/>
    </row>
    <row r="17" spans="1:14" ht="15" x14ac:dyDescent="0.25">
      <c r="B17" s="498"/>
      <c r="C17" s="498"/>
      <c r="D17" s="176"/>
      <c r="E17" s="178"/>
      <c r="F17" s="178"/>
      <c r="G17" s="179"/>
      <c r="I17" s="150"/>
      <c r="J17" s="150"/>
      <c r="K17" s="150"/>
      <c r="L17" s="150"/>
      <c r="M17" s="150"/>
      <c r="N17" s="175"/>
    </row>
    <row r="18" spans="1:14" ht="15" x14ac:dyDescent="0.25">
      <c r="B18" s="498"/>
      <c r="C18" s="498"/>
      <c r="D18" s="176"/>
      <c r="E18" s="178"/>
      <c r="F18" s="178"/>
      <c r="G18" s="179"/>
      <c r="I18" s="150"/>
      <c r="J18" s="150"/>
      <c r="K18" s="150"/>
      <c r="L18" s="150"/>
      <c r="M18" s="150"/>
      <c r="N18" s="175"/>
    </row>
    <row r="19" spans="1:14" ht="15" x14ac:dyDescent="0.25">
      <c r="B19" s="498"/>
      <c r="C19" s="498"/>
      <c r="D19" s="176"/>
      <c r="E19" s="180"/>
      <c r="F19" s="178"/>
      <c r="G19" s="179"/>
      <c r="H19" s="151"/>
      <c r="I19" s="150"/>
      <c r="J19" s="150"/>
      <c r="K19" s="150"/>
      <c r="L19" s="150"/>
      <c r="M19" s="150"/>
      <c r="N19" s="181"/>
    </row>
    <row r="20" spans="1:14" ht="15" x14ac:dyDescent="0.25">
      <c r="B20" s="498"/>
      <c r="C20" s="498"/>
      <c r="D20" s="176"/>
      <c r="E20" s="180"/>
      <c r="F20" s="178"/>
      <c r="G20" s="179"/>
      <c r="H20" s="151"/>
      <c r="I20" s="152"/>
      <c r="J20" s="152"/>
      <c r="K20" s="152"/>
      <c r="L20" s="152"/>
      <c r="M20" s="152"/>
      <c r="N20" s="181"/>
    </row>
    <row r="21" spans="1:14" ht="15" x14ac:dyDescent="0.25">
      <c r="B21" s="498"/>
      <c r="C21" s="498"/>
      <c r="D21" s="176"/>
      <c r="E21" s="180"/>
      <c r="F21" s="178"/>
      <c r="G21" s="179"/>
      <c r="H21" s="151"/>
      <c r="I21" s="174"/>
      <c r="J21" s="174"/>
      <c r="K21" s="174"/>
      <c r="L21" s="174"/>
      <c r="M21" s="174"/>
      <c r="N21" s="181"/>
    </row>
    <row r="22" spans="1:14" ht="15" x14ac:dyDescent="0.25">
      <c r="B22" s="498"/>
      <c r="C22" s="498"/>
      <c r="D22" s="176"/>
      <c r="E22" s="180"/>
      <c r="F22" s="178"/>
      <c r="G22" s="179"/>
      <c r="H22" s="151"/>
      <c r="I22" s="174"/>
      <c r="J22" s="174"/>
      <c r="K22" s="174"/>
      <c r="L22" s="174"/>
      <c r="M22" s="174"/>
      <c r="N22" s="181"/>
    </row>
    <row r="23" spans="1:14" ht="15.75" thickBot="1" x14ac:dyDescent="0.3">
      <c r="B23" s="489" t="s">
        <v>90</v>
      </c>
      <c r="C23" s="491"/>
      <c r="D23" s="176"/>
      <c r="E23" s="182">
        <f>SUM(E16:E22)</f>
        <v>1088295200</v>
      </c>
      <c r="F23" s="178">
        <f>SUM(F16:F22)</f>
        <v>400</v>
      </c>
      <c r="G23" s="179"/>
      <c r="H23" s="151"/>
      <c r="I23" s="174"/>
      <c r="J23" s="174"/>
      <c r="K23" s="174"/>
      <c r="L23" s="174"/>
      <c r="M23" s="174"/>
      <c r="N23" s="181"/>
    </row>
    <row r="24" spans="1:14" ht="43.5" thickBot="1" x14ac:dyDescent="0.3">
      <c r="A24" s="131"/>
      <c r="B24" s="127" t="s">
        <v>91</v>
      </c>
      <c r="C24" s="127" t="s">
        <v>92</v>
      </c>
      <c r="E24" s="149"/>
      <c r="F24" s="149"/>
      <c r="G24" s="149"/>
      <c r="H24" s="149"/>
      <c r="I24" s="132"/>
      <c r="J24" s="132"/>
      <c r="K24" s="132"/>
      <c r="L24" s="132"/>
      <c r="M24" s="132"/>
    </row>
    <row r="25" spans="1:14" ht="15.75" thickBot="1" x14ac:dyDescent="0.3">
      <c r="A25" s="183">
        <v>1</v>
      </c>
      <c r="C25" s="184">
        <f>+F23*80%</f>
        <v>320</v>
      </c>
      <c r="D25" s="150"/>
      <c r="E25" s="185">
        <f>E23</f>
        <v>1088295200</v>
      </c>
      <c r="F25" s="153"/>
      <c r="G25" s="153"/>
      <c r="H25" s="153"/>
      <c r="I25" s="186"/>
      <c r="J25" s="186"/>
      <c r="K25" s="186"/>
      <c r="L25" s="186"/>
      <c r="M25" s="186"/>
    </row>
    <row r="26" spans="1:14" ht="15" x14ac:dyDescent="0.25">
      <c r="A26" s="187"/>
      <c r="C26" s="108"/>
      <c r="D26" s="150"/>
      <c r="E26" s="154"/>
      <c r="F26" s="153"/>
      <c r="G26" s="153"/>
      <c r="H26" s="153"/>
      <c r="I26" s="186"/>
      <c r="J26" s="186"/>
      <c r="K26" s="186"/>
      <c r="L26" s="186"/>
      <c r="M26" s="186"/>
    </row>
    <row r="27" spans="1:14" ht="15" x14ac:dyDescent="0.25">
      <c r="A27" s="187"/>
      <c r="C27" s="108"/>
      <c r="D27" s="150"/>
      <c r="E27" s="154"/>
      <c r="F27" s="153"/>
      <c r="G27" s="153"/>
      <c r="H27" s="153"/>
      <c r="I27" s="186"/>
      <c r="J27" s="186"/>
      <c r="K27" s="186"/>
      <c r="L27" s="186"/>
      <c r="M27" s="186"/>
    </row>
    <row r="28" spans="1:14" ht="15" x14ac:dyDescent="0.2">
      <c r="A28" s="187"/>
      <c r="B28" s="188" t="s">
        <v>93</v>
      </c>
      <c r="C28" s="171"/>
      <c r="D28" s="171"/>
      <c r="E28" s="171"/>
      <c r="F28" s="171"/>
      <c r="G28" s="171"/>
      <c r="H28" s="171"/>
      <c r="I28" s="174"/>
      <c r="J28" s="174"/>
      <c r="K28" s="174"/>
      <c r="L28" s="174"/>
      <c r="M28" s="174"/>
      <c r="N28" s="175"/>
    </row>
    <row r="29" spans="1:14" ht="15" x14ac:dyDescent="0.2">
      <c r="A29" s="187"/>
      <c r="B29" s="171"/>
      <c r="C29" s="171"/>
      <c r="D29" s="171"/>
      <c r="E29" s="171"/>
      <c r="F29" s="171"/>
      <c r="G29" s="171"/>
      <c r="H29" s="171"/>
      <c r="I29" s="174"/>
      <c r="J29" s="174"/>
      <c r="K29" s="174"/>
      <c r="L29" s="174"/>
      <c r="M29" s="174"/>
      <c r="N29" s="175"/>
    </row>
    <row r="30" spans="1:14" ht="15" x14ac:dyDescent="0.2">
      <c r="A30" s="187"/>
      <c r="B30" s="176" t="s">
        <v>94</v>
      </c>
      <c r="C30" s="176" t="s">
        <v>75</v>
      </c>
      <c r="D30" s="176" t="s">
        <v>95</v>
      </c>
      <c r="E30" s="176" t="s">
        <v>96</v>
      </c>
      <c r="F30" s="171"/>
      <c r="G30" s="171"/>
      <c r="H30" s="171"/>
      <c r="I30" s="174"/>
      <c r="J30" s="174"/>
      <c r="K30" s="174"/>
      <c r="L30" s="174"/>
      <c r="M30" s="174"/>
      <c r="N30" s="175"/>
    </row>
    <row r="31" spans="1:14" ht="128.25" x14ac:dyDescent="0.2">
      <c r="A31" s="187"/>
      <c r="B31" s="99" t="s">
        <v>97</v>
      </c>
      <c r="C31" s="85"/>
      <c r="D31" s="85" t="s">
        <v>98</v>
      </c>
      <c r="E31" s="144" t="s">
        <v>382</v>
      </c>
      <c r="F31" s="171"/>
      <c r="G31" s="171"/>
      <c r="H31" s="171"/>
      <c r="I31" s="174"/>
      <c r="J31" s="174"/>
      <c r="K31" s="174"/>
      <c r="L31" s="174"/>
      <c r="M31" s="174"/>
      <c r="N31" s="175"/>
    </row>
    <row r="32" spans="1:14" ht="15" x14ac:dyDescent="0.2">
      <c r="A32" s="187"/>
      <c r="B32" s="99" t="s">
        <v>99</v>
      </c>
      <c r="C32" s="85" t="s">
        <v>98</v>
      </c>
      <c r="D32" s="99"/>
      <c r="E32" s="166"/>
      <c r="F32" s="171"/>
      <c r="G32" s="171"/>
      <c r="H32" s="171"/>
      <c r="I32" s="174"/>
      <c r="J32" s="174"/>
      <c r="K32" s="174"/>
      <c r="L32" s="174"/>
      <c r="M32" s="174"/>
      <c r="N32" s="175"/>
    </row>
    <row r="33" spans="1:14" ht="270.75" x14ac:dyDescent="0.2">
      <c r="A33" s="187"/>
      <c r="B33" s="99" t="s">
        <v>100</v>
      </c>
      <c r="C33" s="85"/>
      <c r="D33" s="85" t="s">
        <v>98</v>
      </c>
      <c r="E33" s="189" t="s">
        <v>383</v>
      </c>
      <c r="F33" s="171"/>
      <c r="G33" s="171"/>
      <c r="H33" s="171"/>
      <c r="I33" s="174"/>
      <c r="J33" s="174"/>
      <c r="K33" s="174"/>
      <c r="L33" s="174"/>
      <c r="M33" s="174"/>
      <c r="N33" s="175"/>
    </row>
    <row r="34" spans="1:14" ht="15" x14ac:dyDescent="0.2">
      <c r="A34" s="187"/>
      <c r="B34" s="99" t="s">
        <v>101</v>
      </c>
      <c r="C34" s="85" t="s">
        <v>98</v>
      </c>
      <c r="D34" s="85"/>
      <c r="E34" s="144"/>
      <c r="F34" s="171"/>
      <c r="G34" s="171"/>
      <c r="H34" s="171"/>
      <c r="I34" s="174"/>
      <c r="J34" s="174"/>
      <c r="K34" s="174"/>
      <c r="L34" s="174"/>
      <c r="M34" s="174"/>
      <c r="N34" s="175"/>
    </row>
    <row r="35" spans="1:14" ht="15" x14ac:dyDescent="0.2">
      <c r="A35" s="187"/>
      <c r="B35" s="171"/>
      <c r="C35" s="171"/>
      <c r="D35" s="171"/>
      <c r="E35" s="171"/>
      <c r="F35" s="171"/>
      <c r="G35" s="171"/>
      <c r="H35" s="171"/>
      <c r="I35" s="174"/>
      <c r="J35" s="174"/>
      <c r="K35" s="174"/>
      <c r="L35" s="174"/>
      <c r="M35" s="174"/>
      <c r="N35" s="175"/>
    </row>
    <row r="36" spans="1:14" ht="15" x14ac:dyDescent="0.2">
      <c r="A36" s="187"/>
      <c r="B36" s="171"/>
      <c r="C36" s="171"/>
      <c r="D36" s="171"/>
      <c r="E36" s="171"/>
      <c r="F36" s="171"/>
      <c r="G36" s="171"/>
      <c r="H36" s="171"/>
      <c r="I36" s="174"/>
      <c r="J36" s="174"/>
      <c r="K36" s="174"/>
      <c r="L36" s="174"/>
      <c r="M36" s="174"/>
      <c r="N36" s="175"/>
    </row>
    <row r="37" spans="1:14" ht="15" x14ac:dyDescent="0.2">
      <c r="A37" s="187"/>
      <c r="B37" s="188" t="s">
        <v>102</v>
      </c>
      <c r="C37" s="171"/>
      <c r="D37" s="171"/>
      <c r="E37" s="171"/>
      <c r="F37" s="171"/>
      <c r="G37" s="171"/>
      <c r="H37" s="171"/>
      <c r="I37" s="174"/>
      <c r="J37" s="174"/>
      <c r="K37" s="174"/>
      <c r="L37" s="174"/>
      <c r="M37" s="174"/>
      <c r="N37" s="175"/>
    </row>
    <row r="38" spans="1:14" ht="15" x14ac:dyDescent="0.2">
      <c r="A38" s="187"/>
      <c r="B38" s="171"/>
      <c r="C38" s="171"/>
      <c r="D38" s="171"/>
      <c r="E38" s="171"/>
      <c r="F38" s="171"/>
      <c r="G38" s="171"/>
      <c r="H38" s="171"/>
      <c r="I38" s="174"/>
      <c r="J38" s="174"/>
      <c r="K38" s="174"/>
      <c r="L38" s="174"/>
      <c r="M38" s="174"/>
      <c r="N38" s="175"/>
    </row>
    <row r="39" spans="1:14" ht="15" x14ac:dyDescent="0.2">
      <c r="A39" s="187"/>
      <c r="B39" s="171"/>
      <c r="C39" s="171"/>
      <c r="D39" s="171"/>
      <c r="E39" s="171"/>
      <c r="F39" s="171"/>
      <c r="G39" s="171"/>
      <c r="H39" s="171"/>
      <c r="I39" s="174"/>
      <c r="J39" s="174"/>
      <c r="K39" s="174"/>
      <c r="L39" s="174"/>
      <c r="M39" s="174"/>
      <c r="N39" s="175"/>
    </row>
    <row r="40" spans="1:14" ht="15" x14ac:dyDescent="0.2">
      <c r="A40" s="187"/>
      <c r="B40" s="176" t="s">
        <v>94</v>
      </c>
      <c r="C40" s="176" t="s">
        <v>103</v>
      </c>
      <c r="D40" s="158" t="s">
        <v>104</v>
      </c>
      <c r="E40" s="158" t="s">
        <v>105</v>
      </c>
      <c r="F40" s="171"/>
      <c r="G40" s="171"/>
      <c r="H40" s="171"/>
      <c r="I40" s="174"/>
      <c r="J40" s="174"/>
      <c r="K40" s="174"/>
      <c r="L40" s="174"/>
      <c r="M40" s="174"/>
      <c r="N40" s="175"/>
    </row>
    <row r="41" spans="1:14" ht="42.75" x14ac:dyDescent="0.2">
      <c r="A41" s="187"/>
      <c r="B41" s="190" t="s">
        <v>106</v>
      </c>
      <c r="C41" s="47">
        <v>40</v>
      </c>
      <c r="D41" s="85">
        <v>40</v>
      </c>
      <c r="E41" s="474">
        <f>+D41+D42</f>
        <v>100</v>
      </c>
      <c r="F41" s="171"/>
      <c r="G41" s="171"/>
      <c r="H41" s="171"/>
      <c r="I41" s="174"/>
      <c r="J41" s="174"/>
      <c r="K41" s="174"/>
      <c r="L41" s="174"/>
      <c r="M41" s="174"/>
      <c r="N41" s="175"/>
    </row>
    <row r="42" spans="1:14" ht="71.25" x14ac:dyDescent="0.2">
      <c r="A42" s="187"/>
      <c r="B42" s="190" t="s">
        <v>107</v>
      </c>
      <c r="C42" s="47">
        <v>60</v>
      </c>
      <c r="D42" s="85">
        <v>60</v>
      </c>
      <c r="E42" s="475"/>
      <c r="F42" s="171"/>
      <c r="G42" s="171"/>
      <c r="H42" s="171"/>
      <c r="I42" s="174"/>
      <c r="J42" s="174"/>
      <c r="K42" s="174"/>
      <c r="L42" s="174"/>
      <c r="M42" s="174"/>
      <c r="N42" s="175"/>
    </row>
    <row r="43" spans="1:14" ht="15" x14ac:dyDescent="0.25">
      <c r="A43" s="187"/>
      <c r="C43" s="108"/>
      <c r="D43" s="150"/>
      <c r="E43" s="154"/>
      <c r="F43" s="153"/>
      <c r="G43" s="153"/>
      <c r="H43" s="153"/>
      <c r="I43" s="186"/>
      <c r="J43" s="186"/>
      <c r="K43" s="186"/>
      <c r="L43" s="186"/>
      <c r="M43" s="186"/>
    </row>
    <row r="44" spans="1:14" ht="15" x14ac:dyDescent="0.25">
      <c r="A44" s="187"/>
      <c r="C44" s="108"/>
      <c r="D44" s="150"/>
      <c r="E44" s="154"/>
      <c r="F44" s="153"/>
      <c r="G44" s="153"/>
      <c r="H44" s="153"/>
      <c r="I44" s="186"/>
      <c r="J44" s="186"/>
      <c r="K44" s="186"/>
      <c r="L44" s="186"/>
      <c r="M44" s="186"/>
    </row>
    <row r="45" spans="1:14" ht="15" x14ac:dyDescent="0.25">
      <c r="A45" s="187"/>
      <c r="C45" s="108"/>
      <c r="D45" s="150"/>
      <c r="E45" s="154"/>
      <c r="F45" s="153"/>
      <c r="G45" s="153"/>
      <c r="H45" s="153"/>
      <c r="I45" s="186"/>
      <c r="J45" s="186"/>
      <c r="K45" s="186"/>
      <c r="L45" s="186"/>
      <c r="M45" s="186"/>
    </row>
    <row r="46" spans="1:14" ht="15" thickBot="1" x14ac:dyDescent="0.3">
      <c r="M46" s="504" t="s">
        <v>108</v>
      </c>
      <c r="N46" s="504"/>
    </row>
    <row r="47" spans="1:14" ht="15" x14ac:dyDescent="0.25">
      <c r="B47" s="188" t="s">
        <v>109</v>
      </c>
      <c r="M47" s="191"/>
      <c r="N47" s="191"/>
    </row>
    <row r="48" spans="1:14" ht="15" thickBot="1" x14ac:dyDescent="0.3">
      <c r="M48" s="191"/>
      <c r="N48" s="191"/>
    </row>
    <row r="49" spans="1:26" s="174" customFormat="1" ht="75" x14ac:dyDescent="0.25">
      <c r="B49" s="192" t="s">
        <v>110</v>
      </c>
      <c r="C49" s="192" t="s">
        <v>111</v>
      </c>
      <c r="D49" s="192" t="s">
        <v>112</v>
      </c>
      <c r="E49" s="192" t="s">
        <v>113</v>
      </c>
      <c r="F49" s="192" t="s">
        <v>114</v>
      </c>
      <c r="G49" s="192" t="s">
        <v>115</v>
      </c>
      <c r="H49" s="192" t="s">
        <v>116</v>
      </c>
      <c r="I49" s="192" t="s">
        <v>117</v>
      </c>
      <c r="J49" s="192" t="s">
        <v>118</v>
      </c>
      <c r="K49" s="192" t="s">
        <v>119</v>
      </c>
      <c r="L49" s="192" t="s">
        <v>120</v>
      </c>
      <c r="M49" s="193" t="s">
        <v>121</v>
      </c>
      <c r="N49" s="192" t="s">
        <v>122</v>
      </c>
      <c r="O49" s="192" t="s">
        <v>123</v>
      </c>
      <c r="P49" s="194" t="s">
        <v>124</v>
      </c>
      <c r="Q49" s="194" t="s">
        <v>125</v>
      </c>
    </row>
    <row r="50" spans="1:26" s="79" customFormat="1" ht="71.25" x14ac:dyDescent="0.25">
      <c r="A50" s="47">
        <v>1</v>
      </c>
      <c r="B50" s="62" t="s">
        <v>53</v>
      </c>
      <c r="C50" s="62" t="s">
        <v>53</v>
      </c>
      <c r="D50" s="62" t="s">
        <v>126</v>
      </c>
      <c r="E50" s="62" t="s">
        <v>384</v>
      </c>
      <c r="F50" s="109" t="s">
        <v>75</v>
      </c>
      <c r="G50" s="110" t="s">
        <v>385</v>
      </c>
      <c r="H50" s="111">
        <v>36549</v>
      </c>
      <c r="I50" s="111">
        <v>36891</v>
      </c>
      <c r="J50" s="112" t="s">
        <v>95</v>
      </c>
      <c r="K50" s="113"/>
      <c r="L50" s="113">
        <v>11</v>
      </c>
      <c r="M50" s="114">
        <v>370</v>
      </c>
      <c r="N50" s="115" t="s">
        <v>128</v>
      </c>
      <c r="O50" s="116">
        <v>253927365</v>
      </c>
      <c r="P50" s="117">
        <v>89</v>
      </c>
      <c r="Q50" s="76" t="s">
        <v>386</v>
      </c>
      <c r="R50" s="86"/>
      <c r="S50" s="86"/>
      <c r="T50" s="86"/>
      <c r="U50" s="86"/>
      <c r="V50" s="86"/>
      <c r="W50" s="86"/>
      <c r="X50" s="86"/>
      <c r="Y50" s="86"/>
      <c r="Z50" s="86"/>
    </row>
    <row r="51" spans="1:26" s="79" customFormat="1" ht="71.25" x14ac:dyDescent="0.25">
      <c r="A51" s="47">
        <v>2</v>
      </c>
      <c r="B51" s="62" t="s">
        <v>53</v>
      </c>
      <c r="C51" s="62" t="s">
        <v>53</v>
      </c>
      <c r="D51" s="62" t="s">
        <v>126</v>
      </c>
      <c r="E51" s="62" t="s">
        <v>387</v>
      </c>
      <c r="F51" s="109" t="s">
        <v>75</v>
      </c>
      <c r="G51" s="110" t="s">
        <v>385</v>
      </c>
      <c r="H51" s="111">
        <v>36916</v>
      </c>
      <c r="I51" s="111">
        <v>37256</v>
      </c>
      <c r="J51" s="112" t="s">
        <v>95</v>
      </c>
      <c r="K51" s="113"/>
      <c r="L51" s="113">
        <v>11</v>
      </c>
      <c r="M51" s="114">
        <v>770</v>
      </c>
      <c r="N51" s="115" t="s">
        <v>128</v>
      </c>
      <c r="O51" s="116">
        <v>568731000</v>
      </c>
      <c r="P51" s="117" t="s">
        <v>388</v>
      </c>
      <c r="Q51" s="76" t="s">
        <v>386</v>
      </c>
      <c r="R51" s="86"/>
      <c r="S51" s="86"/>
      <c r="T51" s="86"/>
      <c r="U51" s="86"/>
      <c r="V51" s="86"/>
      <c r="W51" s="86"/>
      <c r="X51" s="86"/>
      <c r="Y51" s="86"/>
      <c r="Z51" s="86"/>
    </row>
    <row r="52" spans="1:26" s="79" customFormat="1" ht="71.25" x14ac:dyDescent="0.25">
      <c r="A52" s="47">
        <v>3</v>
      </c>
      <c r="B52" s="62" t="s">
        <v>53</v>
      </c>
      <c r="C52" s="62" t="s">
        <v>53</v>
      </c>
      <c r="D52" s="62" t="s">
        <v>126</v>
      </c>
      <c r="E52" s="62" t="s">
        <v>389</v>
      </c>
      <c r="F52" s="109" t="s">
        <v>75</v>
      </c>
      <c r="G52" s="110" t="s">
        <v>385</v>
      </c>
      <c r="H52" s="111">
        <v>37287</v>
      </c>
      <c r="I52" s="111">
        <v>37621</v>
      </c>
      <c r="J52" s="112" t="s">
        <v>95</v>
      </c>
      <c r="K52" s="113"/>
      <c r="L52" s="113">
        <v>11</v>
      </c>
      <c r="M52" s="114">
        <v>770</v>
      </c>
      <c r="N52" s="115" t="s">
        <v>128</v>
      </c>
      <c r="O52" s="116">
        <v>601051800</v>
      </c>
      <c r="P52" s="117">
        <v>90</v>
      </c>
      <c r="Q52" s="76" t="s">
        <v>386</v>
      </c>
      <c r="R52" s="86"/>
      <c r="S52" s="86"/>
      <c r="T52" s="86"/>
      <c r="U52" s="86"/>
      <c r="V52" s="86"/>
      <c r="W52" s="86"/>
      <c r="X52" s="86"/>
      <c r="Y52" s="86"/>
      <c r="Z52" s="86"/>
    </row>
    <row r="53" spans="1:26" s="79" customFormat="1" ht="71.25" x14ac:dyDescent="0.25">
      <c r="A53" s="47">
        <v>4</v>
      </c>
      <c r="B53" s="62" t="s">
        <v>53</v>
      </c>
      <c r="C53" s="62" t="s">
        <v>53</v>
      </c>
      <c r="D53" s="62" t="s">
        <v>126</v>
      </c>
      <c r="E53" s="62" t="s">
        <v>390</v>
      </c>
      <c r="F53" s="109" t="s">
        <v>75</v>
      </c>
      <c r="G53" s="110" t="s">
        <v>385</v>
      </c>
      <c r="H53" s="111">
        <v>37662</v>
      </c>
      <c r="I53" s="111">
        <v>37663</v>
      </c>
      <c r="J53" s="112" t="s">
        <v>95</v>
      </c>
      <c r="K53" s="113"/>
      <c r="L53" s="113"/>
      <c r="M53" s="114">
        <v>770</v>
      </c>
      <c r="N53" s="115" t="s">
        <v>128</v>
      </c>
      <c r="O53" s="116">
        <v>103180559</v>
      </c>
      <c r="P53" s="117">
        <v>91</v>
      </c>
      <c r="Q53" s="76" t="s">
        <v>386</v>
      </c>
      <c r="R53" s="86"/>
      <c r="S53" s="86"/>
      <c r="T53" s="86"/>
      <c r="U53" s="86"/>
      <c r="V53" s="86"/>
      <c r="W53" s="86"/>
      <c r="X53" s="86"/>
      <c r="Y53" s="86"/>
      <c r="Z53" s="86"/>
    </row>
    <row r="54" spans="1:26" s="79" customFormat="1" ht="169.5" customHeight="1" x14ac:dyDescent="0.25">
      <c r="A54" s="47">
        <v>5</v>
      </c>
      <c r="B54" s="62" t="s">
        <v>53</v>
      </c>
      <c r="C54" s="62" t="s">
        <v>53</v>
      </c>
      <c r="D54" s="62" t="s">
        <v>126</v>
      </c>
      <c r="E54" s="62" t="s">
        <v>391</v>
      </c>
      <c r="F54" s="109" t="s">
        <v>75</v>
      </c>
      <c r="G54" s="110" t="s">
        <v>385</v>
      </c>
      <c r="H54" s="111">
        <v>37721</v>
      </c>
      <c r="I54" s="111">
        <v>37986</v>
      </c>
      <c r="J54" s="112" t="s">
        <v>95</v>
      </c>
      <c r="K54" s="113"/>
      <c r="L54" s="113">
        <v>8</v>
      </c>
      <c r="M54" s="114">
        <v>770</v>
      </c>
      <c r="N54" s="115" t="s">
        <v>128</v>
      </c>
      <c r="O54" s="116">
        <v>471667204</v>
      </c>
      <c r="P54" s="117" t="s">
        <v>392</v>
      </c>
      <c r="Q54" s="76" t="s">
        <v>393</v>
      </c>
      <c r="R54" s="86"/>
      <c r="S54" s="86"/>
      <c r="T54" s="86"/>
      <c r="U54" s="86"/>
      <c r="V54" s="86"/>
      <c r="W54" s="86"/>
      <c r="X54" s="86"/>
      <c r="Y54" s="86"/>
      <c r="Z54" s="86"/>
    </row>
    <row r="55" spans="1:26" s="79" customFormat="1" ht="71.25" x14ac:dyDescent="0.25">
      <c r="A55" s="47">
        <v>6</v>
      </c>
      <c r="B55" s="62" t="s">
        <v>53</v>
      </c>
      <c r="C55" s="62" t="s">
        <v>53</v>
      </c>
      <c r="D55" s="62" t="s">
        <v>126</v>
      </c>
      <c r="E55" s="62" t="s">
        <v>394</v>
      </c>
      <c r="F55" s="109" t="s">
        <v>75</v>
      </c>
      <c r="G55" s="110" t="s">
        <v>385</v>
      </c>
      <c r="H55" s="111">
        <v>38014</v>
      </c>
      <c r="I55" s="111">
        <v>38352</v>
      </c>
      <c r="J55" s="112" t="s">
        <v>95</v>
      </c>
      <c r="K55" s="113"/>
      <c r="L55" s="113">
        <v>11</v>
      </c>
      <c r="M55" s="114">
        <f>65+45+70+40+135+155+100+160</f>
        <v>770</v>
      </c>
      <c r="N55" s="115" t="s">
        <v>128</v>
      </c>
      <c r="O55" s="116">
        <v>605652135</v>
      </c>
      <c r="P55" s="117" t="s">
        <v>395</v>
      </c>
      <c r="Q55" s="76" t="s">
        <v>386</v>
      </c>
      <c r="R55" s="86"/>
      <c r="S55" s="86"/>
      <c r="T55" s="86"/>
      <c r="U55" s="86"/>
      <c r="V55" s="86"/>
      <c r="W55" s="86"/>
      <c r="X55" s="86"/>
      <c r="Y55" s="86"/>
      <c r="Z55" s="86"/>
    </row>
    <row r="56" spans="1:26" s="79" customFormat="1" ht="71.25" x14ac:dyDescent="0.25">
      <c r="A56" s="47">
        <v>7</v>
      </c>
      <c r="B56" s="62" t="s">
        <v>53</v>
      </c>
      <c r="C56" s="62" t="s">
        <v>53</v>
      </c>
      <c r="D56" s="62" t="s">
        <v>126</v>
      </c>
      <c r="E56" s="62" t="s">
        <v>396</v>
      </c>
      <c r="F56" s="109" t="s">
        <v>75</v>
      </c>
      <c r="G56" s="110" t="s">
        <v>385</v>
      </c>
      <c r="H56" s="111">
        <v>38377</v>
      </c>
      <c r="I56" s="111">
        <v>38707</v>
      </c>
      <c r="J56" s="112" t="s">
        <v>95</v>
      </c>
      <c r="K56" s="113"/>
      <c r="L56" s="113">
        <v>11</v>
      </c>
      <c r="M56" s="114">
        <v>770</v>
      </c>
      <c r="N56" s="115" t="s">
        <v>128</v>
      </c>
      <c r="O56" s="116">
        <v>812064600</v>
      </c>
      <c r="P56" s="117">
        <v>93</v>
      </c>
      <c r="Q56" s="76" t="s">
        <v>386</v>
      </c>
      <c r="R56" s="86"/>
      <c r="S56" s="86"/>
      <c r="T56" s="86"/>
      <c r="U56" s="86"/>
      <c r="V56" s="86"/>
      <c r="W56" s="86"/>
      <c r="X56" s="86"/>
      <c r="Y56" s="86"/>
      <c r="Z56" s="86"/>
    </row>
    <row r="57" spans="1:26" s="79" customFormat="1" ht="71.25" x14ac:dyDescent="0.25">
      <c r="A57" s="47">
        <v>8</v>
      </c>
      <c r="B57" s="62" t="s">
        <v>53</v>
      </c>
      <c r="C57" s="62" t="s">
        <v>53</v>
      </c>
      <c r="D57" s="62" t="s">
        <v>126</v>
      </c>
      <c r="E57" s="62" t="s">
        <v>397</v>
      </c>
      <c r="F57" s="109" t="s">
        <v>75</v>
      </c>
      <c r="G57" s="110" t="s">
        <v>385</v>
      </c>
      <c r="H57" s="111">
        <v>38742</v>
      </c>
      <c r="I57" s="111">
        <v>39072</v>
      </c>
      <c r="J57" s="112" t="s">
        <v>95</v>
      </c>
      <c r="K57" s="113"/>
      <c r="L57" s="113">
        <v>11</v>
      </c>
      <c r="M57" s="114" t="s">
        <v>236</v>
      </c>
      <c r="N57" s="115" t="s">
        <v>128</v>
      </c>
      <c r="O57" s="116">
        <v>852667830</v>
      </c>
      <c r="P57" s="117" t="s">
        <v>398</v>
      </c>
      <c r="Q57" s="76" t="s">
        <v>386</v>
      </c>
      <c r="R57" s="86"/>
      <c r="S57" s="86"/>
      <c r="T57" s="86"/>
      <c r="U57" s="86"/>
      <c r="V57" s="86"/>
      <c r="W57" s="86"/>
      <c r="X57" s="86"/>
      <c r="Y57" s="86"/>
      <c r="Z57" s="86"/>
    </row>
    <row r="58" spans="1:26" s="79" customFormat="1" ht="71.25" x14ac:dyDescent="0.25">
      <c r="A58" s="47">
        <v>9</v>
      </c>
      <c r="B58" s="62" t="s">
        <v>53</v>
      </c>
      <c r="C58" s="62" t="s">
        <v>53</v>
      </c>
      <c r="D58" s="62" t="s">
        <v>126</v>
      </c>
      <c r="E58" s="62" t="s">
        <v>399</v>
      </c>
      <c r="F58" s="109" t="s">
        <v>75</v>
      </c>
      <c r="G58" s="110" t="s">
        <v>385</v>
      </c>
      <c r="H58" s="111">
        <v>39107</v>
      </c>
      <c r="I58" s="111">
        <v>39444</v>
      </c>
      <c r="J58" s="112" t="s">
        <v>95</v>
      </c>
      <c r="K58" s="113"/>
      <c r="L58" s="113">
        <v>11</v>
      </c>
      <c r="M58" s="114">
        <v>970</v>
      </c>
      <c r="N58" s="115" t="s">
        <v>128</v>
      </c>
      <c r="O58" s="116">
        <v>894774542</v>
      </c>
      <c r="P58" s="117" t="s">
        <v>400</v>
      </c>
      <c r="Q58" s="76" t="s">
        <v>386</v>
      </c>
      <c r="R58" s="86"/>
      <c r="S58" s="86"/>
      <c r="T58" s="86"/>
      <c r="U58" s="86"/>
      <c r="V58" s="86"/>
      <c r="W58" s="86"/>
      <c r="X58" s="86"/>
      <c r="Y58" s="86"/>
      <c r="Z58" s="86"/>
    </row>
    <row r="59" spans="1:26" s="79" customFormat="1" x14ac:dyDescent="0.25">
      <c r="A59" s="47"/>
      <c r="B59" s="118" t="s">
        <v>105</v>
      </c>
      <c r="C59" s="63"/>
      <c r="D59" s="62"/>
      <c r="E59" s="119"/>
      <c r="F59" s="120"/>
      <c r="G59" s="120"/>
      <c r="H59" s="120"/>
      <c r="I59" s="112"/>
      <c r="J59" s="112"/>
      <c r="K59" s="121">
        <f>SUM(K50:K58)</f>
        <v>0</v>
      </c>
      <c r="L59" s="122"/>
      <c r="M59" s="121">
        <f>SUM(M50:M58)</f>
        <v>5960</v>
      </c>
      <c r="N59" s="122">
        <f>SUM(N50:N58)</f>
        <v>0</v>
      </c>
      <c r="O59" s="117"/>
      <c r="P59" s="117"/>
      <c r="Q59" s="76"/>
    </row>
    <row r="60" spans="1:26" x14ac:dyDescent="0.25">
      <c r="E60" s="155"/>
      <c r="K60" s="156"/>
    </row>
    <row r="61" spans="1:26" ht="15" x14ac:dyDescent="0.25">
      <c r="B61" s="471" t="s">
        <v>133</v>
      </c>
      <c r="C61" s="471" t="s">
        <v>134</v>
      </c>
      <c r="D61" s="505" t="s">
        <v>135</v>
      </c>
      <c r="E61" s="505"/>
      <c r="K61" s="157"/>
      <c r="L61" s="157"/>
      <c r="M61" s="157"/>
    </row>
    <row r="62" spans="1:26" ht="18" x14ac:dyDescent="0.25">
      <c r="B62" s="473"/>
      <c r="C62" s="473"/>
      <c r="D62" s="158" t="s">
        <v>136</v>
      </c>
      <c r="E62" s="159" t="s">
        <v>137</v>
      </c>
      <c r="F62" s="160" t="s">
        <v>138</v>
      </c>
      <c r="H62" s="124"/>
      <c r="I62" s="161">
        <v>40194</v>
      </c>
      <c r="K62" s="161"/>
      <c r="L62" s="157"/>
    </row>
    <row r="63" spans="1:26" ht="139.5" customHeight="1" x14ac:dyDescent="0.25">
      <c r="B63" s="160" t="s">
        <v>139</v>
      </c>
      <c r="C63" s="162">
        <f>+K59</f>
        <v>0</v>
      </c>
      <c r="D63" s="85"/>
      <c r="E63" s="85" t="s">
        <v>98</v>
      </c>
      <c r="F63" s="168" t="s">
        <v>401</v>
      </c>
      <c r="G63" s="126"/>
      <c r="H63" s="126"/>
      <c r="I63" s="126"/>
      <c r="J63" s="126"/>
      <c r="L63" s="163" t="e">
        <f>K50+#REF!+#REF!+#REF!</f>
        <v>#REF!</v>
      </c>
      <c r="M63" s="126"/>
    </row>
    <row r="64" spans="1:26" ht="15" x14ac:dyDescent="0.25">
      <c r="B64" s="160" t="s">
        <v>140</v>
      </c>
      <c r="C64" s="164">
        <f>+M59</f>
        <v>5960</v>
      </c>
      <c r="D64" s="85" t="s">
        <v>98</v>
      </c>
      <c r="E64" s="85"/>
      <c r="F64" s="99"/>
    </row>
    <row r="65" spans="2:18" x14ac:dyDescent="0.25">
      <c r="B65" s="165"/>
      <c r="C65" s="518"/>
      <c r="D65" s="518"/>
      <c r="E65" s="518"/>
      <c r="F65" s="518"/>
      <c r="G65" s="518"/>
      <c r="H65" s="518"/>
      <c r="I65" s="518"/>
      <c r="J65" s="518"/>
      <c r="K65" s="518"/>
      <c r="L65" s="518"/>
      <c r="M65" s="518"/>
      <c r="N65" s="518"/>
    </row>
    <row r="66" spans="2:18" ht="15" thickBot="1" x14ac:dyDescent="0.3"/>
    <row r="67" spans="2:18" ht="27" thickBot="1" x14ac:dyDescent="0.3">
      <c r="B67" s="519" t="s">
        <v>141</v>
      </c>
      <c r="C67" s="519"/>
      <c r="D67" s="519"/>
      <c r="E67" s="519"/>
      <c r="F67" s="519"/>
      <c r="G67" s="519"/>
      <c r="H67" s="519"/>
      <c r="I67" s="519"/>
      <c r="J67" s="519"/>
      <c r="K67" s="519"/>
      <c r="L67" s="519"/>
      <c r="M67" s="519"/>
      <c r="N67" s="519"/>
    </row>
    <row r="70" spans="2:18" ht="90" x14ac:dyDescent="0.25">
      <c r="B70" s="176" t="s">
        <v>142</v>
      </c>
      <c r="C70" s="195" t="s">
        <v>143</v>
      </c>
      <c r="D70" s="195" t="s">
        <v>144</v>
      </c>
      <c r="E70" s="195" t="s">
        <v>145</v>
      </c>
      <c r="F70" s="195" t="s">
        <v>146</v>
      </c>
      <c r="G70" s="195" t="s">
        <v>147</v>
      </c>
      <c r="H70" s="195" t="s">
        <v>148</v>
      </c>
      <c r="I70" s="176" t="s">
        <v>149</v>
      </c>
      <c r="J70" s="195" t="s">
        <v>150</v>
      </c>
      <c r="K70" s="195" t="s">
        <v>151</v>
      </c>
      <c r="L70" s="195" t="s">
        <v>152</v>
      </c>
      <c r="M70" s="195" t="s">
        <v>153</v>
      </c>
      <c r="N70" s="196" t="s">
        <v>154</v>
      </c>
      <c r="O70" s="196" t="s">
        <v>155</v>
      </c>
      <c r="P70" s="489" t="s">
        <v>96</v>
      </c>
      <c r="Q70" s="491"/>
      <c r="R70" s="195" t="s">
        <v>156</v>
      </c>
    </row>
    <row r="71" spans="2:18" ht="165.75" customHeight="1" x14ac:dyDescent="0.25">
      <c r="B71" s="99" t="s">
        <v>402</v>
      </c>
      <c r="C71" s="99" t="s">
        <v>402</v>
      </c>
      <c r="D71" s="84" t="s">
        <v>403</v>
      </c>
      <c r="E71" s="127">
        <v>200</v>
      </c>
      <c r="F71" s="47" t="s">
        <v>128</v>
      </c>
      <c r="G71" s="81" t="s">
        <v>128</v>
      </c>
      <c r="H71" s="47" t="s">
        <v>213</v>
      </c>
      <c r="I71" s="47" t="s">
        <v>128</v>
      </c>
      <c r="J71" s="47" t="s">
        <v>128</v>
      </c>
      <c r="K71" s="47" t="s">
        <v>75</v>
      </c>
      <c r="L71" s="47" t="s">
        <v>75</v>
      </c>
      <c r="M71" s="47" t="s">
        <v>75</v>
      </c>
      <c r="N71" s="47" t="s">
        <v>75</v>
      </c>
      <c r="O71" s="127" t="s">
        <v>75</v>
      </c>
      <c r="P71" s="484" t="s">
        <v>383</v>
      </c>
      <c r="Q71" s="485"/>
      <c r="R71" s="47" t="s">
        <v>95</v>
      </c>
    </row>
    <row r="72" spans="2:18" ht="169.5" customHeight="1" x14ac:dyDescent="0.25">
      <c r="B72" s="99" t="s">
        <v>402</v>
      </c>
      <c r="C72" s="99" t="s">
        <v>402</v>
      </c>
      <c r="D72" s="84" t="s">
        <v>404</v>
      </c>
      <c r="E72" s="127">
        <v>200</v>
      </c>
      <c r="F72" s="47" t="s">
        <v>128</v>
      </c>
      <c r="G72" s="81" t="s">
        <v>128</v>
      </c>
      <c r="H72" s="47" t="s">
        <v>213</v>
      </c>
      <c r="I72" s="47" t="s">
        <v>128</v>
      </c>
      <c r="J72" s="47" t="s">
        <v>128</v>
      </c>
      <c r="K72" s="47" t="s">
        <v>75</v>
      </c>
      <c r="L72" s="47" t="s">
        <v>75</v>
      </c>
      <c r="M72" s="47" t="s">
        <v>75</v>
      </c>
      <c r="N72" s="47" t="s">
        <v>75</v>
      </c>
      <c r="O72" s="127" t="s">
        <v>75</v>
      </c>
      <c r="P72" s="484" t="s">
        <v>383</v>
      </c>
      <c r="Q72" s="485"/>
      <c r="R72" s="47" t="s">
        <v>95</v>
      </c>
    </row>
    <row r="73" spans="2:18" ht="15" x14ac:dyDescent="0.2">
      <c r="B73" s="100"/>
      <c r="C73" s="100"/>
      <c r="D73" s="166"/>
      <c r="E73" s="166"/>
      <c r="F73" s="169"/>
      <c r="G73" s="170"/>
      <c r="H73" s="169"/>
      <c r="I73" s="99"/>
      <c r="J73" s="100"/>
      <c r="K73" s="100"/>
      <c r="L73" s="99"/>
      <c r="M73" s="99"/>
      <c r="N73" s="99"/>
      <c r="O73" s="99"/>
      <c r="P73" s="489"/>
      <c r="Q73" s="491"/>
      <c r="R73" s="99"/>
    </row>
    <row r="74" spans="2:18" ht="15" x14ac:dyDescent="0.2">
      <c r="B74" s="100"/>
      <c r="C74" s="100"/>
      <c r="D74" s="166"/>
      <c r="E74" s="166"/>
      <c r="F74" s="169"/>
      <c r="G74" s="170"/>
      <c r="H74" s="169"/>
      <c r="I74" s="99"/>
      <c r="J74" s="100"/>
      <c r="K74" s="100"/>
      <c r="L74" s="99"/>
      <c r="M74" s="99"/>
      <c r="N74" s="99"/>
      <c r="O74" s="99"/>
      <c r="P74" s="489"/>
      <c r="Q74" s="491"/>
      <c r="R74" s="99"/>
    </row>
    <row r="75" spans="2:18" ht="15" x14ac:dyDescent="0.2">
      <c r="B75" s="100"/>
      <c r="C75" s="100"/>
      <c r="D75" s="166"/>
      <c r="E75" s="166"/>
      <c r="F75" s="169"/>
      <c r="G75" s="170"/>
      <c r="H75" s="169"/>
      <c r="I75" s="99"/>
      <c r="J75" s="100"/>
      <c r="K75" s="100"/>
      <c r="L75" s="99"/>
      <c r="M75" s="99"/>
      <c r="N75" s="99"/>
      <c r="O75" s="99"/>
      <c r="P75" s="489"/>
      <c r="Q75" s="491"/>
      <c r="R75" s="99"/>
    </row>
    <row r="76" spans="2:18" ht="15" x14ac:dyDescent="0.2">
      <c r="B76" s="100"/>
      <c r="C76" s="100"/>
      <c r="D76" s="166"/>
      <c r="E76" s="166"/>
      <c r="F76" s="169"/>
      <c r="G76" s="170"/>
      <c r="H76" s="169"/>
      <c r="I76" s="99"/>
      <c r="J76" s="100"/>
      <c r="K76" s="100"/>
      <c r="L76" s="99"/>
      <c r="M76" s="99"/>
      <c r="N76" s="99"/>
      <c r="O76" s="99"/>
      <c r="P76" s="489"/>
      <c r="Q76" s="491"/>
      <c r="R76" s="99"/>
    </row>
    <row r="77" spans="2:18" ht="15" x14ac:dyDescent="0.25">
      <c r="B77" s="99"/>
      <c r="C77" s="99"/>
      <c r="D77" s="99"/>
      <c r="E77" s="99"/>
      <c r="F77" s="99"/>
      <c r="G77" s="197"/>
      <c r="H77" s="99"/>
      <c r="I77" s="99"/>
      <c r="J77" s="99"/>
      <c r="K77" s="99"/>
      <c r="L77" s="99"/>
      <c r="M77" s="99"/>
      <c r="N77" s="99"/>
      <c r="O77" s="99"/>
      <c r="P77" s="489"/>
      <c r="Q77" s="491"/>
      <c r="R77" s="99"/>
    </row>
    <row r="78" spans="2:18" x14ac:dyDescent="0.25">
      <c r="B78" s="123" t="s">
        <v>159</v>
      </c>
      <c r="H78" s="99"/>
      <c r="I78" s="99"/>
    </row>
    <row r="79" spans="2:18" x14ac:dyDescent="0.25">
      <c r="B79" s="123" t="s">
        <v>160</v>
      </c>
    </row>
    <row r="80" spans="2:18" x14ac:dyDescent="0.25">
      <c r="B80" s="123" t="s">
        <v>161</v>
      </c>
    </row>
    <row r="82" spans="2:17" ht="15" thickBot="1" x14ac:dyDescent="0.3"/>
    <row r="83" spans="2:17" ht="27" thickBot="1" x14ac:dyDescent="0.3">
      <c r="B83" s="513" t="s">
        <v>162</v>
      </c>
      <c r="C83" s="514"/>
      <c r="D83" s="514"/>
      <c r="E83" s="514"/>
      <c r="F83" s="514"/>
      <c r="G83" s="514"/>
      <c r="H83" s="514"/>
      <c r="I83" s="514"/>
      <c r="J83" s="514"/>
      <c r="K83" s="514"/>
      <c r="L83" s="514"/>
      <c r="M83" s="514"/>
      <c r="N83" s="515"/>
    </row>
    <row r="88" spans="2:17" ht="15" x14ac:dyDescent="0.25">
      <c r="B88" s="476" t="s">
        <v>163</v>
      </c>
      <c r="C88" s="498" t="s">
        <v>164</v>
      </c>
      <c r="D88" s="498" t="s">
        <v>165</v>
      </c>
      <c r="E88" s="498" t="s">
        <v>166</v>
      </c>
      <c r="F88" s="498" t="s">
        <v>167</v>
      </c>
      <c r="G88" s="498" t="s">
        <v>168</v>
      </c>
      <c r="H88" s="498" t="s">
        <v>169</v>
      </c>
      <c r="I88" s="498" t="s">
        <v>170</v>
      </c>
      <c r="J88" s="498" t="s">
        <v>171</v>
      </c>
      <c r="K88" s="498"/>
      <c r="L88" s="498"/>
      <c r="M88" s="498" t="s">
        <v>172</v>
      </c>
      <c r="N88" s="498" t="s">
        <v>1804</v>
      </c>
      <c r="O88" s="498" t="s">
        <v>1805</v>
      </c>
      <c r="P88" s="498" t="s">
        <v>96</v>
      </c>
      <c r="Q88" s="498"/>
    </row>
    <row r="89" spans="2:17" ht="28.5" x14ac:dyDescent="0.2">
      <c r="B89" s="477"/>
      <c r="C89" s="498"/>
      <c r="D89" s="498"/>
      <c r="E89" s="498"/>
      <c r="F89" s="498"/>
      <c r="G89" s="498"/>
      <c r="H89" s="498"/>
      <c r="I89" s="498"/>
      <c r="J89" s="166" t="s">
        <v>173</v>
      </c>
      <c r="K89" s="144" t="s">
        <v>174</v>
      </c>
      <c r="L89" s="100" t="s">
        <v>175</v>
      </c>
      <c r="M89" s="498"/>
      <c r="N89" s="498"/>
      <c r="O89" s="498"/>
      <c r="P89" s="498"/>
      <c r="Q89" s="498"/>
    </row>
    <row r="90" spans="2:17" ht="57" x14ac:dyDescent="0.25">
      <c r="B90" s="76" t="s">
        <v>176</v>
      </c>
      <c r="C90" s="76">
        <v>200</v>
      </c>
      <c r="D90" s="76" t="s">
        <v>405</v>
      </c>
      <c r="E90" s="76">
        <v>52328773</v>
      </c>
      <c r="F90" s="76" t="s">
        <v>406</v>
      </c>
      <c r="G90" s="76" t="s">
        <v>407</v>
      </c>
      <c r="H90" s="200">
        <v>41431</v>
      </c>
      <c r="I90" s="76" t="s">
        <v>128</v>
      </c>
      <c r="J90" s="127" t="s">
        <v>408</v>
      </c>
      <c r="K90" s="129" t="s">
        <v>409</v>
      </c>
      <c r="L90" s="127" t="s">
        <v>410</v>
      </c>
      <c r="M90" s="47" t="s">
        <v>75</v>
      </c>
      <c r="N90" s="47" t="s">
        <v>75</v>
      </c>
      <c r="O90" s="47" t="s">
        <v>75</v>
      </c>
      <c r="P90" s="470"/>
      <c r="Q90" s="470"/>
    </row>
    <row r="91" spans="2:17" ht="185.25" x14ac:dyDescent="0.25">
      <c r="B91" s="76" t="s">
        <v>176</v>
      </c>
      <c r="C91" s="76">
        <v>200</v>
      </c>
      <c r="D91" s="76" t="s">
        <v>411</v>
      </c>
      <c r="E91" s="76">
        <v>37945264</v>
      </c>
      <c r="F91" s="76" t="s">
        <v>412</v>
      </c>
      <c r="G91" s="76" t="s">
        <v>413</v>
      </c>
      <c r="H91" s="200">
        <v>36770</v>
      </c>
      <c r="I91" s="76" t="s">
        <v>128</v>
      </c>
      <c r="J91" s="127" t="s">
        <v>408</v>
      </c>
      <c r="K91" s="129" t="s">
        <v>414</v>
      </c>
      <c r="L91" s="127" t="s">
        <v>410</v>
      </c>
      <c r="M91" s="47" t="s">
        <v>75</v>
      </c>
      <c r="N91" s="47" t="s">
        <v>75</v>
      </c>
      <c r="O91" s="47" t="s">
        <v>75</v>
      </c>
      <c r="P91" s="470"/>
      <c r="Q91" s="470"/>
    </row>
    <row r="92" spans="2:17" ht="57" x14ac:dyDescent="0.25">
      <c r="B92" s="76" t="s">
        <v>183</v>
      </c>
      <c r="C92" s="76">
        <v>200</v>
      </c>
      <c r="D92" s="76" t="s">
        <v>415</v>
      </c>
      <c r="E92" s="198">
        <v>1022356956</v>
      </c>
      <c r="F92" s="198" t="s">
        <v>366</v>
      </c>
      <c r="G92" s="76" t="s">
        <v>416</v>
      </c>
      <c r="H92" s="199">
        <v>40529</v>
      </c>
      <c r="I92" s="76" t="s">
        <v>213</v>
      </c>
      <c r="J92" s="127" t="s">
        <v>408</v>
      </c>
      <c r="K92" s="127" t="s">
        <v>417</v>
      </c>
      <c r="L92" s="127" t="s">
        <v>418</v>
      </c>
      <c r="M92" s="47" t="s">
        <v>75</v>
      </c>
      <c r="N92" s="47" t="s">
        <v>75</v>
      </c>
      <c r="O92" s="47" t="s">
        <v>75</v>
      </c>
      <c r="P92" s="492" t="s">
        <v>1114</v>
      </c>
      <c r="Q92" s="492"/>
    </row>
    <row r="93" spans="2:17" ht="57" x14ac:dyDescent="0.25">
      <c r="B93" s="76" t="s">
        <v>183</v>
      </c>
      <c r="C93" s="76">
        <v>200</v>
      </c>
      <c r="D93" s="76" t="s">
        <v>419</v>
      </c>
      <c r="E93" s="198">
        <v>52550773</v>
      </c>
      <c r="F93" s="198" t="s">
        <v>334</v>
      </c>
      <c r="G93" s="76" t="s">
        <v>420</v>
      </c>
      <c r="H93" s="199">
        <v>40287</v>
      </c>
      <c r="I93" s="76" t="s">
        <v>213</v>
      </c>
      <c r="J93" s="127" t="s">
        <v>408</v>
      </c>
      <c r="K93" s="127" t="s">
        <v>421</v>
      </c>
      <c r="L93" s="127" t="s">
        <v>422</v>
      </c>
      <c r="M93" s="47" t="s">
        <v>75</v>
      </c>
      <c r="N93" s="47" t="s">
        <v>75</v>
      </c>
      <c r="O93" s="47" t="s">
        <v>75</v>
      </c>
      <c r="P93" s="492" t="s">
        <v>1114</v>
      </c>
      <c r="Q93" s="492"/>
    </row>
    <row r="94" spans="2:17" x14ac:dyDescent="0.25">
      <c r="B94" s="86"/>
      <c r="C94" s="86"/>
      <c r="D94" s="86"/>
      <c r="E94" s="203"/>
      <c r="F94" s="203"/>
      <c r="G94" s="86"/>
      <c r="H94" s="204"/>
      <c r="I94" s="86"/>
      <c r="J94" s="149"/>
      <c r="K94" s="149"/>
      <c r="L94" s="149"/>
      <c r="M94" s="187"/>
      <c r="N94" s="187"/>
      <c r="O94" s="187"/>
      <c r="P94" s="152"/>
      <c r="Q94" s="152"/>
    </row>
    <row r="95" spans="2:17" ht="15" thickBot="1" x14ac:dyDescent="0.3">
      <c r="B95" s="86"/>
      <c r="C95" s="86"/>
      <c r="D95" s="86"/>
      <c r="E95" s="203"/>
      <c r="F95" s="203"/>
      <c r="G95" s="86"/>
      <c r="H95" s="204"/>
      <c r="I95" s="86"/>
      <c r="J95" s="149"/>
      <c r="K95" s="149"/>
      <c r="L95" s="149"/>
      <c r="M95" s="187"/>
      <c r="N95" s="187"/>
      <c r="O95" s="187"/>
      <c r="P95" s="152"/>
      <c r="Q95" s="152"/>
    </row>
    <row r="96" spans="2:17" ht="27" thickBot="1" x14ac:dyDescent="0.3">
      <c r="B96" s="513" t="s">
        <v>191</v>
      </c>
      <c r="C96" s="514"/>
      <c r="D96" s="514"/>
      <c r="E96" s="514"/>
      <c r="F96" s="514"/>
      <c r="G96" s="514"/>
      <c r="H96" s="514"/>
      <c r="I96" s="514"/>
      <c r="J96" s="514"/>
      <c r="K96" s="514"/>
      <c r="L96" s="514"/>
      <c r="M96" s="514"/>
      <c r="N96" s="515"/>
    </row>
    <row r="99" spans="1:26" ht="30" x14ac:dyDescent="0.25">
      <c r="B99" s="195" t="s">
        <v>94</v>
      </c>
      <c r="C99" s="195" t="s">
        <v>1806</v>
      </c>
      <c r="D99" s="489" t="s">
        <v>96</v>
      </c>
      <c r="E99" s="491"/>
    </row>
    <row r="100" spans="1:26" ht="28.5" x14ac:dyDescent="0.25">
      <c r="B100" s="127" t="s">
        <v>192</v>
      </c>
      <c r="C100" s="85" t="s">
        <v>75</v>
      </c>
      <c r="D100" s="492"/>
      <c r="E100" s="492"/>
    </row>
    <row r="103" spans="1:26" ht="26.25" x14ac:dyDescent="0.25">
      <c r="B103" s="516" t="s">
        <v>193</v>
      </c>
      <c r="C103" s="517"/>
      <c r="D103" s="517"/>
      <c r="E103" s="517"/>
      <c r="F103" s="517"/>
      <c r="G103" s="517"/>
      <c r="H103" s="517"/>
      <c r="I103" s="517"/>
      <c r="J103" s="517"/>
      <c r="K103" s="517"/>
      <c r="L103" s="517"/>
      <c r="M103" s="517"/>
      <c r="N103" s="517"/>
      <c r="O103" s="517"/>
      <c r="P103" s="517"/>
    </row>
    <row r="105" spans="1:26" ht="15" thickBot="1" x14ac:dyDescent="0.3"/>
    <row r="106" spans="1:26" ht="27" thickBot="1" x14ac:dyDescent="0.3">
      <c r="B106" s="513" t="s">
        <v>194</v>
      </c>
      <c r="C106" s="514"/>
      <c r="D106" s="514"/>
      <c r="E106" s="514"/>
      <c r="F106" s="514"/>
      <c r="G106" s="514"/>
      <c r="H106" s="514"/>
      <c r="I106" s="514"/>
      <c r="J106" s="514"/>
      <c r="K106" s="514"/>
      <c r="L106" s="514"/>
      <c r="M106" s="514"/>
      <c r="N106" s="515"/>
    </row>
    <row r="108" spans="1:26" ht="15" thickBot="1" x14ac:dyDescent="0.3">
      <c r="M108" s="191"/>
      <c r="N108" s="191"/>
    </row>
    <row r="109" spans="1:26" s="174" customFormat="1" ht="75" x14ac:dyDescent="0.25">
      <c r="B109" s="192" t="s">
        <v>110</v>
      </c>
      <c r="C109" s="192" t="s">
        <v>111</v>
      </c>
      <c r="D109" s="192" t="s">
        <v>112</v>
      </c>
      <c r="E109" s="192" t="s">
        <v>113</v>
      </c>
      <c r="F109" s="192" t="s">
        <v>114</v>
      </c>
      <c r="G109" s="192" t="s">
        <v>115</v>
      </c>
      <c r="H109" s="192" t="s">
        <v>116</v>
      </c>
      <c r="I109" s="192" t="s">
        <v>117</v>
      </c>
      <c r="J109" s="192" t="s">
        <v>118</v>
      </c>
      <c r="K109" s="192" t="s">
        <v>119</v>
      </c>
      <c r="L109" s="192" t="s">
        <v>120</v>
      </c>
      <c r="M109" s="193" t="s">
        <v>121</v>
      </c>
      <c r="N109" s="192" t="s">
        <v>122</v>
      </c>
      <c r="O109" s="192" t="s">
        <v>123</v>
      </c>
      <c r="P109" s="194" t="s">
        <v>124</v>
      </c>
      <c r="Q109" s="194" t="s">
        <v>125</v>
      </c>
    </row>
    <row r="110" spans="1:26" s="79" customFormat="1" ht="185.25" x14ac:dyDescent="0.25">
      <c r="A110" s="47">
        <v>1</v>
      </c>
      <c r="B110" s="62" t="s">
        <v>53</v>
      </c>
      <c r="C110" s="62" t="s">
        <v>53</v>
      </c>
      <c r="D110" s="62" t="s">
        <v>126</v>
      </c>
      <c r="E110" s="62" t="s">
        <v>423</v>
      </c>
      <c r="F110" s="109" t="s">
        <v>75</v>
      </c>
      <c r="G110" s="110" t="s">
        <v>385</v>
      </c>
      <c r="H110" s="111">
        <v>39449</v>
      </c>
      <c r="I110" s="111">
        <v>39813</v>
      </c>
      <c r="J110" s="112" t="s">
        <v>95</v>
      </c>
      <c r="K110" s="113">
        <v>0</v>
      </c>
      <c r="L110" s="113">
        <v>12</v>
      </c>
      <c r="M110" s="114">
        <f>800+170+110</f>
        <v>1080</v>
      </c>
      <c r="N110" s="115" t="s">
        <v>128</v>
      </c>
      <c r="O110" s="116">
        <v>1152111311</v>
      </c>
      <c r="P110" s="117" t="s">
        <v>424</v>
      </c>
      <c r="Q110" s="76" t="s">
        <v>425</v>
      </c>
      <c r="R110" s="86"/>
      <c r="S110" s="86"/>
      <c r="T110" s="86"/>
      <c r="U110" s="86"/>
      <c r="V110" s="86"/>
      <c r="W110" s="86"/>
      <c r="X110" s="86"/>
      <c r="Y110" s="86"/>
      <c r="Z110" s="86"/>
    </row>
    <row r="111" spans="1:26" s="79" customFormat="1" ht="185.25" x14ac:dyDescent="0.25">
      <c r="A111" s="47">
        <v>2</v>
      </c>
      <c r="B111" s="62" t="s">
        <v>53</v>
      </c>
      <c r="C111" s="62" t="s">
        <v>53</v>
      </c>
      <c r="D111" s="62" t="s">
        <v>126</v>
      </c>
      <c r="E111" s="62" t="s">
        <v>426</v>
      </c>
      <c r="F111" s="109" t="s">
        <v>75</v>
      </c>
      <c r="G111" s="110" t="s">
        <v>385</v>
      </c>
      <c r="H111" s="111">
        <v>39818</v>
      </c>
      <c r="I111" s="111">
        <v>40178</v>
      </c>
      <c r="J111" s="112" t="s">
        <v>95</v>
      </c>
      <c r="K111" s="113">
        <v>0</v>
      </c>
      <c r="L111" s="113">
        <v>11</v>
      </c>
      <c r="M111" s="114">
        <f>800+110+170</f>
        <v>1080</v>
      </c>
      <c r="N111" s="115" t="s">
        <v>128</v>
      </c>
      <c r="O111" s="116">
        <v>1205727197</v>
      </c>
      <c r="P111" s="117">
        <v>98</v>
      </c>
      <c r="Q111" s="76" t="s">
        <v>425</v>
      </c>
      <c r="R111" s="86"/>
      <c r="S111" s="86"/>
      <c r="T111" s="86"/>
      <c r="U111" s="86"/>
      <c r="V111" s="86"/>
      <c r="W111" s="86"/>
      <c r="X111" s="86"/>
      <c r="Y111" s="86"/>
      <c r="Z111" s="86"/>
    </row>
    <row r="112" spans="1:26" s="79" customFormat="1" ht="71.25" x14ac:dyDescent="0.25">
      <c r="A112" s="47">
        <v>3</v>
      </c>
      <c r="B112" s="62" t="s">
        <v>53</v>
      </c>
      <c r="C112" s="62" t="s">
        <v>53</v>
      </c>
      <c r="D112" s="62" t="s">
        <v>126</v>
      </c>
      <c r="E112" s="62" t="s">
        <v>427</v>
      </c>
      <c r="F112" s="398" t="s">
        <v>75</v>
      </c>
      <c r="G112" s="110" t="s">
        <v>385</v>
      </c>
      <c r="H112" s="111">
        <v>40185</v>
      </c>
      <c r="I112" s="111">
        <v>40543</v>
      </c>
      <c r="J112" s="112" t="s">
        <v>95</v>
      </c>
      <c r="K112" s="223">
        <v>11</v>
      </c>
      <c r="L112" s="113"/>
      <c r="M112" s="114" t="s">
        <v>236</v>
      </c>
      <c r="N112" s="115" t="s">
        <v>128</v>
      </c>
      <c r="O112" s="116">
        <v>1253633885</v>
      </c>
      <c r="P112" s="117">
        <v>99</v>
      </c>
      <c r="Q112" s="76" t="s">
        <v>428</v>
      </c>
      <c r="R112" s="86"/>
      <c r="S112" s="86"/>
      <c r="T112" s="86"/>
      <c r="U112" s="86"/>
      <c r="V112" s="86"/>
      <c r="W112" s="86"/>
      <c r="X112" s="86"/>
      <c r="Y112" s="86"/>
      <c r="Z112" s="86"/>
    </row>
    <row r="113" spans="1:26" s="79" customFormat="1" ht="71.25" x14ac:dyDescent="0.25">
      <c r="A113" s="47">
        <v>4</v>
      </c>
      <c r="B113" s="62" t="s">
        <v>53</v>
      </c>
      <c r="C113" s="62" t="s">
        <v>53</v>
      </c>
      <c r="D113" s="62" t="s">
        <v>126</v>
      </c>
      <c r="E113" s="62" t="s">
        <v>429</v>
      </c>
      <c r="F113" s="205" t="s">
        <v>75</v>
      </c>
      <c r="G113" s="120" t="s">
        <v>385</v>
      </c>
      <c r="H113" s="111">
        <v>40560</v>
      </c>
      <c r="I113" s="111">
        <v>40908</v>
      </c>
      <c r="J113" s="112" t="s">
        <v>95</v>
      </c>
      <c r="K113" s="206">
        <v>11</v>
      </c>
      <c r="L113" s="207"/>
      <c r="M113" s="114">
        <v>1104</v>
      </c>
      <c r="N113" s="115" t="s">
        <v>128</v>
      </c>
      <c r="O113" s="208">
        <v>1335166965</v>
      </c>
      <c r="P113" s="117" t="s">
        <v>430</v>
      </c>
      <c r="Q113" s="76" t="s">
        <v>428</v>
      </c>
      <c r="R113" s="86"/>
      <c r="S113" s="86"/>
      <c r="T113" s="86"/>
      <c r="U113" s="86"/>
      <c r="V113" s="86"/>
      <c r="W113" s="86"/>
      <c r="X113" s="86"/>
      <c r="Y113" s="86"/>
      <c r="Z113" s="86"/>
    </row>
    <row r="114" spans="1:26" s="79" customFormat="1" ht="65.25" customHeight="1" x14ac:dyDescent="0.25">
      <c r="A114" s="47">
        <v>5</v>
      </c>
      <c r="B114" s="62" t="s">
        <v>53</v>
      </c>
      <c r="C114" s="62" t="s">
        <v>53</v>
      </c>
      <c r="D114" s="62" t="s">
        <v>126</v>
      </c>
      <c r="E114" s="62" t="s">
        <v>431</v>
      </c>
      <c r="F114" s="398" t="s">
        <v>75</v>
      </c>
      <c r="G114" s="110" t="s">
        <v>385</v>
      </c>
      <c r="H114" s="111">
        <v>40561</v>
      </c>
      <c r="I114" s="111">
        <v>40908</v>
      </c>
      <c r="J114" s="112" t="s">
        <v>95</v>
      </c>
      <c r="K114" s="113">
        <v>11</v>
      </c>
      <c r="L114" s="113"/>
      <c r="M114" s="114">
        <v>100</v>
      </c>
      <c r="N114" s="115" t="s">
        <v>128</v>
      </c>
      <c r="O114" s="116">
        <v>59715898</v>
      </c>
      <c r="P114" s="117">
        <v>103</v>
      </c>
      <c r="Q114" s="76" t="s">
        <v>432</v>
      </c>
      <c r="R114" s="86"/>
      <c r="S114" s="86"/>
      <c r="T114" s="86"/>
      <c r="U114" s="86"/>
      <c r="V114" s="86"/>
      <c r="W114" s="86"/>
      <c r="X114" s="86"/>
      <c r="Y114" s="86"/>
      <c r="Z114" s="86"/>
    </row>
    <row r="115" spans="1:26" s="79" customFormat="1" ht="71.25" x14ac:dyDescent="0.25">
      <c r="A115" s="47">
        <v>6</v>
      </c>
      <c r="B115" s="62" t="s">
        <v>53</v>
      </c>
      <c r="C115" s="62" t="s">
        <v>53</v>
      </c>
      <c r="D115" s="62" t="s">
        <v>126</v>
      </c>
      <c r="E115" s="62" t="s">
        <v>433</v>
      </c>
      <c r="F115" s="205" t="s">
        <v>75</v>
      </c>
      <c r="G115" s="120" t="s">
        <v>385</v>
      </c>
      <c r="H115" s="111">
        <v>41246</v>
      </c>
      <c r="I115" s="111">
        <v>41611</v>
      </c>
      <c r="J115" s="112" t="s">
        <v>95</v>
      </c>
      <c r="K115" s="206">
        <v>12</v>
      </c>
      <c r="L115" s="399"/>
      <c r="M115" s="115"/>
      <c r="N115" s="115" t="s">
        <v>128</v>
      </c>
      <c r="O115" s="208">
        <v>3113646167</v>
      </c>
      <c r="P115" s="117">
        <v>105</v>
      </c>
      <c r="Q115" s="76" t="s">
        <v>428</v>
      </c>
      <c r="R115" s="86"/>
      <c r="S115" s="86"/>
      <c r="T115" s="86"/>
      <c r="U115" s="86"/>
      <c r="V115" s="86"/>
      <c r="W115" s="86"/>
      <c r="X115" s="86"/>
      <c r="Y115" s="86"/>
      <c r="Z115" s="86"/>
    </row>
    <row r="116" spans="1:26" s="79" customFormat="1" ht="62.25" customHeight="1" x14ac:dyDescent="0.25">
      <c r="A116" s="47">
        <v>7</v>
      </c>
      <c r="B116" s="62" t="s">
        <v>53</v>
      </c>
      <c r="C116" s="62" t="s">
        <v>53</v>
      </c>
      <c r="D116" s="62" t="s">
        <v>126</v>
      </c>
      <c r="E116" s="62" t="s">
        <v>434</v>
      </c>
      <c r="F116" s="398" t="s">
        <v>75</v>
      </c>
      <c r="G116" s="110" t="s">
        <v>385</v>
      </c>
      <c r="H116" s="111">
        <v>41246</v>
      </c>
      <c r="I116" s="111">
        <v>41611</v>
      </c>
      <c r="J116" s="112" t="s">
        <v>95</v>
      </c>
      <c r="K116" s="113">
        <v>12</v>
      </c>
      <c r="L116" s="113"/>
      <c r="M116" s="114"/>
      <c r="N116" s="115" t="s">
        <v>128</v>
      </c>
      <c r="O116" s="116">
        <v>131938900</v>
      </c>
      <c r="P116" s="117">
        <v>100</v>
      </c>
      <c r="Q116" s="76" t="s">
        <v>432</v>
      </c>
      <c r="R116" s="86"/>
      <c r="S116" s="86"/>
      <c r="T116" s="86"/>
      <c r="U116" s="86"/>
      <c r="V116" s="86"/>
      <c r="W116" s="86"/>
      <c r="X116" s="86"/>
      <c r="Y116" s="86"/>
      <c r="Z116" s="86"/>
    </row>
    <row r="117" spans="1:26" s="79" customFormat="1" x14ac:dyDescent="0.25">
      <c r="A117" s="47"/>
      <c r="B117" s="62"/>
      <c r="C117" s="63"/>
      <c r="D117" s="62"/>
      <c r="E117" s="119"/>
      <c r="F117" s="120"/>
      <c r="G117" s="120"/>
      <c r="H117" s="120"/>
      <c r="I117" s="112"/>
      <c r="J117" s="112"/>
      <c r="K117" s="112"/>
      <c r="L117" s="112"/>
      <c r="M117" s="115"/>
      <c r="N117" s="115"/>
      <c r="O117" s="117"/>
      <c r="P117" s="117"/>
      <c r="Q117" s="76"/>
      <c r="R117" s="86"/>
      <c r="S117" s="86"/>
      <c r="T117" s="86"/>
      <c r="U117" s="86"/>
      <c r="V117" s="86"/>
      <c r="W117" s="86"/>
      <c r="X117" s="86"/>
      <c r="Y117" s="86"/>
      <c r="Z117" s="86"/>
    </row>
    <row r="118" spans="1:26" s="79" customFormat="1" x14ac:dyDescent="0.25">
      <c r="A118" s="47"/>
      <c r="B118" s="118" t="s">
        <v>105</v>
      </c>
      <c r="C118" s="63"/>
      <c r="D118" s="62"/>
      <c r="E118" s="119"/>
      <c r="F118" s="120"/>
      <c r="G118" s="120"/>
      <c r="H118" s="120"/>
      <c r="I118" s="112"/>
      <c r="J118" s="112"/>
      <c r="K118" s="121">
        <f>SUM(K109:K117)</f>
        <v>57</v>
      </c>
      <c r="L118" s="76"/>
      <c r="M118" s="121">
        <f>SUM(M110:M117)</f>
        <v>3364</v>
      </c>
      <c r="N118" s="122"/>
      <c r="O118" s="117"/>
      <c r="P118" s="117"/>
      <c r="Q118" s="76"/>
    </row>
    <row r="119" spans="1:26" x14ac:dyDescent="0.25">
      <c r="E119" s="155"/>
    </row>
    <row r="120" spans="1:26" ht="30.75" customHeight="1" x14ac:dyDescent="0.25">
      <c r="B120" s="167" t="s">
        <v>204</v>
      </c>
      <c r="C120" s="209">
        <f>K118</f>
        <v>57</v>
      </c>
      <c r="H120" s="126"/>
      <c r="I120" s="126"/>
      <c r="J120" s="126"/>
      <c r="K120" s="126"/>
      <c r="L120" s="126"/>
      <c r="M120" s="126"/>
    </row>
    <row r="122" spans="1:26" ht="15" thickBot="1" x14ac:dyDescent="0.3"/>
    <row r="123" spans="1:26" ht="30.75" thickBot="1" x14ac:dyDescent="0.3">
      <c r="B123" s="210" t="s">
        <v>205</v>
      </c>
      <c r="C123" s="211" t="s">
        <v>206</v>
      </c>
      <c r="D123" s="210" t="s">
        <v>104</v>
      </c>
      <c r="E123" s="211" t="s">
        <v>207</v>
      </c>
    </row>
    <row r="124" spans="1:26" x14ac:dyDescent="0.25">
      <c r="B124" s="47" t="s">
        <v>208</v>
      </c>
      <c r="C124" s="212">
        <v>20</v>
      </c>
      <c r="D124" s="212">
        <v>0</v>
      </c>
      <c r="E124" s="495">
        <f>+D124+D125+D126</f>
        <v>40</v>
      </c>
    </row>
    <row r="125" spans="1:26" x14ac:dyDescent="0.25">
      <c r="B125" s="47" t="s">
        <v>209</v>
      </c>
      <c r="C125" s="85">
        <v>30</v>
      </c>
      <c r="D125" s="85">
        <v>0</v>
      </c>
      <c r="E125" s="496"/>
    </row>
    <row r="126" spans="1:26" ht="15" thickBot="1" x14ac:dyDescent="0.3">
      <c r="B126" s="47" t="s">
        <v>210</v>
      </c>
      <c r="C126" s="213">
        <v>40</v>
      </c>
      <c r="D126" s="213">
        <v>40</v>
      </c>
      <c r="E126" s="497"/>
    </row>
    <row r="128" spans="1:26" ht="15" thickBot="1" x14ac:dyDescent="0.3"/>
    <row r="129" spans="2:17" ht="27" thickBot="1" x14ac:dyDescent="0.3">
      <c r="B129" s="513" t="s">
        <v>211</v>
      </c>
      <c r="C129" s="514"/>
      <c r="D129" s="514"/>
      <c r="E129" s="514"/>
      <c r="F129" s="514"/>
      <c r="G129" s="514"/>
      <c r="H129" s="514"/>
      <c r="I129" s="514"/>
      <c r="J129" s="514"/>
      <c r="K129" s="514"/>
      <c r="L129" s="514"/>
      <c r="M129" s="514"/>
      <c r="N129" s="515"/>
    </row>
    <row r="131" spans="2:17" ht="15" x14ac:dyDescent="0.25">
      <c r="B131" s="476" t="s">
        <v>163</v>
      </c>
      <c r="C131" s="476" t="s">
        <v>164</v>
      </c>
      <c r="D131" s="476" t="s">
        <v>165</v>
      </c>
      <c r="E131" s="476" t="s">
        <v>166</v>
      </c>
      <c r="F131" s="476" t="s">
        <v>167</v>
      </c>
      <c r="G131" s="476" t="s">
        <v>168</v>
      </c>
      <c r="H131" s="476" t="s">
        <v>169</v>
      </c>
      <c r="I131" s="476" t="s">
        <v>170</v>
      </c>
      <c r="J131" s="489" t="s">
        <v>171</v>
      </c>
      <c r="K131" s="490"/>
      <c r="L131" s="491"/>
      <c r="M131" s="476" t="s">
        <v>172</v>
      </c>
      <c r="N131" s="476" t="s">
        <v>1804</v>
      </c>
      <c r="O131" s="476" t="s">
        <v>1805</v>
      </c>
      <c r="P131" s="478" t="s">
        <v>96</v>
      </c>
      <c r="Q131" s="479"/>
    </row>
    <row r="132" spans="2:17" ht="30" x14ac:dyDescent="0.25">
      <c r="B132" s="477"/>
      <c r="C132" s="477"/>
      <c r="D132" s="477"/>
      <c r="E132" s="477"/>
      <c r="F132" s="477"/>
      <c r="G132" s="477"/>
      <c r="H132" s="477"/>
      <c r="I132" s="477"/>
      <c r="J132" s="176" t="s">
        <v>173</v>
      </c>
      <c r="K132" s="176" t="s">
        <v>174</v>
      </c>
      <c r="L132" s="176" t="s">
        <v>175</v>
      </c>
      <c r="M132" s="477"/>
      <c r="N132" s="477"/>
      <c r="O132" s="477"/>
      <c r="P132" s="480"/>
      <c r="Q132" s="481"/>
    </row>
    <row r="133" spans="2:17" ht="57" x14ac:dyDescent="0.2">
      <c r="B133" s="127" t="s">
        <v>1809</v>
      </c>
      <c r="C133" s="144">
        <v>400</v>
      </c>
      <c r="D133" s="127" t="s">
        <v>435</v>
      </c>
      <c r="E133" s="127">
        <v>52554884</v>
      </c>
      <c r="F133" s="127" t="s">
        <v>436</v>
      </c>
      <c r="G133" s="99" t="s">
        <v>437</v>
      </c>
      <c r="H133" s="129">
        <v>37134</v>
      </c>
      <c r="I133" s="127" t="s">
        <v>128</v>
      </c>
      <c r="J133" s="127" t="s">
        <v>408</v>
      </c>
      <c r="K133" s="127" t="s">
        <v>438</v>
      </c>
      <c r="L133" s="127" t="s">
        <v>439</v>
      </c>
      <c r="M133" s="85" t="s">
        <v>75</v>
      </c>
      <c r="N133" s="85" t="s">
        <v>75</v>
      </c>
      <c r="O133" s="85" t="s">
        <v>75</v>
      </c>
      <c r="P133" s="482"/>
      <c r="Q133" s="483"/>
    </row>
    <row r="134" spans="2:17" s="215" customFormat="1" ht="128.25" x14ac:dyDescent="0.25">
      <c r="B134" s="127" t="s">
        <v>1802</v>
      </c>
      <c r="C134" s="127">
        <v>400</v>
      </c>
      <c r="D134" s="127" t="s">
        <v>440</v>
      </c>
      <c r="E134" s="99">
        <v>52328095</v>
      </c>
      <c r="F134" s="127" t="s">
        <v>441</v>
      </c>
      <c r="G134" s="99" t="s">
        <v>442</v>
      </c>
      <c r="H134" s="214">
        <v>41902</v>
      </c>
      <c r="I134" s="99" t="s">
        <v>128</v>
      </c>
      <c r="J134" s="127" t="s">
        <v>408</v>
      </c>
      <c r="K134" s="127" t="s">
        <v>443</v>
      </c>
      <c r="L134" s="127" t="s">
        <v>444</v>
      </c>
      <c r="M134" s="85" t="s">
        <v>75</v>
      </c>
      <c r="N134" s="85" t="s">
        <v>75</v>
      </c>
      <c r="O134" s="85" t="s">
        <v>75</v>
      </c>
      <c r="P134" s="484" t="s">
        <v>445</v>
      </c>
      <c r="Q134" s="485"/>
    </row>
    <row r="135" spans="2:17" s="215" customFormat="1" ht="57" x14ac:dyDescent="0.25">
      <c r="B135" s="127" t="s">
        <v>1803</v>
      </c>
      <c r="C135" s="127">
        <v>400</v>
      </c>
      <c r="D135" s="99" t="s">
        <v>446</v>
      </c>
      <c r="E135" s="99">
        <v>3276248</v>
      </c>
      <c r="F135" s="99" t="s">
        <v>222</v>
      </c>
      <c r="G135" s="127" t="s">
        <v>263</v>
      </c>
      <c r="H135" s="214">
        <v>37482</v>
      </c>
      <c r="I135" s="99" t="s">
        <v>447</v>
      </c>
      <c r="J135" s="127" t="s">
        <v>408</v>
      </c>
      <c r="K135" s="127" t="s">
        <v>448</v>
      </c>
      <c r="L135" s="99" t="s">
        <v>449</v>
      </c>
      <c r="M135" s="85" t="s">
        <v>75</v>
      </c>
      <c r="N135" s="85" t="s">
        <v>75</v>
      </c>
      <c r="O135" s="85" t="s">
        <v>75</v>
      </c>
      <c r="P135" s="484" t="s">
        <v>450</v>
      </c>
      <c r="Q135" s="485"/>
    </row>
    <row r="136" spans="2:17" x14ac:dyDescent="0.2">
      <c r="B136" s="144"/>
      <c r="C136" s="217"/>
      <c r="D136" s="100"/>
      <c r="E136" s="100"/>
      <c r="F136" s="100"/>
      <c r="G136" s="100"/>
      <c r="H136" s="100"/>
      <c r="I136" s="100"/>
      <c r="J136" s="100"/>
      <c r="K136" s="100"/>
      <c r="L136" s="100"/>
      <c r="M136" s="100"/>
      <c r="N136" s="100"/>
      <c r="O136" s="100"/>
      <c r="P136" s="218"/>
      <c r="Q136" s="219"/>
    </row>
    <row r="139" spans="2:17" ht="15" thickBot="1" x14ac:dyDescent="0.3"/>
    <row r="140" spans="2:17" ht="30" x14ac:dyDescent="0.25">
      <c r="B140" s="158" t="s">
        <v>94</v>
      </c>
      <c r="C140" s="158" t="s">
        <v>205</v>
      </c>
      <c r="D140" s="176" t="s">
        <v>206</v>
      </c>
      <c r="E140" s="158" t="s">
        <v>104</v>
      </c>
      <c r="F140" s="211" t="s">
        <v>227</v>
      </c>
      <c r="G140" s="177"/>
    </row>
    <row r="141" spans="2:17" ht="108" x14ac:dyDescent="0.2">
      <c r="B141" s="459" t="s">
        <v>228</v>
      </c>
      <c r="C141" s="220" t="s">
        <v>229</v>
      </c>
      <c r="D141" s="85">
        <v>25</v>
      </c>
      <c r="E141" s="85">
        <v>25</v>
      </c>
      <c r="F141" s="471">
        <f>+E141+E142+E143</f>
        <v>60</v>
      </c>
      <c r="G141" s="221"/>
    </row>
    <row r="142" spans="2:17" ht="96" x14ac:dyDescent="0.2">
      <c r="B142" s="459"/>
      <c r="C142" s="220" t="s">
        <v>230</v>
      </c>
      <c r="D142" s="47">
        <v>25</v>
      </c>
      <c r="E142" s="85">
        <v>25</v>
      </c>
      <c r="F142" s="472"/>
      <c r="G142" s="221"/>
    </row>
    <row r="143" spans="2:17" ht="60" x14ac:dyDescent="0.2">
      <c r="B143" s="459"/>
      <c r="C143" s="220" t="s">
        <v>231</v>
      </c>
      <c r="D143" s="85">
        <v>10</v>
      </c>
      <c r="E143" s="85">
        <v>10</v>
      </c>
      <c r="F143" s="473"/>
      <c r="G143" s="221"/>
    </row>
    <row r="144" spans="2:17" x14ac:dyDescent="0.2">
      <c r="C144" s="171"/>
    </row>
    <row r="147" spans="2:5" ht="15" x14ac:dyDescent="0.25">
      <c r="B147" s="188" t="s">
        <v>232</v>
      </c>
    </row>
    <row r="150" spans="2:5" ht="15" x14ac:dyDescent="0.25">
      <c r="B150" s="176" t="s">
        <v>94</v>
      </c>
      <c r="C150" s="176" t="s">
        <v>103</v>
      </c>
      <c r="D150" s="158" t="s">
        <v>104</v>
      </c>
      <c r="E150" s="158" t="s">
        <v>105</v>
      </c>
    </row>
    <row r="151" spans="2:5" ht="42.75" x14ac:dyDescent="0.25">
      <c r="B151" s="190" t="s">
        <v>1807</v>
      </c>
      <c r="C151" s="47">
        <v>40</v>
      </c>
      <c r="D151" s="85">
        <f>+E124</f>
        <v>40</v>
      </c>
      <c r="E151" s="474">
        <f>+D151+D152</f>
        <v>100</v>
      </c>
    </row>
    <row r="152" spans="2:5" ht="71.25" x14ac:dyDescent="0.25">
      <c r="B152" s="190" t="s">
        <v>1808</v>
      </c>
      <c r="C152" s="47">
        <v>60</v>
      </c>
      <c r="D152" s="85">
        <f>+F141</f>
        <v>60</v>
      </c>
      <c r="E152" s="475"/>
    </row>
  </sheetData>
  <mergeCells count="69">
    <mergeCell ref="M46:N46"/>
    <mergeCell ref="B2:P2"/>
    <mergeCell ref="B4:P4"/>
    <mergeCell ref="A5:L5"/>
    <mergeCell ref="C7:N7"/>
    <mergeCell ref="C8:N8"/>
    <mergeCell ref="C9:N9"/>
    <mergeCell ref="C10:N10"/>
    <mergeCell ref="C11:E11"/>
    <mergeCell ref="B15:C22"/>
    <mergeCell ref="B23:C23"/>
    <mergeCell ref="E41:E42"/>
    <mergeCell ref="P76:Q76"/>
    <mergeCell ref="B61:B62"/>
    <mergeCell ref="C61:C62"/>
    <mergeCell ref="D61:E61"/>
    <mergeCell ref="C65:N65"/>
    <mergeCell ref="B67:N67"/>
    <mergeCell ref="P70:Q70"/>
    <mergeCell ref="P71:Q71"/>
    <mergeCell ref="P72:Q72"/>
    <mergeCell ref="P73:Q73"/>
    <mergeCell ref="P74:Q74"/>
    <mergeCell ref="P75:Q75"/>
    <mergeCell ref="P88:Q89"/>
    <mergeCell ref="P90:Q90"/>
    <mergeCell ref="P77:Q77"/>
    <mergeCell ref="B83:N83"/>
    <mergeCell ref="B88:B89"/>
    <mergeCell ref="C88:C89"/>
    <mergeCell ref="D88:D89"/>
    <mergeCell ref="E88:E89"/>
    <mergeCell ref="F88:F89"/>
    <mergeCell ref="G88:G89"/>
    <mergeCell ref="H88:H89"/>
    <mergeCell ref="I88:I89"/>
    <mergeCell ref="D100:E100"/>
    <mergeCell ref="J88:L88"/>
    <mergeCell ref="M88:M89"/>
    <mergeCell ref="N88:N89"/>
    <mergeCell ref="O88:O89"/>
    <mergeCell ref="P91:Q91"/>
    <mergeCell ref="P92:Q92"/>
    <mergeCell ref="P93:Q93"/>
    <mergeCell ref="B96:N96"/>
    <mergeCell ref="D99:E99"/>
    <mergeCell ref="B103:P103"/>
    <mergeCell ref="B106:N106"/>
    <mergeCell ref="E124:E126"/>
    <mergeCell ref="B129:N129"/>
    <mergeCell ref="B131:B132"/>
    <mergeCell ref="C131:C132"/>
    <mergeCell ref="D131:D132"/>
    <mergeCell ref="E131:E132"/>
    <mergeCell ref="F131:F132"/>
    <mergeCell ref="G131:G132"/>
    <mergeCell ref="B141:B143"/>
    <mergeCell ref="F141:F143"/>
    <mergeCell ref="H131:H132"/>
    <mergeCell ref="I131:I132"/>
    <mergeCell ref="J131:L131"/>
    <mergeCell ref="E151:E152"/>
    <mergeCell ref="P131:Q132"/>
    <mergeCell ref="P133:Q133"/>
    <mergeCell ref="P134:Q134"/>
    <mergeCell ref="P135:Q135"/>
    <mergeCell ref="M131:M132"/>
    <mergeCell ref="N131:N132"/>
    <mergeCell ref="O131:O132"/>
  </mergeCells>
  <dataValidations count="2">
    <dataValidation type="decimal" allowBlank="1" showInputMessage="1" showErrorMessage="1" sqref="WVH983068 WVH25:WVH45 WLL25:WLL45 WBP25:WBP45 VRT25:VRT45 VHX25:VHX45 UYB25:UYB45 UOF25:UOF45 UEJ25:UEJ45 TUN25:TUN45 TKR25:TKR45 TAV25:TAV45 SQZ25:SQZ45 SHD25:SHD45 RXH25:RXH45 RNL25:RNL45 RDP25:RDP45 QTT25:QTT45 QJX25:QJX45 QAB25:QAB45 PQF25:PQF45 PGJ25:PGJ45 OWN25:OWN45 OMR25:OMR45 OCV25:OCV45 NSZ25:NSZ45 NJD25:NJD45 MZH25:MZH45 MPL25:MPL45 MFP25:MFP45 LVT25:LVT45 LLX25:LLX45 LCB25:LCB45 KSF25:KSF45 KIJ25:KIJ45 JYN25:JYN45 JOR25:JOR45 JEV25:JEV45 IUZ25:IUZ45 ILD25:ILD45 IBH25:IBH45 HRL25:HRL45 HHP25:HHP45 GXT25:GXT45 GNX25:GNX45 GEB25:GEB45 FUF25:FUF45 FKJ25:FKJ45 FAN25:FAN45 EQR25:EQR45 EGV25:EGV45 DWZ25:DWZ45 DND25:DND45 DDH25:DDH45 CTL25:CTL45 CJP25:CJP45 BZT25:BZT45 BPX25:BPX45 BGB25:BGB45 AWF25:AWF45 AMJ25:AMJ45 ACN25:ACN45 SR25:SR45 IV25:IV45 WBP983068 VRT983068 VHX983068 UYB983068 UOF983068 UEJ983068 TUN983068 TKR983068 TAV983068 SQZ983068 SHD983068 RXH983068 RNL983068 RDP983068 QTT983068 QJX983068 QAB983068 PQF983068 PGJ983068 OWN983068 OMR983068 OCV983068 NSZ983068 NJD983068 MZH983068 MPL983068 MFP983068 LVT983068 LLX983068 LCB983068 KSF983068 KIJ983068 JYN983068 JOR983068 JEV983068 IUZ983068 ILD983068 IBH983068 HRL983068 HHP983068 GXT983068 GNX983068 GEB983068 FUF983068 FKJ983068 FAN983068 EQR983068 EGV983068 DWZ983068 DND983068 DDH983068 CTL983068 CJP983068 BZT983068 BPX983068 BGB983068 AWF983068 AMJ983068 ACN983068 SR983068 IV983068 C983068 WVH917532 WLL917532 WBP917532 VRT917532 VHX917532 UYB917532 UOF917532 UEJ917532 TUN917532 TKR917532 TAV917532 SQZ917532 SHD917532 RXH917532 RNL917532 RDP917532 QTT917532 QJX917532 QAB917532 PQF917532 PGJ917532 OWN917532 OMR917532 OCV917532 NSZ917532 NJD917532 MZH917532 MPL917532 MFP917532 LVT917532 LLX917532 LCB917532 KSF917532 KIJ917532 JYN917532 JOR917532 JEV917532 IUZ917532 ILD917532 IBH917532 HRL917532 HHP917532 GXT917532 GNX917532 GEB917532 FUF917532 FKJ917532 FAN917532 EQR917532 EGV917532 DWZ917532 DND917532 DDH917532 CTL917532 CJP917532 BZT917532 BPX917532 BGB917532 AWF917532 AMJ917532 ACN917532 SR917532 IV917532 C917532 WVH851996 WLL851996 WBP851996 VRT851996 VHX851996 UYB851996 UOF851996 UEJ851996 TUN851996 TKR851996 TAV851996 SQZ851996 SHD851996 RXH851996 RNL851996 RDP851996 QTT851996 QJX851996 QAB851996 PQF851996 PGJ851996 OWN851996 OMR851996 OCV851996 NSZ851996 NJD851996 MZH851996 MPL851996 MFP851996 LVT851996 LLX851996 LCB851996 KSF851996 KIJ851996 JYN851996 JOR851996 JEV851996 IUZ851996 ILD851996 IBH851996 HRL851996 HHP851996 GXT851996 GNX851996 GEB851996 FUF851996 FKJ851996 FAN851996 EQR851996 EGV851996 DWZ851996 DND851996 DDH851996 CTL851996 CJP851996 BZT851996 BPX851996 BGB851996 AWF851996 AMJ851996 ACN851996 SR851996 IV851996 C851996 WVH786460 WLL786460 WBP786460 VRT786460 VHX786460 UYB786460 UOF786460 UEJ786460 TUN786460 TKR786460 TAV786460 SQZ786460 SHD786460 RXH786460 RNL786460 RDP786460 QTT786460 QJX786460 QAB786460 PQF786460 PGJ786460 OWN786460 OMR786460 OCV786460 NSZ786460 NJD786460 MZH786460 MPL786460 MFP786460 LVT786460 LLX786460 LCB786460 KSF786460 KIJ786460 JYN786460 JOR786460 JEV786460 IUZ786460 ILD786460 IBH786460 HRL786460 HHP786460 GXT786460 GNX786460 GEB786460 FUF786460 FKJ786460 FAN786460 EQR786460 EGV786460 DWZ786460 DND786460 DDH786460 CTL786460 CJP786460 BZT786460 BPX786460 BGB786460 AWF786460 AMJ786460 ACN786460 SR786460 IV786460 C786460 WVH720924 WLL720924 WBP720924 VRT720924 VHX720924 UYB720924 UOF720924 UEJ720924 TUN720924 TKR720924 TAV720924 SQZ720924 SHD720924 RXH720924 RNL720924 RDP720924 QTT720924 QJX720924 QAB720924 PQF720924 PGJ720924 OWN720924 OMR720924 OCV720924 NSZ720924 NJD720924 MZH720924 MPL720924 MFP720924 LVT720924 LLX720924 LCB720924 KSF720924 KIJ720924 JYN720924 JOR720924 JEV720924 IUZ720924 ILD720924 IBH720924 HRL720924 HHP720924 GXT720924 GNX720924 GEB720924 FUF720924 FKJ720924 FAN720924 EQR720924 EGV720924 DWZ720924 DND720924 DDH720924 CTL720924 CJP720924 BZT720924 BPX720924 BGB720924 AWF720924 AMJ720924 ACN720924 SR720924 IV720924 C720924 WVH655388 WLL655388 WBP655388 VRT655388 VHX655388 UYB655388 UOF655388 UEJ655388 TUN655388 TKR655388 TAV655388 SQZ655388 SHD655388 RXH655388 RNL655388 RDP655388 QTT655388 QJX655388 QAB655388 PQF655388 PGJ655388 OWN655388 OMR655388 OCV655388 NSZ655388 NJD655388 MZH655388 MPL655388 MFP655388 LVT655388 LLX655388 LCB655388 KSF655388 KIJ655388 JYN655388 JOR655388 JEV655388 IUZ655388 ILD655388 IBH655388 HRL655388 HHP655388 GXT655388 GNX655388 GEB655388 FUF655388 FKJ655388 FAN655388 EQR655388 EGV655388 DWZ655388 DND655388 DDH655388 CTL655388 CJP655388 BZT655388 BPX655388 BGB655388 AWF655388 AMJ655388 ACN655388 SR655388 IV655388 C655388 WVH589852 WLL589852 WBP589852 VRT589852 VHX589852 UYB589852 UOF589852 UEJ589852 TUN589852 TKR589852 TAV589852 SQZ589852 SHD589852 RXH589852 RNL589852 RDP589852 QTT589852 QJX589852 QAB589852 PQF589852 PGJ589852 OWN589852 OMR589852 OCV589852 NSZ589852 NJD589852 MZH589852 MPL589852 MFP589852 LVT589852 LLX589852 LCB589852 KSF589852 KIJ589852 JYN589852 JOR589852 JEV589852 IUZ589852 ILD589852 IBH589852 HRL589852 HHP589852 GXT589852 GNX589852 GEB589852 FUF589852 FKJ589852 FAN589852 EQR589852 EGV589852 DWZ589852 DND589852 DDH589852 CTL589852 CJP589852 BZT589852 BPX589852 BGB589852 AWF589852 AMJ589852 ACN589852 SR589852 IV589852 C589852 WVH524316 WLL524316 WBP524316 VRT524316 VHX524316 UYB524316 UOF524316 UEJ524316 TUN524316 TKR524316 TAV524316 SQZ524316 SHD524316 RXH524316 RNL524316 RDP524316 QTT524316 QJX524316 QAB524316 PQF524316 PGJ524316 OWN524316 OMR524316 OCV524316 NSZ524316 NJD524316 MZH524316 MPL524316 MFP524316 LVT524316 LLX524316 LCB524316 KSF524316 KIJ524316 JYN524316 JOR524316 JEV524316 IUZ524316 ILD524316 IBH524316 HRL524316 HHP524316 GXT524316 GNX524316 GEB524316 FUF524316 FKJ524316 FAN524316 EQR524316 EGV524316 DWZ524316 DND524316 DDH524316 CTL524316 CJP524316 BZT524316 BPX524316 BGB524316 AWF524316 AMJ524316 ACN524316 SR524316 IV524316 C524316 WVH458780 WLL458780 WBP458780 VRT458780 VHX458780 UYB458780 UOF458780 UEJ458780 TUN458780 TKR458780 TAV458780 SQZ458780 SHD458780 RXH458780 RNL458780 RDP458780 QTT458780 QJX458780 QAB458780 PQF458780 PGJ458780 OWN458780 OMR458780 OCV458780 NSZ458780 NJD458780 MZH458780 MPL458780 MFP458780 LVT458780 LLX458780 LCB458780 KSF458780 KIJ458780 JYN458780 JOR458780 JEV458780 IUZ458780 ILD458780 IBH458780 HRL458780 HHP458780 GXT458780 GNX458780 GEB458780 FUF458780 FKJ458780 FAN458780 EQR458780 EGV458780 DWZ458780 DND458780 DDH458780 CTL458780 CJP458780 BZT458780 BPX458780 BGB458780 AWF458780 AMJ458780 ACN458780 SR458780 IV458780 C458780 WVH393244 WLL393244 WBP393244 VRT393244 VHX393244 UYB393244 UOF393244 UEJ393244 TUN393244 TKR393244 TAV393244 SQZ393244 SHD393244 RXH393244 RNL393244 RDP393244 QTT393244 QJX393244 QAB393244 PQF393244 PGJ393244 OWN393244 OMR393244 OCV393244 NSZ393244 NJD393244 MZH393244 MPL393244 MFP393244 LVT393244 LLX393244 LCB393244 KSF393244 KIJ393244 JYN393244 JOR393244 JEV393244 IUZ393244 ILD393244 IBH393244 HRL393244 HHP393244 GXT393244 GNX393244 GEB393244 FUF393244 FKJ393244 FAN393244 EQR393244 EGV393244 DWZ393244 DND393244 DDH393244 CTL393244 CJP393244 BZT393244 BPX393244 BGB393244 AWF393244 AMJ393244 ACN393244 SR393244 IV393244 C393244 WVH327708 WLL327708 WBP327708 VRT327708 VHX327708 UYB327708 UOF327708 UEJ327708 TUN327708 TKR327708 TAV327708 SQZ327708 SHD327708 RXH327708 RNL327708 RDP327708 QTT327708 QJX327708 QAB327708 PQF327708 PGJ327708 OWN327708 OMR327708 OCV327708 NSZ327708 NJD327708 MZH327708 MPL327708 MFP327708 LVT327708 LLX327708 LCB327708 KSF327708 KIJ327708 JYN327708 JOR327708 JEV327708 IUZ327708 ILD327708 IBH327708 HRL327708 HHP327708 GXT327708 GNX327708 GEB327708 FUF327708 FKJ327708 FAN327708 EQR327708 EGV327708 DWZ327708 DND327708 DDH327708 CTL327708 CJP327708 BZT327708 BPX327708 BGB327708 AWF327708 AMJ327708 ACN327708 SR327708 IV327708 C327708 WVH262172 WLL262172 WBP262172 VRT262172 VHX262172 UYB262172 UOF262172 UEJ262172 TUN262172 TKR262172 TAV262172 SQZ262172 SHD262172 RXH262172 RNL262172 RDP262172 QTT262172 QJX262172 QAB262172 PQF262172 PGJ262172 OWN262172 OMR262172 OCV262172 NSZ262172 NJD262172 MZH262172 MPL262172 MFP262172 LVT262172 LLX262172 LCB262172 KSF262172 KIJ262172 JYN262172 JOR262172 JEV262172 IUZ262172 ILD262172 IBH262172 HRL262172 HHP262172 GXT262172 GNX262172 GEB262172 FUF262172 FKJ262172 FAN262172 EQR262172 EGV262172 DWZ262172 DND262172 DDH262172 CTL262172 CJP262172 BZT262172 BPX262172 BGB262172 AWF262172 AMJ262172 ACN262172 SR262172 IV262172 C262172 WVH196636 WLL196636 WBP196636 VRT196636 VHX196636 UYB196636 UOF196636 UEJ196636 TUN196636 TKR196636 TAV196636 SQZ196636 SHD196636 RXH196636 RNL196636 RDP196636 QTT196636 QJX196636 QAB196636 PQF196636 PGJ196636 OWN196636 OMR196636 OCV196636 NSZ196636 NJD196636 MZH196636 MPL196636 MFP196636 LVT196636 LLX196636 LCB196636 KSF196636 KIJ196636 JYN196636 JOR196636 JEV196636 IUZ196636 ILD196636 IBH196636 HRL196636 HHP196636 GXT196636 GNX196636 GEB196636 FUF196636 FKJ196636 FAN196636 EQR196636 EGV196636 DWZ196636 DND196636 DDH196636 CTL196636 CJP196636 BZT196636 BPX196636 BGB196636 AWF196636 AMJ196636 ACN196636 SR196636 IV196636 C196636 WVH131100 WLL131100 WBP131100 VRT131100 VHX131100 UYB131100 UOF131100 UEJ131100 TUN131100 TKR131100 TAV131100 SQZ131100 SHD131100 RXH131100 RNL131100 RDP131100 QTT131100 QJX131100 QAB131100 PQF131100 PGJ131100 OWN131100 OMR131100 OCV131100 NSZ131100 NJD131100 MZH131100 MPL131100 MFP131100 LVT131100 LLX131100 LCB131100 KSF131100 KIJ131100 JYN131100 JOR131100 JEV131100 IUZ131100 ILD131100 IBH131100 HRL131100 HHP131100 GXT131100 GNX131100 GEB131100 FUF131100 FKJ131100 FAN131100 EQR131100 EGV131100 DWZ131100 DND131100 DDH131100 CTL131100 CJP131100 BZT131100 BPX131100 BGB131100 AWF131100 AMJ131100 ACN131100 SR131100 IV131100 C131100 WVH65564 WLL65564 WBP65564 VRT65564 VHX65564 UYB65564 UOF65564 UEJ65564 TUN65564 TKR65564 TAV65564 SQZ65564 SHD65564 RXH65564 RNL65564 RDP65564 QTT65564 QJX65564 QAB65564 PQF65564 PGJ65564 OWN65564 OMR65564 OCV65564 NSZ65564 NJD65564 MZH65564 MPL65564 MFP65564 LVT65564 LLX65564 LCB65564 KSF65564 KIJ65564 JYN65564 JOR65564 JEV65564 IUZ65564 ILD65564 IBH65564 HRL65564 HHP65564 GXT65564 GNX65564 GEB65564 FUF65564 FKJ65564 FAN65564 EQR65564 EGV65564 DWZ65564 DND65564 DDH65564 CTL65564 CJP65564 BZT65564 BPX65564 BGB65564 AWF65564 AMJ65564 ACN65564 SR65564 IV65564 C65564 WLL983068">
      <formula1>0</formula1>
      <formula2>1</formula2>
    </dataValidation>
    <dataValidation type="list" allowBlank="1" showInputMessage="1" showErrorMessage="1" sqref="WVE983068 WVE25:WVE45 WLI25:WLI45 WBM25:WBM45 VRQ25:VRQ45 VHU25:VHU45 UXY25:UXY45 UOC25:UOC45 UEG25:UEG45 TUK25:TUK45 TKO25:TKO45 TAS25:TAS45 SQW25:SQW45 SHA25:SHA45 RXE25:RXE45 RNI25:RNI45 RDM25:RDM45 QTQ25:QTQ45 QJU25:QJU45 PZY25:PZY45 PQC25:PQC45 PGG25:PGG45 OWK25:OWK45 OMO25:OMO45 OCS25:OCS45 NSW25:NSW45 NJA25:NJA45 MZE25:MZE45 MPI25:MPI45 MFM25:MFM45 LVQ25:LVQ45 LLU25:LLU45 LBY25:LBY45 KSC25:KSC45 KIG25:KIG45 JYK25:JYK45 JOO25:JOO45 JES25:JES45 IUW25:IUW45 ILA25:ILA45 IBE25:IBE45 HRI25:HRI45 HHM25:HHM45 GXQ25:GXQ45 GNU25:GNU45 GDY25:GDY45 FUC25:FUC45 FKG25:FKG45 FAK25:FAK45 EQO25:EQO45 EGS25:EGS45 DWW25:DWW45 DNA25:DNA45 DDE25:DDE45 CTI25:CTI45 CJM25:CJM45 BZQ25:BZQ45 BPU25:BPU45 BFY25:BFY45 AWC25:AWC45 AMG25:AMG45 ACK25:ACK45 SO25:SO45 IS25:IS45 A25:A45 WLI983068 WBM983068 VRQ983068 VHU983068 UXY983068 UOC983068 UEG983068 TUK983068 TKO983068 TAS983068 SQW983068 SHA983068 RXE983068 RNI983068 RDM983068 QTQ983068 QJU983068 PZY983068 PQC983068 PGG983068 OWK983068 OMO983068 OCS983068 NSW983068 NJA983068 MZE983068 MPI983068 MFM983068 LVQ983068 LLU983068 LBY983068 KSC983068 KIG983068 JYK983068 JOO983068 JES983068 IUW983068 ILA983068 IBE983068 HRI983068 HHM983068 GXQ983068 GNU983068 GDY983068 FUC983068 FKG983068 FAK983068 EQO983068 EGS983068 DWW983068 DNA983068 DDE983068 CTI983068 CJM983068 BZQ983068 BPU983068 BFY983068 AWC983068 AMG983068 ACK983068 SO983068 IS983068 A983068 WVE917532 WLI917532 WBM917532 VRQ917532 VHU917532 UXY917532 UOC917532 UEG917532 TUK917532 TKO917532 TAS917532 SQW917532 SHA917532 RXE917532 RNI917532 RDM917532 QTQ917532 QJU917532 PZY917532 PQC917532 PGG917532 OWK917532 OMO917532 OCS917532 NSW917532 NJA917532 MZE917532 MPI917532 MFM917532 LVQ917532 LLU917532 LBY917532 KSC917532 KIG917532 JYK917532 JOO917532 JES917532 IUW917532 ILA917532 IBE917532 HRI917532 HHM917532 GXQ917532 GNU917532 GDY917532 FUC917532 FKG917532 FAK917532 EQO917532 EGS917532 DWW917532 DNA917532 DDE917532 CTI917532 CJM917532 BZQ917532 BPU917532 BFY917532 AWC917532 AMG917532 ACK917532 SO917532 IS917532 A917532 WVE851996 WLI851996 WBM851996 VRQ851996 VHU851996 UXY851996 UOC851996 UEG851996 TUK851996 TKO851996 TAS851996 SQW851996 SHA851996 RXE851996 RNI851996 RDM851996 QTQ851996 QJU851996 PZY851996 PQC851996 PGG851996 OWK851996 OMO851996 OCS851996 NSW851996 NJA851996 MZE851996 MPI851996 MFM851996 LVQ851996 LLU851996 LBY851996 KSC851996 KIG851996 JYK851996 JOO851996 JES851996 IUW851996 ILA851996 IBE851996 HRI851996 HHM851996 GXQ851996 GNU851996 GDY851996 FUC851996 FKG851996 FAK851996 EQO851996 EGS851996 DWW851996 DNA851996 DDE851996 CTI851996 CJM851996 BZQ851996 BPU851996 BFY851996 AWC851996 AMG851996 ACK851996 SO851996 IS851996 A851996 WVE786460 WLI786460 WBM786460 VRQ786460 VHU786460 UXY786460 UOC786460 UEG786460 TUK786460 TKO786460 TAS786460 SQW786460 SHA786460 RXE786460 RNI786460 RDM786460 QTQ786460 QJU786460 PZY786460 PQC786460 PGG786460 OWK786460 OMO786460 OCS786460 NSW786460 NJA786460 MZE786460 MPI786460 MFM786460 LVQ786460 LLU786460 LBY786460 KSC786460 KIG786460 JYK786460 JOO786460 JES786460 IUW786460 ILA786460 IBE786460 HRI786460 HHM786460 GXQ786460 GNU786460 GDY786460 FUC786460 FKG786460 FAK786460 EQO786460 EGS786460 DWW786460 DNA786460 DDE786460 CTI786460 CJM786460 BZQ786460 BPU786460 BFY786460 AWC786460 AMG786460 ACK786460 SO786460 IS786460 A786460 WVE720924 WLI720924 WBM720924 VRQ720924 VHU720924 UXY720924 UOC720924 UEG720924 TUK720924 TKO720924 TAS720924 SQW720924 SHA720924 RXE720924 RNI720924 RDM720924 QTQ720924 QJU720924 PZY720924 PQC720924 PGG720924 OWK720924 OMO720924 OCS720924 NSW720924 NJA720924 MZE720924 MPI720924 MFM720924 LVQ720924 LLU720924 LBY720924 KSC720924 KIG720924 JYK720924 JOO720924 JES720924 IUW720924 ILA720924 IBE720924 HRI720924 HHM720924 GXQ720924 GNU720924 GDY720924 FUC720924 FKG720924 FAK720924 EQO720924 EGS720924 DWW720924 DNA720924 DDE720924 CTI720924 CJM720924 BZQ720924 BPU720924 BFY720924 AWC720924 AMG720924 ACK720924 SO720924 IS720924 A720924 WVE655388 WLI655388 WBM655388 VRQ655388 VHU655388 UXY655388 UOC655388 UEG655388 TUK655388 TKO655388 TAS655388 SQW655388 SHA655388 RXE655388 RNI655388 RDM655388 QTQ655388 QJU655388 PZY655388 PQC655388 PGG655388 OWK655388 OMO655388 OCS655388 NSW655388 NJA655388 MZE655388 MPI655388 MFM655388 LVQ655388 LLU655388 LBY655388 KSC655388 KIG655388 JYK655388 JOO655388 JES655388 IUW655388 ILA655388 IBE655388 HRI655388 HHM655388 GXQ655388 GNU655388 GDY655388 FUC655388 FKG655388 FAK655388 EQO655388 EGS655388 DWW655388 DNA655388 DDE655388 CTI655388 CJM655388 BZQ655388 BPU655388 BFY655388 AWC655388 AMG655388 ACK655388 SO655388 IS655388 A655388 WVE589852 WLI589852 WBM589852 VRQ589852 VHU589852 UXY589852 UOC589852 UEG589852 TUK589852 TKO589852 TAS589852 SQW589852 SHA589852 RXE589852 RNI589852 RDM589852 QTQ589852 QJU589852 PZY589852 PQC589852 PGG589852 OWK589852 OMO589852 OCS589852 NSW589852 NJA589852 MZE589852 MPI589852 MFM589852 LVQ589852 LLU589852 LBY589852 KSC589852 KIG589852 JYK589852 JOO589852 JES589852 IUW589852 ILA589852 IBE589852 HRI589852 HHM589852 GXQ589852 GNU589852 GDY589852 FUC589852 FKG589852 FAK589852 EQO589852 EGS589852 DWW589852 DNA589852 DDE589852 CTI589852 CJM589852 BZQ589852 BPU589852 BFY589852 AWC589852 AMG589852 ACK589852 SO589852 IS589852 A589852 WVE524316 WLI524316 WBM524316 VRQ524316 VHU524316 UXY524316 UOC524316 UEG524316 TUK524316 TKO524316 TAS524316 SQW524316 SHA524316 RXE524316 RNI524316 RDM524316 QTQ524316 QJU524316 PZY524316 PQC524316 PGG524316 OWK524316 OMO524316 OCS524316 NSW524316 NJA524316 MZE524316 MPI524316 MFM524316 LVQ524316 LLU524316 LBY524316 KSC524316 KIG524316 JYK524316 JOO524316 JES524316 IUW524316 ILA524316 IBE524316 HRI524316 HHM524316 GXQ524316 GNU524316 GDY524316 FUC524316 FKG524316 FAK524316 EQO524316 EGS524316 DWW524316 DNA524316 DDE524316 CTI524316 CJM524316 BZQ524316 BPU524316 BFY524316 AWC524316 AMG524316 ACK524316 SO524316 IS524316 A524316 WVE458780 WLI458780 WBM458780 VRQ458780 VHU458780 UXY458780 UOC458780 UEG458780 TUK458780 TKO458780 TAS458780 SQW458780 SHA458780 RXE458780 RNI458780 RDM458780 QTQ458780 QJU458780 PZY458780 PQC458780 PGG458780 OWK458780 OMO458780 OCS458780 NSW458780 NJA458780 MZE458780 MPI458780 MFM458780 LVQ458780 LLU458780 LBY458780 KSC458780 KIG458780 JYK458780 JOO458780 JES458780 IUW458780 ILA458780 IBE458780 HRI458780 HHM458780 GXQ458780 GNU458780 GDY458780 FUC458780 FKG458780 FAK458780 EQO458780 EGS458780 DWW458780 DNA458780 DDE458780 CTI458780 CJM458780 BZQ458780 BPU458780 BFY458780 AWC458780 AMG458780 ACK458780 SO458780 IS458780 A458780 WVE393244 WLI393244 WBM393244 VRQ393244 VHU393244 UXY393244 UOC393244 UEG393244 TUK393244 TKO393244 TAS393244 SQW393244 SHA393244 RXE393244 RNI393244 RDM393244 QTQ393244 QJU393244 PZY393244 PQC393244 PGG393244 OWK393244 OMO393244 OCS393244 NSW393244 NJA393244 MZE393244 MPI393244 MFM393244 LVQ393244 LLU393244 LBY393244 KSC393244 KIG393244 JYK393244 JOO393244 JES393244 IUW393244 ILA393244 IBE393244 HRI393244 HHM393244 GXQ393244 GNU393244 GDY393244 FUC393244 FKG393244 FAK393244 EQO393244 EGS393244 DWW393244 DNA393244 DDE393244 CTI393244 CJM393244 BZQ393244 BPU393244 BFY393244 AWC393244 AMG393244 ACK393244 SO393244 IS393244 A393244 WVE327708 WLI327708 WBM327708 VRQ327708 VHU327708 UXY327708 UOC327708 UEG327708 TUK327708 TKO327708 TAS327708 SQW327708 SHA327708 RXE327708 RNI327708 RDM327708 QTQ327708 QJU327708 PZY327708 PQC327708 PGG327708 OWK327708 OMO327708 OCS327708 NSW327708 NJA327708 MZE327708 MPI327708 MFM327708 LVQ327708 LLU327708 LBY327708 KSC327708 KIG327708 JYK327708 JOO327708 JES327708 IUW327708 ILA327708 IBE327708 HRI327708 HHM327708 GXQ327708 GNU327708 GDY327708 FUC327708 FKG327708 FAK327708 EQO327708 EGS327708 DWW327708 DNA327708 DDE327708 CTI327708 CJM327708 BZQ327708 BPU327708 BFY327708 AWC327708 AMG327708 ACK327708 SO327708 IS327708 A327708 WVE262172 WLI262172 WBM262172 VRQ262172 VHU262172 UXY262172 UOC262172 UEG262172 TUK262172 TKO262172 TAS262172 SQW262172 SHA262172 RXE262172 RNI262172 RDM262172 QTQ262172 QJU262172 PZY262172 PQC262172 PGG262172 OWK262172 OMO262172 OCS262172 NSW262172 NJA262172 MZE262172 MPI262172 MFM262172 LVQ262172 LLU262172 LBY262172 KSC262172 KIG262172 JYK262172 JOO262172 JES262172 IUW262172 ILA262172 IBE262172 HRI262172 HHM262172 GXQ262172 GNU262172 GDY262172 FUC262172 FKG262172 FAK262172 EQO262172 EGS262172 DWW262172 DNA262172 DDE262172 CTI262172 CJM262172 BZQ262172 BPU262172 BFY262172 AWC262172 AMG262172 ACK262172 SO262172 IS262172 A262172 WVE196636 WLI196636 WBM196636 VRQ196636 VHU196636 UXY196636 UOC196636 UEG196636 TUK196636 TKO196636 TAS196636 SQW196636 SHA196636 RXE196636 RNI196636 RDM196636 QTQ196636 QJU196636 PZY196636 PQC196636 PGG196636 OWK196636 OMO196636 OCS196636 NSW196636 NJA196636 MZE196636 MPI196636 MFM196636 LVQ196636 LLU196636 LBY196636 KSC196636 KIG196636 JYK196636 JOO196636 JES196636 IUW196636 ILA196636 IBE196636 HRI196636 HHM196636 GXQ196636 GNU196636 GDY196636 FUC196636 FKG196636 FAK196636 EQO196636 EGS196636 DWW196636 DNA196636 DDE196636 CTI196636 CJM196636 BZQ196636 BPU196636 BFY196636 AWC196636 AMG196636 ACK196636 SO196636 IS196636 A196636 WVE131100 WLI131100 WBM131100 VRQ131100 VHU131100 UXY131100 UOC131100 UEG131100 TUK131100 TKO131100 TAS131100 SQW131100 SHA131100 RXE131100 RNI131100 RDM131100 QTQ131100 QJU131100 PZY131100 PQC131100 PGG131100 OWK131100 OMO131100 OCS131100 NSW131100 NJA131100 MZE131100 MPI131100 MFM131100 LVQ131100 LLU131100 LBY131100 KSC131100 KIG131100 JYK131100 JOO131100 JES131100 IUW131100 ILA131100 IBE131100 HRI131100 HHM131100 GXQ131100 GNU131100 GDY131100 FUC131100 FKG131100 FAK131100 EQO131100 EGS131100 DWW131100 DNA131100 DDE131100 CTI131100 CJM131100 BZQ131100 BPU131100 BFY131100 AWC131100 AMG131100 ACK131100 SO131100 IS131100 A131100 WVE65564 WLI65564 WBM65564 VRQ65564 VHU65564 UXY65564 UOC65564 UEG65564 TUK65564 TKO65564 TAS65564 SQW65564 SHA65564 RXE65564 RNI65564 RDM65564 QTQ65564 QJU65564 PZY65564 PQC65564 PGG65564 OWK65564 OMO65564 OCS65564 NSW65564 NJA65564 MZE65564 MPI65564 MFM65564 LVQ65564 LLU65564 LBY65564 KSC65564 KIG65564 JYK65564 JOO65564 JES65564 IUW65564 ILA65564 IBE65564 HRI65564 HHM65564 GXQ65564 GNU65564 GDY65564 FUC65564 FKG65564 FAK65564 EQO65564 EGS65564 DWW65564 DNA65564 DDE65564 CTI65564 CJM65564 BZQ65564 BPU65564 BFY65564 AWC65564 AMG65564 ACK65564 SO65564 IS65564 A65564">
      <formula1>"1,2,3,4,5"</formula1>
    </dataValidation>
  </dataValidations>
  <pageMargins left="0.7" right="0.7" top="0.75" bottom="0.75" header="0.3" footer="0.3"/>
  <pageSetup orientation="portrait" horizontalDpi="4294967295" verticalDpi="4294967295"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7"/>
  <sheetViews>
    <sheetView topLeftCell="B1" zoomScale="70" zoomScaleNormal="70" workbookViewId="0">
      <selection activeCell="F12" sqref="F12"/>
    </sheetView>
  </sheetViews>
  <sheetFormatPr baseColWidth="10" defaultRowHeight="14.25" x14ac:dyDescent="0.25"/>
  <cols>
    <col min="1" max="1" width="3.140625" style="123" bestFit="1" customWidth="1"/>
    <col min="2" max="2" width="58.85546875" style="123" customWidth="1"/>
    <col min="3" max="3" width="31.140625" style="123" customWidth="1"/>
    <col min="4" max="4" width="26.7109375" style="123" customWidth="1"/>
    <col min="5" max="5" width="25" style="123" customWidth="1"/>
    <col min="6" max="7" width="29.7109375" style="123" customWidth="1"/>
    <col min="8" max="8" width="23" style="123" customWidth="1"/>
    <col min="9" max="9" width="27.28515625" style="123" customWidth="1"/>
    <col min="10" max="10" width="29.5703125" style="123" customWidth="1"/>
    <col min="11" max="11" width="33" style="123" customWidth="1"/>
    <col min="12" max="12" width="29.85546875" style="123" customWidth="1"/>
    <col min="13" max="13" width="26.28515625" style="123" customWidth="1"/>
    <col min="14" max="14" width="22.140625" style="123" customWidth="1"/>
    <col min="15" max="15" width="26.140625" style="123" customWidth="1"/>
    <col min="16" max="16" width="19.5703125" style="123" bestFit="1" customWidth="1"/>
    <col min="17" max="17" width="21.85546875" style="123" customWidth="1"/>
    <col min="18" max="18" width="18.28515625" style="123" customWidth="1"/>
    <col min="19" max="22" width="6.42578125" style="123" customWidth="1"/>
    <col min="23" max="251" width="11.42578125" style="123"/>
    <col min="252" max="252" width="1" style="123" customWidth="1"/>
    <col min="253" max="253" width="4.28515625" style="123" customWidth="1"/>
    <col min="254" max="254" width="34.7109375" style="123" customWidth="1"/>
    <col min="255" max="255" width="0" style="123" hidden="1" customWidth="1"/>
    <col min="256" max="256" width="20" style="123" customWidth="1"/>
    <col min="257" max="257" width="20.85546875" style="123" customWidth="1"/>
    <col min="258" max="258" width="25" style="123" customWidth="1"/>
    <col min="259" max="259" width="18.7109375" style="123" customWidth="1"/>
    <col min="260" max="260" width="29.7109375" style="123" customWidth="1"/>
    <col min="261" max="261" width="13.42578125" style="123" customWidth="1"/>
    <col min="262" max="262" width="13.85546875" style="123" customWidth="1"/>
    <col min="263" max="267" width="16.5703125" style="123" customWidth="1"/>
    <col min="268" max="268" width="20.5703125" style="123" customWidth="1"/>
    <col min="269" max="269" width="21.140625" style="123" customWidth="1"/>
    <col min="270" max="270" width="9.5703125" style="123" customWidth="1"/>
    <col min="271" max="271" width="0.42578125" style="123" customWidth="1"/>
    <col min="272" max="278" width="6.42578125" style="123" customWidth="1"/>
    <col min="279" max="507" width="11.42578125" style="123"/>
    <col min="508" max="508" width="1" style="123" customWidth="1"/>
    <col min="509" max="509" width="4.28515625" style="123" customWidth="1"/>
    <col min="510" max="510" width="34.7109375" style="123" customWidth="1"/>
    <col min="511" max="511" width="0" style="123" hidden="1" customWidth="1"/>
    <col min="512" max="512" width="20" style="123" customWidth="1"/>
    <col min="513" max="513" width="20.85546875" style="123" customWidth="1"/>
    <col min="514" max="514" width="25" style="123" customWidth="1"/>
    <col min="515" max="515" width="18.7109375" style="123" customWidth="1"/>
    <col min="516" max="516" width="29.7109375" style="123" customWidth="1"/>
    <col min="517" max="517" width="13.42578125" style="123" customWidth="1"/>
    <col min="518" max="518" width="13.85546875" style="123" customWidth="1"/>
    <col min="519" max="523" width="16.5703125" style="123" customWidth="1"/>
    <col min="524" max="524" width="20.5703125" style="123" customWidth="1"/>
    <col min="525" max="525" width="21.140625" style="123" customWidth="1"/>
    <col min="526" max="526" width="9.5703125" style="123" customWidth="1"/>
    <col min="527" max="527" width="0.42578125" style="123" customWidth="1"/>
    <col min="528" max="534" width="6.42578125" style="123" customWidth="1"/>
    <col min="535" max="763" width="11.42578125" style="123"/>
    <col min="764" max="764" width="1" style="123" customWidth="1"/>
    <col min="765" max="765" width="4.28515625" style="123" customWidth="1"/>
    <col min="766" max="766" width="34.7109375" style="123" customWidth="1"/>
    <col min="767" max="767" width="0" style="123" hidden="1" customWidth="1"/>
    <col min="768" max="768" width="20" style="123" customWidth="1"/>
    <col min="769" max="769" width="20.85546875" style="123" customWidth="1"/>
    <col min="770" max="770" width="25" style="123" customWidth="1"/>
    <col min="771" max="771" width="18.7109375" style="123" customWidth="1"/>
    <col min="772" max="772" width="29.7109375" style="123" customWidth="1"/>
    <col min="773" max="773" width="13.42578125" style="123" customWidth="1"/>
    <col min="774" max="774" width="13.85546875" style="123" customWidth="1"/>
    <col min="775" max="779" width="16.5703125" style="123" customWidth="1"/>
    <col min="780" max="780" width="20.5703125" style="123" customWidth="1"/>
    <col min="781" max="781" width="21.140625" style="123" customWidth="1"/>
    <col min="782" max="782" width="9.5703125" style="123" customWidth="1"/>
    <col min="783" max="783" width="0.42578125" style="123" customWidth="1"/>
    <col min="784" max="790" width="6.42578125" style="123" customWidth="1"/>
    <col min="791" max="1019" width="11.42578125" style="123"/>
    <col min="1020" max="1020" width="1" style="123" customWidth="1"/>
    <col min="1021" max="1021" width="4.28515625" style="123" customWidth="1"/>
    <col min="1022" max="1022" width="34.7109375" style="123" customWidth="1"/>
    <col min="1023" max="1023" width="0" style="123" hidden="1" customWidth="1"/>
    <col min="1024" max="1024" width="20" style="123" customWidth="1"/>
    <col min="1025" max="1025" width="20.85546875" style="123" customWidth="1"/>
    <col min="1026" max="1026" width="25" style="123" customWidth="1"/>
    <col min="1027" max="1027" width="18.7109375" style="123" customWidth="1"/>
    <col min="1028" max="1028" width="29.7109375" style="123" customWidth="1"/>
    <col min="1029" max="1029" width="13.42578125" style="123" customWidth="1"/>
    <col min="1030" max="1030" width="13.85546875" style="123" customWidth="1"/>
    <col min="1031" max="1035" width="16.5703125" style="123" customWidth="1"/>
    <col min="1036" max="1036" width="20.5703125" style="123" customWidth="1"/>
    <col min="1037" max="1037" width="21.140625" style="123" customWidth="1"/>
    <col min="1038" max="1038" width="9.5703125" style="123" customWidth="1"/>
    <col min="1039" max="1039" width="0.42578125" style="123" customWidth="1"/>
    <col min="1040" max="1046" width="6.42578125" style="123" customWidth="1"/>
    <col min="1047" max="1275" width="11.42578125" style="123"/>
    <col min="1276" max="1276" width="1" style="123" customWidth="1"/>
    <col min="1277" max="1277" width="4.28515625" style="123" customWidth="1"/>
    <col min="1278" max="1278" width="34.7109375" style="123" customWidth="1"/>
    <col min="1279" max="1279" width="0" style="123" hidden="1" customWidth="1"/>
    <col min="1280" max="1280" width="20" style="123" customWidth="1"/>
    <col min="1281" max="1281" width="20.85546875" style="123" customWidth="1"/>
    <col min="1282" max="1282" width="25" style="123" customWidth="1"/>
    <col min="1283" max="1283" width="18.7109375" style="123" customWidth="1"/>
    <col min="1284" max="1284" width="29.7109375" style="123" customWidth="1"/>
    <col min="1285" max="1285" width="13.42578125" style="123" customWidth="1"/>
    <col min="1286" max="1286" width="13.85546875" style="123" customWidth="1"/>
    <col min="1287" max="1291" width="16.5703125" style="123" customWidth="1"/>
    <col min="1292" max="1292" width="20.5703125" style="123" customWidth="1"/>
    <col min="1293" max="1293" width="21.140625" style="123" customWidth="1"/>
    <col min="1294" max="1294" width="9.5703125" style="123" customWidth="1"/>
    <col min="1295" max="1295" width="0.42578125" style="123" customWidth="1"/>
    <col min="1296" max="1302" width="6.42578125" style="123" customWidth="1"/>
    <col min="1303" max="1531" width="11.42578125" style="123"/>
    <col min="1532" max="1532" width="1" style="123" customWidth="1"/>
    <col min="1533" max="1533" width="4.28515625" style="123" customWidth="1"/>
    <col min="1534" max="1534" width="34.7109375" style="123" customWidth="1"/>
    <col min="1535" max="1535" width="0" style="123" hidden="1" customWidth="1"/>
    <col min="1536" max="1536" width="20" style="123" customWidth="1"/>
    <col min="1537" max="1537" width="20.85546875" style="123" customWidth="1"/>
    <col min="1538" max="1538" width="25" style="123" customWidth="1"/>
    <col min="1539" max="1539" width="18.7109375" style="123" customWidth="1"/>
    <col min="1540" max="1540" width="29.7109375" style="123" customWidth="1"/>
    <col min="1541" max="1541" width="13.42578125" style="123" customWidth="1"/>
    <col min="1542" max="1542" width="13.85546875" style="123" customWidth="1"/>
    <col min="1543" max="1547" width="16.5703125" style="123" customWidth="1"/>
    <col min="1548" max="1548" width="20.5703125" style="123" customWidth="1"/>
    <col min="1549" max="1549" width="21.140625" style="123" customWidth="1"/>
    <col min="1550" max="1550" width="9.5703125" style="123" customWidth="1"/>
    <col min="1551" max="1551" width="0.42578125" style="123" customWidth="1"/>
    <col min="1552" max="1558" width="6.42578125" style="123" customWidth="1"/>
    <col min="1559" max="1787" width="11.42578125" style="123"/>
    <col min="1788" max="1788" width="1" style="123" customWidth="1"/>
    <col min="1789" max="1789" width="4.28515625" style="123" customWidth="1"/>
    <col min="1790" max="1790" width="34.7109375" style="123" customWidth="1"/>
    <col min="1791" max="1791" width="0" style="123" hidden="1" customWidth="1"/>
    <col min="1792" max="1792" width="20" style="123" customWidth="1"/>
    <col min="1793" max="1793" width="20.85546875" style="123" customWidth="1"/>
    <col min="1794" max="1794" width="25" style="123" customWidth="1"/>
    <col min="1795" max="1795" width="18.7109375" style="123" customWidth="1"/>
    <col min="1796" max="1796" width="29.7109375" style="123" customWidth="1"/>
    <col min="1797" max="1797" width="13.42578125" style="123" customWidth="1"/>
    <col min="1798" max="1798" width="13.85546875" style="123" customWidth="1"/>
    <col min="1799" max="1803" width="16.5703125" style="123" customWidth="1"/>
    <col min="1804" max="1804" width="20.5703125" style="123" customWidth="1"/>
    <col min="1805" max="1805" width="21.140625" style="123" customWidth="1"/>
    <col min="1806" max="1806" width="9.5703125" style="123" customWidth="1"/>
    <col min="1807" max="1807" width="0.42578125" style="123" customWidth="1"/>
    <col min="1808" max="1814" width="6.42578125" style="123" customWidth="1"/>
    <col min="1815" max="2043" width="11.42578125" style="123"/>
    <col min="2044" max="2044" width="1" style="123" customWidth="1"/>
    <col min="2045" max="2045" width="4.28515625" style="123" customWidth="1"/>
    <col min="2046" max="2046" width="34.7109375" style="123" customWidth="1"/>
    <col min="2047" max="2047" width="0" style="123" hidden="1" customWidth="1"/>
    <col min="2048" max="2048" width="20" style="123" customWidth="1"/>
    <col min="2049" max="2049" width="20.85546875" style="123" customWidth="1"/>
    <col min="2050" max="2050" width="25" style="123" customWidth="1"/>
    <col min="2051" max="2051" width="18.7109375" style="123" customWidth="1"/>
    <col min="2052" max="2052" width="29.7109375" style="123" customWidth="1"/>
    <col min="2053" max="2053" width="13.42578125" style="123" customWidth="1"/>
    <col min="2054" max="2054" width="13.85546875" style="123" customWidth="1"/>
    <col min="2055" max="2059" width="16.5703125" style="123" customWidth="1"/>
    <col min="2060" max="2060" width="20.5703125" style="123" customWidth="1"/>
    <col min="2061" max="2061" width="21.140625" style="123" customWidth="1"/>
    <col min="2062" max="2062" width="9.5703125" style="123" customWidth="1"/>
    <col min="2063" max="2063" width="0.42578125" style="123" customWidth="1"/>
    <col min="2064" max="2070" width="6.42578125" style="123" customWidth="1"/>
    <col min="2071" max="2299" width="11.42578125" style="123"/>
    <col min="2300" max="2300" width="1" style="123" customWidth="1"/>
    <col min="2301" max="2301" width="4.28515625" style="123" customWidth="1"/>
    <col min="2302" max="2302" width="34.7109375" style="123" customWidth="1"/>
    <col min="2303" max="2303" width="0" style="123" hidden="1" customWidth="1"/>
    <col min="2304" max="2304" width="20" style="123" customWidth="1"/>
    <col min="2305" max="2305" width="20.85546875" style="123" customWidth="1"/>
    <col min="2306" max="2306" width="25" style="123" customWidth="1"/>
    <col min="2307" max="2307" width="18.7109375" style="123" customWidth="1"/>
    <col min="2308" max="2308" width="29.7109375" style="123" customWidth="1"/>
    <col min="2309" max="2309" width="13.42578125" style="123" customWidth="1"/>
    <col min="2310" max="2310" width="13.85546875" style="123" customWidth="1"/>
    <col min="2311" max="2315" width="16.5703125" style="123" customWidth="1"/>
    <col min="2316" max="2316" width="20.5703125" style="123" customWidth="1"/>
    <col min="2317" max="2317" width="21.140625" style="123" customWidth="1"/>
    <col min="2318" max="2318" width="9.5703125" style="123" customWidth="1"/>
    <col min="2319" max="2319" width="0.42578125" style="123" customWidth="1"/>
    <col min="2320" max="2326" width="6.42578125" style="123" customWidth="1"/>
    <col min="2327" max="2555" width="11.42578125" style="123"/>
    <col min="2556" max="2556" width="1" style="123" customWidth="1"/>
    <col min="2557" max="2557" width="4.28515625" style="123" customWidth="1"/>
    <col min="2558" max="2558" width="34.7109375" style="123" customWidth="1"/>
    <col min="2559" max="2559" width="0" style="123" hidden="1" customWidth="1"/>
    <col min="2560" max="2560" width="20" style="123" customWidth="1"/>
    <col min="2561" max="2561" width="20.85546875" style="123" customWidth="1"/>
    <col min="2562" max="2562" width="25" style="123" customWidth="1"/>
    <col min="2563" max="2563" width="18.7109375" style="123" customWidth="1"/>
    <col min="2564" max="2564" width="29.7109375" style="123" customWidth="1"/>
    <col min="2565" max="2565" width="13.42578125" style="123" customWidth="1"/>
    <col min="2566" max="2566" width="13.85546875" style="123" customWidth="1"/>
    <col min="2567" max="2571" width="16.5703125" style="123" customWidth="1"/>
    <col min="2572" max="2572" width="20.5703125" style="123" customWidth="1"/>
    <col min="2573" max="2573" width="21.140625" style="123" customWidth="1"/>
    <col min="2574" max="2574" width="9.5703125" style="123" customWidth="1"/>
    <col min="2575" max="2575" width="0.42578125" style="123" customWidth="1"/>
    <col min="2576" max="2582" width="6.42578125" style="123" customWidth="1"/>
    <col min="2583" max="2811" width="11.42578125" style="123"/>
    <col min="2812" max="2812" width="1" style="123" customWidth="1"/>
    <col min="2813" max="2813" width="4.28515625" style="123" customWidth="1"/>
    <col min="2814" max="2814" width="34.7109375" style="123" customWidth="1"/>
    <col min="2815" max="2815" width="0" style="123" hidden="1" customWidth="1"/>
    <col min="2816" max="2816" width="20" style="123" customWidth="1"/>
    <col min="2817" max="2817" width="20.85546875" style="123" customWidth="1"/>
    <col min="2818" max="2818" width="25" style="123" customWidth="1"/>
    <col min="2819" max="2819" width="18.7109375" style="123" customWidth="1"/>
    <col min="2820" max="2820" width="29.7109375" style="123" customWidth="1"/>
    <col min="2821" max="2821" width="13.42578125" style="123" customWidth="1"/>
    <col min="2822" max="2822" width="13.85546875" style="123" customWidth="1"/>
    <col min="2823" max="2827" width="16.5703125" style="123" customWidth="1"/>
    <col min="2828" max="2828" width="20.5703125" style="123" customWidth="1"/>
    <col min="2829" max="2829" width="21.140625" style="123" customWidth="1"/>
    <col min="2830" max="2830" width="9.5703125" style="123" customWidth="1"/>
    <col min="2831" max="2831" width="0.42578125" style="123" customWidth="1"/>
    <col min="2832" max="2838" width="6.42578125" style="123" customWidth="1"/>
    <col min="2839" max="3067" width="11.42578125" style="123"/>
    <col min="3068" max="3068" width="1" style="123" customWidth="1"/>
    <col min="3069" max="3069" width="4.28515625" style="123" customWidth="1"/>
    <col min="3070" max="3070" width="34.7109375" style="123" customWidth="1"/>
    <col min="3071" max="3071" width="0" style="123" hidden="1" customWidth="1"/>
    <col min="3072" max="3072" width="20" style="123" customWidth="1"/>
    <col min="3073" max="3073" width="20.85546875" style="123" customWidth="1"/>
    <col min="3074" max="3074" width="25" style="123" customWidth="1"/>
    <col min="3075" max="3075" width="18.7109375" style="123" customWidth="1"/>
    <col min="3076" max="3076" width="29.7109375" style="123" customWidth="1"/>
    <col min="3077" max="3077" width="13.42578125" style="123" customWidth="1"/>
    <col min="3078" max="3078" width="13.85546875" style="123" customWidth="1"/>
    <col min="3079" max="3083" width="16.5703125" style="123" customWidth="1"/>
    <col min="3084" max="3084" width="20.5703125" style="123" customWidth="1"/>
    <col min="3085" max="3085" width="21.140625" style="123" customWidth="1"/>
    <col min="3086" max="3086" width="9.5703125" style="123" customWidth="1"/>
    <col min="3087" max="3087" width="0.42578125" style="123" customWidth="1"/>
    <col min="3088" max="3094" width="6.42578125" style="123" customWidth="1"/>
    <col min="3095" max="3323" width="11.42578125" style="123"/>
    <col min="3324" max="3324" width="1" style="123" customWidth="1"/>
    <col min="3325" max="3325" width="4.28515625" style="123" customWidth="1"/>
    <col min="3326" max="3326" width="34.7109375" style="123" customWidth="1"/>
    <col min="3327" max="3327" width="0" style="123" hidden="1" customWidth="1"/>
    <col min="3328" max="3328" width="20" style="123" customWidth="1"/>
    <col min="3329" max="3329" width="20.85546875" style="123" customWidth="1"/>
    <col min="3330" max="3330" width="25" style="123" customWidth="1"/>
    <col min="3331" max="3331" width="18.7109375" style="123" customWidth="1"/>
    <col min="3332" max="3332" width="29.7109375" style="123" customWidth="1"/>
    <col min="3333" max="3333" width="13.42578125" style="123" customWidth="1"/>
    <col min="3334" max="3334" width="13.85546875" style="123" customWidth="1"/>
    <col min="3335" max="3339" width="16.5703125" style="123" customWidth="1"/>
    <col min="3340" max="3340" width="20.5703125" style="123" customWidth="1"/>
    <col min="3341" max="3341" width="21.140625" style="123" customWidth="1"/>
    <col min="3342" max="3342" width="9.5703125" style="123" customWidth="1"/>
    <col min="3343" max="3343" width="0.42578125" style="123" customWidth="1"/>
    <col min="3344" max="3350" width="6.42578125" style="123" customWidth="1"/>
    <col min="3351" max="3579" width="11.42578125" style="123"/>
    <col min="3580" max="3580" width="1" style="123" customWidth="1"/>
    <col min="3581" max="3581" width="4.28515625" style="123" customWidth="1"/>
    <col min="3582" max="3582" width="34.7109375" style="123" customWidth="1"/>
    <col min="3583" max="3583" width="0" style="123" hidden="1" customWidth="1"/>
    <col min="3584" max="3584" width="20" style="123" customWidth="1"/>
    <col min="3585" max="3585" width="20.85546875" style="123" customWidth="1"/>
    <col min="3586" max="3586" width="25" style="123" customWidth="1"/>
    <col min="3587" max="3587" width="18.7109375" style="123" customWidth="1"/>
    <col min="3588" max="3588" width="29.7109375" style="123" customWidth="1"/>
    <col min="3589" max="3589" width="13.42578125" style="123" customWidth="1"/>
    <col min="3590" max="3590" width="13.85546875" style="123" customWidth="1"/>
    <col min="3591" max="3595" width="16.5703125" style="123" customWidth="1"/>
    <col min="3596" max="3596" width="20.5703125" style="123" customWidth="1"/>
    <col min="3597" max="3597" width="21.140625" style="123" customWidth="1"/>
    <col min="3598" max="3598" width="9.5703125" style="123" customWidth="1"/>
    <col min="3599" max="3599" width="0.42578125" style="123" customWidth="1"/>
    <col min="3600" max="3606" width="6.42578125" style="123" customWidth="1"/>
    <col min="3607" max="3835" width="11.42578125" style="123"/>
    <col min="3836" max="3836" width="1" style="123" customWidth="1"/>
    <col min="3837" max="3837" width="4.28515625" style="123" customWidth="1"/>
    <col min="3838" max="3838" width="34.7109375" style="123" customWidth="1"/>
    <col min="3839" max="3839" width="0" style="123" hidden="1" customWidth="1"/>
    <col min="3840" max="3840" width="20" style="123" customWidth="1"/>
    <col min="3841" max="3841" width="20.85546875" style="123" customWidth="1"/>
    <col min="3842" max="3842" width="25" style="123" customWidth="1"/>
    <col min="3843" max="3843" width="18.7109375" style="123" customWidth="1"/>
    <col min="3844" max="3844" width="29.7109375" style="123" customWidth="1"/>
    <col min="3845" max="3845" width="13.42578125" style="123" customWidth="1"/>
    <col min="3846" max="3846" width="13.85546875" style="123" customWidth="1"/>
    <col min="3847" max="3851" width="16.5703125" style="123" customWidth="1"/>
    <col min="3852" max="3852" width="20.5703125" style="123" customWidth="1"/>
    <col min="3853" max="3853" width="21.140625" style="123" customWidth="1"/>
    <col min="3854" max="3854" width="9.5703125" style="123" customWidth="1"/>
    <col min="3855" max="3855" width="0.42578125" style="123" customWidth="1"/>
    <col min="3856" max="3862" width="6.42578125" style="123" customWidth="1"/>
    <col min="3863" max="4091" width="11.42578125" style="123"/>
    <col min="4092" max="4092" width="1" style="123" customWidth="1"/>
    <col min="4093" max="4093" width="4.28515625" style="123" customWidth="1"/>
    <col min="4094" max="4094" width="34.7109375" style="123" customWidth="1"/>
    <col min="4095" max="4095" width="0" style="123" hidden="1" customWidth="1"/>
    <col min="4096" max="4096" width="20" style="123" customWidth="1"/>
    <col min="4097" max="4097" width="20.85546875" style="123" customWidth="1"/>
    <col min="4098" max="4098" width="25" style="123" customWidth="1"/>
    <col min="4099" max="4099" width="18.7109375" style="123" customWidth="1"/>
    <col min="4100" max="4100" width="29.7109375" style="123" customWidth="1"/>
    <col min="4101" max="4101" width="13.42578125" style="123" customWidth="1"/>
    <col min="4102" max="4102" width="13.85546875" style="123" customWidth="1"/>
    <col min="4103" max="4107" width="16.5703125" style="123" customWidth="1"/>
    <col min="4108" max="4108" width="20.5703125" style="123" customWidth="1"/>
    <col min="4109" max="4109" width="21.140625" style="123" customWidth="1"/>
    <col min="4110" max="4110" width="9.5703125" style="123" customWidth="1"/>
    <col min="4111" max="4111" width="0.42578125" style="123" customWidth="1"/>
    <col min="4112" max="4118" width="6.42578125" style="123" customWidth="1"/>
    <col min="4119" max="4347" width="11.42578125" style="123"/>
    <col min="4348" max="4348" width="1" style="123" customWidth="1"/>
    <col min="4349" max="4349" width="4.28515625" style="123" customWidth="1"/>
    <col min="4350" max="4350" width="34.7109375" style="123" customWidth="1"/>
    <col min="4351" max="4351" width="0" style="123" hidden="1" customWidth="1"/>
    <col min="4352" max="4352" width="20" style="123" customWidth="1"/>
    <col min="4353" max="4353" width="20.85546875" style="123" customWidth="1"/>
    <col min="4354" max="4354" width="25" style="123" customWidth="1"/>
    <col min="4355" max="4355" width="18.7109375" style="123" customWidth="1"/>
    <col min="4356" max="4356" width="29.7109375" style="123" customWidth="1"/>
    <col min="4357" max="4357" width="13.42578125" style="123" customWidth="1"/>
    <col min="4358" max="4358" width="13.85546875" style="123" customWidth="1"/>
    <col min="4359" max="4363" width="16.5703125" style="123" customWidth="1"/>
    <col min="4364" max="4364" width="20.5703125" style="123" customWidth="1"/>
    <col min="4365" max="4365" width="21.140625" style="123" customWidth="1"/>
    <col min="4366" max="4366" width="9.5703125" style="123" customWidth="1"/>
    <col min="4367" max="4367" width="0.42578125" style="123" customWidth="1"/>
    <col min="4368" max="4374" width="6.42578125" style="123" customWidth="1"/>
    <col min="4375" max="4603" width="11.42578125" style="123"/>
    <col min="4604" max="4604" width="1" style="123" customWidth="1"/>
    <col min="4605" max="4605" width="4.28515625" style="123" customWidth="1"/>
    <col min="4606" max="4606" width="34.7109375" style="123" customWidth="1"/>
    <col min="4607" max="4607" width="0" style="123" hidden="1" customWidth="1"/>
    <col min="4608" max="4608" width="20" style="123" customWidth="1"/>
    <col min="4609" max="4609" width="20.85546875" style="123" customWidth="1"/>
    <col min="4610" max="4610" width="25" style="123" customWidth="1"/>
    <col min="4611" max="4611" width="18.7109375" style="123" customWidth="1"/>
    <col min="4612" max="4612" width="29.7109375" style="123" customWidth="1"/>
    <col min="4613" max="4613" width="13.42578125" style="123" customWidth="1"/>
    <col min="4614" max="4614" width="13.85546875" style="123" customWidth="1"/>
    <col min="4615" max="4619" width="16.5703125" style="123" customWidth="1"/>
    <col min="4620" max="4620" width="20.5703125" style="123" customWidth="1"/>
    <col min="4621" max="4621" width="21.140625" style="123" customWidth="1"/>
    <col min="4622" max="4622" width="9.5703125" style="123" customWidth="1"/>
    <col min="4623" max="4623" width="0.42578125" style="123" customWidth="1"/>
    <col min="4624" max="4630" width="6.42578125" style="123" customWidth="1"/>
    <col min="4631" max="4859" width="11.42578125" style="123"/>
    <col min="4860" max="4860" width="1" style="123" customWidth="1"/>
    <col min="4861" max="4861" width="4.28515625" style="123" customWidth="1"/>
    <col min="4862" max="4862" width="34.7109375" style="123" customWidth="1"/>
    <col min="4863" max="4863" width="0" style="123" hidden="1" customWidth="1"/>
    <col min="4864" max="4864" width="20" style="123" customWidth="1"/>
    <col min="4865" max="4865" width="20.85546875" style="123" customWidth="1"/>
    <col min="4866" max="4866" width="25" style="123" customWidth="1"/>
    <col min="4867" max="4867" width="18.7109375" style="123" customWidth="1"/>
    <col min="4868" max="4868" width="29.7109375" style="123" customWidth="1"/>
    <col min="4869" max="4869" width="13.42578125" style="123" customWidth="1"/>
    <col min="4870" max="4870" width="13.85546875" style="123" customWidth="1"/>
    <col min="4871" max="4875" width="16.5703125" style="123" customWidth="1"/>
    <col min="4876" max="4876" width="20.5703125" style="123" customWidth="1"/>
    <col min="4877" max="4877" width="21.140625" style="123" customWidth="1"/>
    <col min="4878" max="4878" width="9.5703125" style="123" customWidth="1"/>
    <col min="4879" max="4879" width="0.42578125" style="123" customWidth="1"/>
    <col min="4880" max="4886" width="6.42578125" style="123" customWidth="1"/>
    <col min="4887" max="5115" width="11.42578125" style="123"/>
    <col min="5116" max="5116" width="1" style="123" customWidth="1"/>
    <col min="5117" max="5117" width="4.28515625" style="123" customWidth="1"/>
    <col min="5118" max="5118" width="34.7109375" style="123" customWidth="1"/>
    <col min="5119" max="5119" width="0" style="123" hidden="1" customWidth="1"/>
    <col min="5120" max="5120" width="20" style="123" customWidth="1"/>
    <col min="5121" max="5121" width="20.85546875" style="123" customWidth="1"/>
    <col min="5122" max="5122" width="25" style="123" customWidth="1"/>
    <col min="5123" max="5123" width="18.7109375" style="123" customWidth="1"/>
    <col min="5124" max="5124" width="29.7109375" style="123" customWidth="1"/>
    <col min="5125" max="5125" width="13.42578125" style="123" customWidth="1"/>
    <col min="5126" max="5126" width="13.85546875" style="123" customWidth="1"/>
    <col min="5127" max="5131" width="16.5703125" style="123" customWidth="1"/>
    <col min="5132" max="5132" width="20.5703125" style="123" customWidth="1"/>
    <col min="5133" max="5133" width="21.140625" style="123" customWidth="1"/>
    <col min="5134" max="5134" width="9.5703125" style="123" customWidth="1"/>
    <col min="5135" max="5135" width="0.42578125" style="123" customWidth="1"/>
    <col min="5136" max="5142" width="6.42578125" style="123" customWidth="1"/>
    <col min="5143" max="5371" width="11.42578125" style="123"/>
    <col min="5372" max="5372" width="1" style="123" customWidth="1"/>
    <col min="5373" max="5373" width="4.28515625" style="123" customWidth="1"/>
    <col min="5374" max="5374" width="34.7109375" style="123" customWidth="1"/>
    <col min="5375" max="5375" width="0" style="123" hidden="1" customWidth="1"/>
    <col min="5376" max="5376" width="20" style="123" customWidth="1"/>
    <col min="5377" max="5377" width="20.85546875" style="123" customWidth="1"/>
    <col min="5378" max="5378" width="25" style="123" customWidth="1"/>
    <col min="5379" max="5379" width="18.7109375" style="123" customWidth="1"/>
    <col min="5380" max="5380" width="29.7109375" style="123" customWidth="1"/>
    <col min="5381" max="5381" width="13.42578125" style="123" customWidth="1"/>
    <col min="5382" max="5382" width="13.85546875" style="123" customWidth="1"/>
    <col min="5383" max="5387" width="16.5703125" style="123" customWidth="1"/>
    <col min="5388" max="5388" width="20.5703125" style="123" customWidth="1"/>
    <col min="5389" max="5389" width="21.140625" style="123" customWidth="1"/>
    <col min="5390" max="5390" width="9.5703125" style="123" customWidth="1"/>
    <col min="5391" max="5391" width="0.42578125" style="123" customWidth="1"/>
    <col min="5392" max="5398" width="6.42578125" style="123" customWidth="1"/>
    <col min="5399" max="5627" width="11.42578125" style="123"/>
    <col min="5628" max="5628" width="1" style="123" customWidth="1"/>
    <col min="5629" max="5629" width="4.28515625" style="123" customWidth="1"/>
    <col min="5630" max="5630" width="34.7109375" style="123" customWidth="1"/>
    <col min="5631" max="5631" width="0" style="123" hidden="1" customWidth="1"/>
    <col min="5632" max="5632" width="20" style="123" customWidth="1"/>
    <col min="5633" max="5633" width="20.85546875" style="123" customWidth="1"/>
    <col min="5634" max="5634" width="25" style="123" customWidth="1"/>
    <col min="5635" max="5635" width="18.7109375" style="123" customWidth="1"/>
    <col min="5636" max="5636" width="29.7109375" style="123" customWidth="1"/>
    <col min="5637" max="5637" width="13.42578125" style="123" customWidth="1"/>
    <col min="5638" max="5638" width="13.85546875" style="123" customWidth="1"/>
    <col min="5639" max="5643" width="16.5703125" style="123" customWidth="1"/>
    <col min="5644" max="5644" width="20.5703125" style="123" customWidth="1"/>
    <col min="5645" max="5645" width="21.140625" style="123" customWidth="1"/>
    <col min="5646" max="5646" width="9.5703125" style="123" customWidth="1"/>
    <col min="5647" max="5647" width="0.42578125" style="123" customWidth="1"/>
    <col min="5648" max="5654" width="6.42578125" style="123" customWidth="1"/>
    <col min="5655" max="5883" width="11.42578125" style="123"/>
    <col min="5884" max="5884" width="1" style="123" customWidth="1"/>
    <col min="5885" max="5885" width="4.28515625" style="123" customWidth="1"/>
    <col min="5886" max="5886" width="34.7109375" style="123" customWidth="1"/>
    <col min="5887" max="5887" width="0" style="123" hidden="1" customWidth="1"/>
    <col min="5888" max="5888" width="20" style="123" customWidth="1"/>
    <col min="5889" max="5889" width="20.85546875" style="123" customWidth="1"/>
    <col min="5890" max="5890" width="25" style="123" customWidth="1"/>
    <col min="5891" max="5891" width="18.7109375" style="123" customWidth="1"/>
    <col min="5892" max="5892" width="29.7109375" style="123" customWidth="1"/>
    <col min="5893" max="5893" width="13.42578125" style="123" customWidth="1"/>
    <col min="5894" max="5894" width="13.85546875" style="123" customWidth="1"/>
    <col min="5895" max="5899" width="16.5703125" style="123" customWidth="1"/>
    <col min="5900" max="5900" width="20.5703125" style="123" customWidth="1"/>
    <col min="5901" max="5901" width="21.140625" style="123" customWidth="1"/>
    <col min="5902" max="5902" width="9.5703125" style="123" customWidth="1"/>
    <col min="5903" max="5903" width="0.42578125" style="123" customWidth="1"/>
    <col min="5904" max="5910" width="6.42578125" style="123" customWidth="1"/>
    <col min="5911" max="6139" width="11.42578125" style="123"/>
    <col min="6140" max="6140" width="1" style="123" customWidth="1"/>
    <col min="6141" max="6141" width="4.28515625" style="123" customWidth="1"/>
    <col min="6142" max="6142" width="34.7109375" style="123" customWidth="1"/>
    <col min="6143" max="6143" width="0" style="123" hidden="1" customWidth="1"/>
    <col min="6144" max="6144" width="20" style="123" customWidth="1"/>
    <col min="6145" max="6145" width="20.85546875" style="123" customWidth="1"/>
    <col min="6146" max="6146" width="25" style="123" customWidth="1"/>
    <col min="6147" max="6147" width="18.7109375" style="123" customWidth="1"/>
    <col min="6148" max="6148" width="29.7109375" style="123" customWidth="1"/>
    <col min="6149" max="6149" width="13.42578125" style="123" customWidth="1"/>
    <col min="6150" max="6150" width="13.85546875" style="123" customWidth="1"/>
    <col min="6151" max="6155" width="16.5703125" style="123" customWidth="1"/>
    <col min="6156" max="6156" width="20.5703125" style="123" customWidth="1"/>
    <col min="6157" max="6157" width="21.140625" style="123" customWidth="1"/>
    <col min="6158" max="6158" width="9.5703125" style="123" customWidth="1"/>
    <col min="6159" max="6159" width="0.42578125" style="123" customWidth="1"/>
    <col min="6160" max="6166" width="6.42578125" style="123" customWidth="1"/>
    <col min="6167" max="6395" width="11.42578125" style="123"/>
    <col min="6396" max="6396" width="1" style="123" customWidth="1"/>
    <col min="6397" max="6397" width="4.28515625" style="123" customWidth="1"/>
    <col min="6398" max="6398" width="34.7109375" style="123" customWidth="1"/>
    <col min="6399" max="6399" width="0" style="123" hidden="1" customWidth="1"/>
    <col min="6400" max="6400" width="20" style="123" customWidth="1"/>
    <col min="6401" max="6401" width="20.85546875" style="123" customWidth="1"/>
    <col min="6402" max="6402" width="25" style="123" customWidth="1"/>
    <col min="6403" max="6403" width="18.7109375" style="123" customWidth="1"/>
    <col min="6404" max="6404" width="29.7109375" style="123" customWidth="1"/>
    <col min="6405" max="6405" width="13.42578125" style="123" customWidth="1"/>
    <col min="6406" max="6406" width="13.85546875" style="123" customWidth="1"/>
    <col min="6407" max="6411" width="16.5703125" style="123" customWidth="1"/>
    <col min="6412" max="6412" width="20.5703125" style="123" customWidth="1"/>
    <col min="6413" max="6413" width="21.140625" style="123" customWidth="1"/>
    <col min="6414" max="6414" width="9.5703125" style="123" customWidth="1"/>
    <col min="6415" max="6415" width="0.42578125" style="123" customWidth="1"/>
    <col min="6416" max="6422" width="6.42578125" style="123" customWidth="1"/>
    <col min="6423" max="6651" width="11.42578125" style="123"/>
    <col min="6652" max="6652" width="1" style="123" customWidth="1"/>
    <col min="6653" max="6653" width="4.28515625" style="123" customWidth="1"/>
    <col min="6654" max="6654" width="34.7109375" style="123" customWidth="1"/>
    <col min="6655" max="6655" width="0" style="123" hidden="1" customWidth="1"/>
    <col min="6656" max="6656" width="20" style="123" customWidth="1"/>
    <col min="6657" max="6657" width="20.85546875" style="123" customWidth="1"/>
    <col min="6658" max="6658" width="25" style="123" customWidth="1"/>
    <col min="6659" max="6659" width="18.7109375" style="123" customWidth="1"/>
    <col min="6660" max="6660" width="29.7109375" style="123" customWidth="1"/>
    <col min="6661" max="6661" width="13.42578125" style="123" customWidth="1"/>
    <col min="6662" max="6662" width="13.85546875" style="123" customWidth="1"/>
    <col min="6663" max="6667" width="16.5703125" style="123" customWidth="1"/>
    <col min="6668" max="6668" width="20.5703125" style="123" customWidth="1"/>
    <col min="6669" max="6669" width="21.140625" style="123" customWidth="1"/>
    <col min="6670" max="6670" width="9.5703125" style="123" customWidth="1"/>
    <col min="6671" max="6671" width="0.42578125" style="123" customWidth="1"/>
    <col min="6672" max="6678" width="6.42578125" style="123" customWidth="1"/>
    <col min="6679" max="6907" width="11.42578125" style="123"/>
    <col min="6908" max="6908" width="1" style="123" customWidth="1"/>
    <col min="6909" max="6909" width="4.28515625" style="123" customWidth="1"/>
    <col min="6910" max="6910" width="34.7109375" style="123" customWidth="1"/>
    <col min="6911" max="6911" width="0" style="123" hidden="1" customWidth="1"/>
    <col min="6912" max="6912" width="20" style="123" customWidth="1"/>
    <col min="6913" max="6913" width="20.85546875" style="123" customWidth="1"/>
    <col min="6914" max="6914" width="25" style="123" customWidth="1"/>
    <col min="6915" max="6915" width="18.7109375" style="123" customWidth="1"/>
    <col min="6916" max="6916" width="29.7109375" style="123" customWidth="1"/>
    <col min="6917" max="6917" width="13.42578125" style="123" customWidth="1"/>
    <col min="6918" max="6918" width="13.85546875" style="123" customWidth="1"/>
    <col min="6919" max="6923" width="16.5703125" style="123" customWidth="1"/>
    <col min="6924" max="6924" width="20.5703125" style="123" customWidth="1"/>
    <col min="6925" max="6925" width="21.140625" style="123" customWidth="1"/>
    <col min="6926" max="6926" width="9.5703125" style="123" customWidth="1"/>
    <col min="6927" max="6927" width="0.42578125" style="123" customWidth="1"/>
    <col min="6928" max="6934" width="6.42578125" style="123" customWidth="1"/>
    <col min="6935" max="7163" width="11.42578125" style="123"/>
    <col min="7164" max="7164" width="1" style="123" customWidth="1"/>
    <col min="7165" max="7165" width="4.28515625" style="123" customWidth="1"/>
    <col min="7166" max="7166" width="34.7109375" style="123" customWidth="1"/>
    <col min="7167" max="7167" width="0" style="123" hidden="1" customWidth="1"/>
    <col min="7168" max="7168" width="20" style="123" customWidth="1"/>
    <col min="7169" max="7169" width="20.85546875" style="123" customWidth="1"/>
    <col min="7170" max="7170" width="25" style="123" customWidth="1"/>
    <col min="7171" max="7171" width="18.7109375" style="123" customWidth="1"/>
    <col min="7172" max="7172" width="29.7109375" style="123" customWidth="1"/>
    <col min="7173" max="7173" width="13.42578125" style="123" customWidth="1"/>
    <col min="7174" max="7174" width="13.85546875" style="123" customWidth="1"/>
    <col min="7175" max="7179" width="16.5703125" style="123" customWidth="1"/>
    <col min="7180" max="7180" width="20.5703125" style="123" customWidth="1"/>
    <col min="7181" max="7181" width="21.140625" style="123" customWidth="1"/>
    <col min="7182" max="7182" width="9.5703125" style="123" customWidth="1"/>
    <col min="7183" max="7183" width="0.42578125" style="123" customWidth="1"/>
    <col min="7184" max="7190" width="6.42578125" style="123" customWidth="1"/>
    <col min="7191" max="7419" width="11.42578125" style="123"/>
    <col min="7420" max="7420" width="1" style="123" customWidth="1"/>
    <col min="7421" max="7421" width="4.28515625" style="123" customWidth="1"/>
    <col min="7422" max="7422" width="34.7109375" style="123" customWidth="1"/>
    <col min="7423" max="7423" width="0" style="123" hidden="1" customWidth="1"/>
    <col min="7424" max="7424" width="20" style="123" customWidth="1"/>
    <col min="7425" max="7425" width="20.85546875" style="123" customWidth="1"/>
    <col min="7426" max="7426" width="25" style="123" customWidth="1"/>
    <col min="7427" max="7427" width="18.7109375" style="123" customWidth="1"/>
    <col min="7428" max="7428" width="29.7109375" style="123" customWidth="1"/>
    <col min="7429" max="7429" width="13.42578125" style="123" customWidth="1"/>
    <col min="7430" max="7430" width="13.85546875" style="123" customWidth="1"/>
    <col min="7431" max="7435" width="16.5703125" style="123" customWidth="1"/>
    <col min="7436" max="7436" width="20.5703125" style="123" customWidth="1"/>
    <col min="7437" max="7437" width="21.140625" style="123" customWidth="1"/>
    <col min="7438" max="7438" width="9.5703125" style="123" customWidth="1"/>
    <col min="7439" max="7439" width="0.42578125" style="123" customWidth="1"/>
    <col min="7440" max="7446" width="6.42578125" style="123" customWidth="1"/>
    <col min="7447" max="7675" width="11.42578125" style="123"/>
    <col min="7676" max="7676" width="1" style="123" customWidth="1"/>
    <col min="7677" max="7677" width="4.28515625" style="123" customWidth="1"/>
    <col min="7678" max="7678" width="34.7109375" style="123" customWidth="1"/>
    <col min="7679" max="7679" width="0" style="123" hidden="1" customWidth="1"/>
    <col min="7680" max="7680" width="20" style="123" customWidth="1"/>
    <col min="7681" max="7681" width="20.85546875" style="123" customWidth="1"/>
    <col min="7682" max="7682" width="25" style="123" customWidth="1"/>
    <col min="7683" max="7683" width="18.7109375" style="123" customWidth="1"/>
    <col min="7684" max="7684" width="29.7109375" style="123" customWidth="1"/>
    <col min="7685" max="7685" width="13.42578125" style="123" customWidth="1"/>
    <col min="7686" max="7686" width="13.85546875" style="123" customWidth="1"/>
    <col min="7687" max="7691" width="16.5703125" style="123" customWidth="1"/>
    <col min="7692" max="7692" width="20.5703125" style="123" customWidth="1"/>
    <col min="7693" max="7693" width="21.140625" style="123" customWidth="1"/>
    <col min="7694" max="7694" width="9.5703125" style="123" customWidth="1"/>
    <col min="7695" max="7695" width="0.42578125" style="123" customWidth="1"/>
    <col min="7696" max="7702" width="6.42578125" style="123" customWidth="1"/>
    <col min="7703" max="7931" width="11.42578125" style="123"/>
    <col min="7932" max="7932" width="1" style="123" customWidth="1"/>
    <col min="7933" max="7933" width="4.28515625" style="123" customWidth="1"/>
    <col min="7934" max="7934" width="34.7109375" style="123" customWidth="1"/>
    <col min="7935" max="7935" width="0" style="123" hidden="1" customWidth="1"/>
    <col min="7936" max="7936" width="20" style="123" customWidth="1"/>
    <col min="7937" max="7937" width="20.85546875" style="123" customWidth="1"/>
    <col min="7938" max="7938" width="25" style="123" customWidth="1"/>
    <col min="7939" max="7939" width="18.7109375" style="123" customWidth="1"/>
    <col min="7940" max="7940" width="29.7109375" style="123" customWidth="1"/>
    <col min="7941" max="7941" width="13.42578125" style="123" customWidth="1"/>
    <col min="7942" max="7942" width="13.85546875" style="123" customWidth="1"/>
    <col min="7943" max="7947" width="16.5703125" style="123" customWidth="1"/>
    <col min="7948" max="7948" width="20.5703125" style="123" customWidth="1"/>
    <col min="7949" max="7949" width="21.140625" style="123" customWidth="1"/>
    <col min="7950" max="7950" width="9.5703125" style="123" customWidth="1"/>
    <col min="7951" max="7951" width="0.42578125" style="123" customWidth="1"/>
    <col min="7952" max="7958" width="6.42578125" style="123" customWidth="1"/>
    <col min="7959" max="8187" width="11.42578125" style="123"/>
    <col min="8188" max="8188" width="1" style="123" customWidth="1"/>
    <col min="8189" max="8189" width="4.28515625" style="123" customWidth="1"/>
    <col min="8190" max="8190" width="34.7109375" style="123" customWidth="1"/>
    <col min="8191" max="8191" width="0" style="123" hidden="1" customWidth="1"/>
    <col min="8192" max="8192" width="20" style="123" customWidth="1"/>
    <col min="8193" max="8193" width="20.85546875" style="123" customWidth="1"/>
    <col min="8194" max="8194" width="25" style="123" customWidth="1"/>
    <col min="8195" max="8195" width="18.7109375" style="123" customWidth="1"/>
    <col min="8196" max="8196" width="29.7109375" style="123" customWidth="1"/>
    <col min="8197" max="8197" width="13.42578125" style="123" customWidth="1"/>
    <col min="8198" max="8198" width="13.85546875" style="123" customWidth="1"/>
    <col min="8199" max="8203" width="16.5703125" style="123" customWidth="1"/>
    <col min="8204" max="8204" width="20.5703125" style="123" customWidth="1"/>
    <col min="8205" max="8205" width="21.140625" style="123" customWidth="1"/>
    <col min="8206" max="8206" width="9.5703125" style="123" customWidth="1"/>
    <col min="8207" max="8207" width="0.42578125" style="123" customWidth="1"/>
    <col min="8208" max="8214" width="6.42578125" style="123" customWidth="1"/>
    <col min="8215" max="8443" width="11.42578125" style="123"/>
    <col min="8444" max="8444" width="1" style="123" customWidth="1"/>
    <col min="8445" max="8445" width="4.28515625" style="123" customWidth="1"/>
    <col min="8446" max="8446" width="34.7109375" style="123" customWidth="1"/>
    <col min="8447" max="8447" width="0" style="123" hidden="1" customWidth="1"/>
    <col min="8448" max="8448" width="20" style="123" customWidth="1"/>
    <col min="8449" max="8449" width="20.85546875" style="123" customWidth="1"/>
    <col min="8450" max="8450" width="25" style="123" customWidth="1"/>
    <col min="8451" max="8451" width="18.7109375" style="123" customWidth="1"/>
    <col min="8452" max="8452" width="29.7109375" style="123" customWidth="1"/>
    <col min="8453" max="8453" width="13.42578125" style="123" customWidth="1"/>
    <col min="8454" max="8454" width="13.85546875" style="123" customWidth="1"/>
    <col min="8455" max="8459" width="16.5703125" style="123" customWidth="1"/>
    <col min="8460" max="8460" width="20.5703125" style="123" customWidth="1"/>
    <col min="8461" max="8461" width="21.140625" style="123" customWidth="1"/>
    <col min="8462" max="8462" width="9.5703125" style="123" customWidth="1"/>
    <col min="8463" max="8463" width="0.42578125" style="123" customWidth="1"/>
    <col min="8464" max="8470" width="6.42578125" style="123" customWidth="1"/>
    <col min="8471" max="8699" width="11.42578125" style="123"/>
    <col min="8700" max="8700" width="1" style="123" customWidth="1"/>
    <col min="8701" max="8701" width="4.28515625" style="123" customWidth="1"/>
    <col min="8702" max="8702" width="34.7109375" style="123" customWidth="1"/>
    <col min="8703" max="8703" width="0" style="123" hidden="1" customWidth="1"/>
    <col min="8704" max="8704" width="20" style="123" customWidth="1"/>
    <col min="8705" max="8705" width="20.85546875" style="123" customWidth="1"/>
    <col min="8706" max="8706" width="25" style="123" customWidth="1"/>
    <col min="8707" max="8707" width="18.7109375" style="123" customWidth="1"/>
    <col min="8708" max="8708" width="29.7109375" style="123" customWidth="1"/>
    <col min="8709" max="8709" width="13.42578125" style="123" customWidth="1"/>
    <col min="8710" max="8710" width="13.85546875" style="123" customWidth="1"/>
    <col min="8711" max="8715" width="16.5703125" style="123" customWidth="1"/>
    <col min="8716" max="8716" width="20.5703125" style="123" customWidth="1"/>
    <col min="8717" max="8717" width="21.140625" style="123" customWidth="1"/>
    <col min="8718" max="8718" width="9.5703125" style="123" customWidth="1"/>
    <col min="8719" max="8719" width="0.42578125" style="123" customWidth="1"/>
    <col min="8720" max="8726" width="6.42578125" style="123" customWidth="1"/>
    <col min="8727" max="8955" width="11.42578125" style="123"/>
    <col min="8956" max="8956" width="1" style="123" customWidth="1"/>
    <col min="8957" max="8957" width="4.28515625" style="123" customWidth="1"/>
    <col min="8958" max="8958" width="34.7109375" style="123" customWidth="1"/>
    <col min="8959" max="8959" width="0" style="123" hidden="1" customWidth="1"/>
    <col min="8960" max="8960" width="20" style="123" customWidth="1"/>
    <col min="8961" max="8961" width="20.85546875" style="123" customWidth="1"/>
    <col min="8962" max="8962" width="25" style="123" customWidth="1"/>
    <col min="8963" max="8963" width="18.7109375" style="123" customWidth="1"/>
    <col min="8964" max="8964" width="29.7109375" style="123" customWidth="1"/>
    <col min="8965" max="8965" width="13.42578125" style="123" customWidth="1"/>
    <col min="8966" max="8966" width="13.85546875" style="123" customWidth="1"/>
    <col min="8967" max="8971" width="16.5703125" style="123" customWidth="1"/>
    <col min="8972" max="8972" width="20.5703125" style="123" customWidth="1"/>
    <col min="8973" max="8973" width="21.140625" style="123" customWidth="1"/>
    <col min="8974" max="8974" width="9.5703125" style="123" customWidth="1"/>
    <col min="8975" max="8975" width="0.42578125" style="123" customWidth="1"/>
    <col min="8976" max="8982" width="6.42578125" style="123" customWidth="1"/>
    <col min="8983" max="9211" width="11.42578125" style="123"/>
    <col min="9212" max="9212" width="1" style="123" customWidth="1"/>
    <col min="9213" max="9213" width="4.28515625" style="123" customWidth="1"/>
    <col min="9214" max="9214" width="34.7109375" style="123" customWidth="1"/>
    <col min="9215" max="9215" width="0" style="123" hidden="1" customWidth="1"/>
    <col min="9216" max="9216" width="20" style="123" customWidth="1"/>
    <col min="9217" max="9217" width="20.85546875" style="123" customWidth="1"/>
    <col min="9218" max="9218" width="25" style="123" customWidth="1"/>
    <col min="9219" max="9219" width="18.7109375" style="123" customWidth="1"/>
    <col min="9220" max="9220" width="29.7109375" style="123" customWidth="1"/>
    <col min="9221" max="9221" width="13.42578125" style="123" customWidth="1"/>
    <col min="9222" max="9222" width="13.85546875" style="123" customWidth="1"/>
    <col min="9223" max="9227" width="16.5703125" style="123" customWidth="1"/>
    <col min="9228" max="9228" width="20.5703125" style="123" customWidth="1"/>
    <col min="9229" max="9229" width="21.140625" style="123" customWidth="1"/>
    <col min="9230" max="9230" width="9.5703125" style="123" customWidth="1"/>
    <col min="9231" max="9231" width="0.42578125" style="123" customWidth="1"/>
    <col min="9232" max="9238" width="6.42578125" style="123" customWidth="1"/>
    <col min="9239" max="9467" width="11.42578125" style="123"/>
    <col min="9468" max="9468" width="1" style="123" customWidth="1"/>
    <col min="9469" max="9469" width="4.28515625" style="123" customWidth="1"/>
    <col min="9470" max="9470" width="34.7109375" style="123" customWidth="1"/>
    <col min="9471" max="9471" width="0" style="123" hidden="1" customWidth="1"/>
    <col min="9472" max="9472" width="20" style="123" customWidth="1"/>
    <col min="9473" max="9473" width="20.85546875" style="123" customWidth="1"/>
    <col min="9474" max="9474" width="25" style="123" customWidth="1"/>
    <col min="9475" max="9475" width="18.7109375" style="123" customWidth="1"/>
    <col min="9476" max="9476" width="29.7109375" style="123" customWidth="1"/>
    <col min="9477" max="9477" width="13.42578125" style="123" customWidth="1"/>
    <col min="9478" max="9478" width="13.85546875" style="123" customWidth="1"/>
    <col min="9479" max="9483" width="16.5703125" style="123" customWidth="1"/>
    <col min="9484" max="9484" width="20.5703125" style="123" customWidth="1"/>
    <col min="9485" max="9485" width="21.140625" style="123" customWidth="1"/>
    <col min="9486" max="9486" width="9.5703125" style="123" customWidth="1"/>
    <col min="9487" max="9487" width="0.42578125" style="123" customWidth="1"/>
    <col min="9488" max="9494" width="6.42578125" style="123" customWidth="1"/>
    <col min="9495" max="9723" width="11.42578125" style="123"/>
    <col min="9724" max="9724" width="1" style="123" customWidth="1"/>
    <col min="9725" max="9725" width="4.28515625" style="123" customWidth="1"/>
    <col min="9726" max="9726" width="34.7109375" style="123" customWidth="1"/>
    <col min="9727" max="9727" width="0" style="123" hidden="1" customWidth="1"/>
    <col min="9728" max="9728" width="20" style="123" customWidth="1"/>
    <col min="9729" max="9729" width="20.85546875" style="123" customWidth="1"/>
    <col min="9730" max="9730" width="25" style="123" customWidth="1"/>
    <col min="9731" max="9731" width="18.7109375" style="123" customWidth="1"/>
    <col min="9732" max="9732" width="29.7109375" style="123" customWidth="1"/>
    <col min="9733" max="9733" width="13.42578125" style="123" customWidth="1"/>
    <col min="9734" max="9734" width="13.85546875" style="123" customWidth="1"/>
    <col min="9735" max="9739" width="16.5703125" style="123" customWidth="1"/>
    <col min="9740" max="9740" width="20.5703125" style="123" customWidth="1"/>
    <col min="9741" max="9741" width="21.140625" style="123" customWidth="1"/>
    <col min="9742" max="9742" width="9.5703125" style="123" customWidth="1"/>
    <col min="9743" max="9743" width="0.42578125" style="123" customWidth="1"/>
    <col min="9744" max="9750" width="6.42578125" style="123" customWidth="1"/>
    <col min="9751" max="9979" width="11.42578125" style="123"/>
    <col min="9980" max="9980" width="1" style="123" customWidth="1"/>
    <col min="9981" max="9981" width="4.28515625" style="123" customWidth="1"/>
    <col min="9982" max="9982" width="34.7109375" style="123" customWidth="1"/>
    <col min="9983" max="9983" width="0" style="123" hidden="1" customWidth="1"/>
    <col min="9984" max="9984" width="20" style="123" customWidth="1"/>
    <col min="9985" max="9985" width="20.85546875" style="123" customWidth="1"/>
    <col min="9986" max="9986" width="25" style="123" customWidth="1"/>
    <col min="9987" max="9987" width="18.7109375" style="123" customWidth="1"/>
    <col min="9988" max="9988" width="29.7109375" style="123" customWidth="1"/>
    <col min="9989" max="9989" width="13.42578125" style="123" customWidth="1"/>
    <col min="9990" max="9990" width="13.85546875" style="123" customWidth="1"/>
    <col min="9991" max="9995" width="16.5703125" style="123" customWidth="1"/>
    <col min="9996" max="9996" width="20.5703125" style="123" customWidth="1"/>
    <col min="9997" max="9997" width="21.140625" style="123" customWidth="1"/>
    <col min="9998" max="9998" width="9.5703125" style="123" customWidth="1"/>
    <col min="9999" max="9999" width="0.42578125" style="123" customWidth="1"/>
    <col min="10000" max="10006" width="6.42578125" style="123" customWidth="1"/>
    <col min="10007" max="10235" width="11.42578125" style="123"/>
    <col min="10236" max="10236" width="1" style="123" customWidth="1"/>
    <col min="10237" max="10237" width="4.28515625" style="123" customWidth="1"/>
    <col min="10238" max="10238" width="34.7109375" style="123" customWidth="1"/>
    <col min="10239" max="10239" width="0" style="123" hidden="1" customWidth="1"/>
    <col min="10240" max="10240" width="20" style="123" customWidth="1"/>
    <col min="10241" max="10241" width="20.85546875" style="123" customWidth="1"/>
    <col min="10242" max="10242" width="25" style="123" customWidth="1"/>
    <col min="10243" max="10243" width="18.7109375" style="123" customWidth="1"/>
    <col min="10244" max="10244" width="29.7109375" style="123" customWidth="1"/>
    <col min="10245" max="10245" width="13.42578125" style="123" customWidth="1"/>
    <col min="10246" max="10246" width="13.85546875" style="123" customWidth="1"/>
    <col min="10247" max="10251" width="16.5703125" style="123" customWidth="1"/>
    <col min="10252" max="10252" width="20.5703125" style="123" customWidth="1"/>
    <col min="10253" max="10253" width="21.140625" style="123" customWidth="1"/>
    <col min="10254" max="10254" width="9.5703125" style="123" customWidth="1"/>
    <col min="10255" max="10255" width="0.42578125" style="123" customWidth="1"/>
    <col min="10256" max="10262" width="6.42578125" style="123" customWidth="1"/>
    <col min="10263" max="10491" width="11.42578125" style="123"/>
    <col min="10492" max="10492" width="1" style="123" customWidth="1"/>
    <col min="10493" max="10493" width="4.28515625" style="123" customWidth="1"/>
    <col min="10494" max="10494" width="34.7109375" style="123" customWidth="1"/>
    <col min="10495" max="10495" width="0" style="123" hidden="1" customWidth="1"/>
    <col min="10496" max="10496" width="20" style="123" customWidth="1"/>
    <col min="10497" max="10497" width="20.85546875" style="123" customWidth="1"/>
    <col min="10498" max="10498" width="25" style="123" customWidth="1"/>
    <col min="10499" max="10499" width="18.7109375" style="123" customWidth="1"/>
    <col min="10500" max="10500" width="29.7109375" style="123" customWidth="1"/>
    <col min="10501" max="10501" width="13.42578125" style="123" customWidth="1"/>
    <col min="10502" max="10502" width="13.85546875" style="123" customWidth="1"/>
    <col min="10503" max="10507" width="16.5703125" style="123" customWidth="1"/>
    <col min="10508" max="10508" width="20.5703125" style="123" customWidth="1"/>
    <col min="10509" max="10509" width="21.140625" style="123" customWidth="1"/>
    <col min="10510" max="10510" width="9.5703125" style="123" customWidth="1"/>
    <col min="10511" max="10511" width="0.42578125" style="123" customWidth="1"/>
    <col min="10512" max="10518" width="6.42578125" style="123" customWidth="1"/>
    <col min="10519" max="10747" width="11.42578125" style="123"/>
    <col min="10748" max="10748" width="1" style="123" customWidth="1"/>
    <col min="10749" max="10749" width="4.28515625" style="123" customWidth="1"/>
    <col min="10750" max="10750" width="34.7109375" style="123" customWidth="1"/>
    <col min="10751" max="10751" width="0" style="123" hidden="1" customWidth="1"/>
    <col min="10752" max="10752" width="20" style="123" customWidth="1"/>
    <col min="10753" max="10753" width="20.85546875" style="123" customWidth="1"/>
    <col min="10754" max="10754" width="25" style="123" customWidth="1"/>
    <col min="10755" max="10755" width="18.7109375" style="123" customWidth="1"/>
    <col min="10756" max="10756" width="29.7109375" style="123" customWidth="1"/>
    <col min="10757" max="10757" width="13.42578125" style="123" customWidth="1"/>
    <col min="10758" max="10758" width="13.85546875" style="123" customWidth="1"/>
    <col min="10759" max="10763" width="16.5703125" style="123" customWidth="1"/>
    <col min="10764" max="10764" width="20.5703125" style="123" customWidth="1"/>
    <col min="10765" max="10765" width="21.140625" style="123" customWidth="1"/>
    <col min="10766" max="10766" width="9.5703125" style="123" customWidth="1"/>
    <col min="10767" max="10767" width="0.42578125" style="123" customWidth="1"/>
    <col min="10768" max="10774" width="6.42578125" style="123" customWidth="1"/>
    <col min="10775" max="11003" width="11.42578125" style="123"/>
    <col min="11004" max="11004" width="1" style="123" customWidth="1"/>
    <col min="11005" max="11005" width="4.28515625" style="123" customWidth="1"/>
    <col min="11006" max="11006" width="34.7109375" style="123" customWidth="1"/>
    <col min="11007" max="11007" width="0" style="123" hidden="1" customWidth="1"/>
    <col min="11008" max="11008" width="20" style="123" customWidth="1"/>
    <col min="11009" max="11009" width="20.85546875" style="123" customWidth="1"/>
    <col min="11010" max="11010" width="25" style="123" customWidth="1"/>
    <col min="11011" max="11011" width="18.7109375" style="123" customWidth="1"/>
    <col min="11012" max="11012" width="29.7109375" style="123" customWidth="1"/>
    <col min="11013" max="11013" width="13.42578125" style="123" customWidth="1"/>
    <col min="11014" max="11014" width="13.85546875" style="123" customWidth="1"/>
    <col min="11015" max="11019" width="16.5703125" style="123" customWidth="1"/>
    <col min="11020" max="11020" width="20.5703125" style="123" customWidth="1"/>
    <col min="11021" max="11021" width="21.140625" style="123" customWidth="1"/>
    <col min="11022" max="11022" width="9.5703125" style="123" customWidth="1"/>
    <col min="11023" max="11023" width="0.42578125" style="123" customWidth="1"/>
    <col min="11024" max="11030" width="6.42578125" style="123" customWidth="1"/>
    <col min="11031" max="11259" width="11.42578125" style="123"/>
    <col min="11260" max="11260" width="1" style="123" customWidth="1"/>
    <col min="11261" max="11261" width="4.28515625" style="123" customWidth="1"/>
    <col min="11262" max="11262" width="34.7109375" style="123" customWidth="1"/>
    <col min="11263" max="11263" width="0" style="123" hidden="1" customWidth="1"/>
    <col min="11264" max="11264" width="20" style="123" customWidth="1"/>
    <col min="11265" max="11265" width="20.85546875" style="123" customWidth="1"/>
    <col min="11266" max="11266" width="25" style="123" customWidth="1"/>
    <col min="11267" max="11267" width="18.7109375" style="123" customWidth="1"/>
    <col min="11268" max="11268" width="29.7109375" style="123" customWidth="1"/>
    <col min="11269" max="11269" width="13.42578125" style="123" customWidth="1"/>
    <col min="11270" max="11270" width="13.85546875" style="123" customWidth="1"/>
    <col min="11271" max="11275" width="16.5703125" style="123" customWidth="1"/>
    <col min="11276" max="11276" width="20.5703125" style="123" customWidth="1"/>
    <col min="11277" max="11277" width="21.140625" style="123" customWidth="1"/>
    <col min="11278" max="11278" width="9.5703125" style="123" customWidth="1"/>
    <col min="11279" max="11279" width="0.42578125" style="123" customWidth="1"/>
    <col min="11280" max="11286" width="6.42578125" style="123" customWidth="1"/>
    <col min="11287" max="11515" width="11.42578125" style="123"/>
    <col min="11516" max="11516" width="1" style="123" customWidth="1"/>
    <col min="11517" max="11517" width="4.28515625" style="123" customWidth="1"/>
    <col min="11518" max="11518" width="34.7109375" style="123" customWidth="1"/>
    <col min="11519" max="11519" width="0" style="123" hidden="1" customWidth="1"/>
    <col min="11520" max="11520" width="20" style="123" customWidth="1"/>
    <col min="11521" max="11521" width="20.85546875" style="123" customWidth="1"/>
    <col min="11522" max="11522" width="25" style="123" customWidth="1"/>
    <col min="11523" max="11523" width="18.7109375" style="123" customWidth="1"/>
    <col min="11524" max="11524" width="29.7109375" style="123" customWidth="1"/>
    <col min="11525" max="11525" width="13.42578125" style="123" customWidth="1"/>
    <col min="11526" max="11526" width="13.85546875" style="123" customWidth="1"/>
    <col min="11527" max="11531" width="16.5703125" style="123" customWidth="1"/>
    <col min="11532" max="11532" width="20.5703125" style="123" customWidth="1"/>
    <col min="11533" max="11533" width="21.140625" style="123" customWidth="1"/>
    <col min="11534" max="11534" width="9.5703125" style="123" customWidth="1"/>
    <col min="11535" max="11535" width="0.42578125" style="123" customWidth="1"/>
    <col min="11536" max="11542" width="6.42578125" style="123" customWidth="1"/>
    <col min="11543" max="11771" width="11.42578125" style="123"/>
    <col min="11772" max="11772" width="1" style="123" customWidth="1"/>
    <col min="11773" max="11773" width="4.28515625" style="123" customWidth="1"/>
    <col min="11774" max="11774" width="34.7109375" style="123" customWidth="1"/>
    <col min="11775" max="11775" width="0" style="123" hidden="1" customWidth="1"/>
    <col min="11776" max="11776" width="20" style="123" customWidth="1"/>
    <col min="11777" max="11777" width="20.85546875" style="123" customWidth="1"/>
    <col min="11778" max="11778" width="25" style="123" customWidth="1"/>
    <col min="11779" max="11779" width="18.7109375" style="123" customWidth="1"/>
    <col min="11780" max="11780" width="29.7109375" style="123" customWidth="1"/>
    <col min="11781" max="11781" width="13.42578125" style="123" customWidth="1"/>
    <col min="11782" max="11782" width="13.85546875" style="123" customWidth="1"/>
    <col min="11783" max="11787" width="16.5703125" style="123" customWidth="1"/>
    <col min="11788" max="11788" width="20.5703125" style="123" customWidth="1"/>
    <col min="11789" max="11789" width="21.140625" style="123" customWidth="1"/>
    <col min="11790" max="11790" width="9.5703125" style="123" customWidth="1"/>
    <col min="11791" max="11791" width="0.42578125" style="123" customWidth="1"/>
    <col min="11792" max="11798" width="6.42578125" style="123" customWidth="1"/>
    <col min="11799" max="12027" width="11.42578125" style="123"/>
    <col min="12028" max="12028" width="1" style="123" customWidth="1"/>
    <col min="12029" max="12029" width="4.28515625" style="123" customWidth="1"/>
    <col min="12030" max="12030" width="34.7109375" style="123" customWidth="1"/>
    <col min="12031" max="12031" width="0" style="123" hidden="1" customWidth="1"/>
    <col min="12032" max="12032" width="20" style="123" customWidth="1"/>
    <col min="12033" max="12033" width="20.85546875" style="123" customWidth="1"/>
    <col min="12034" max="12034" width="25" style="123" customWidth="1"/>
    <col min="12035" max="12035" width="18.7109375" style="123" customWidth="1"/>
    <col min="12036" max="12036" width="29.7109375" style="123" customWidth="1"/>
    <col min="12037" max="12037" width="13.42578125" style="123" customWidth="1"/>
    <col min="12038" max="12038" width="13.85546875" style="123" customWidth="1"/>
    <col min="12039" max="12043" width="16.5703125" style="123" customWidth="1"/>
    <col min="12044" max="12044" width="20.5703125" style="123" customWidth="1"/>
    <col min="12045" max="12045" width="21.140625" style="123" customWidth="1"/>
    <col min="12046" max="12046" width="9.5703125" style="123" customWidth="1"/>
    <col min="12047" max="12047" width="0.42578125" style="123" customWidth="1"/>
    <col min="12048" max="12054" width="6.42578125" style="123" customWidth="1"/>
    <col min="12055" max="12283" width="11.42578125" style="123"/>
    <col min="12284" max="12284" width="1" style="123" customWidth="1"/>
    <col min="12285" max="12285" width="4.28515625" style="123" customWidth="1"/>
    <col min="12286" max="12286" width="34.7109375" style="123" customWidth="1"/>
    <col min="12287" max="12287" width="0" style="123" hidden="1" customWidth="1"/>
    <col min="12288" max="12288" width="20" style="123" customWidth="1"/>
    <col min="12289" max="12289" width="20.85546875" style="123" customWidth="1"/>
    <col min="12290" max="12290" width="25" style="123" customWidth="1"/>
    <col min="12291" max="12291" width="18.7109375" style="123" customWidth="1"/>
    <col min="12292" max="12292" width="29.7109375" style="123" customWidth="1"/>
    <col min="12293" max="12293" width="13.42578125" style="123" customWidth="1"/>
    <col min="12294" max="12294" width="13.85546875" style="123" customWidth="1"/>
    <col min="12295" max="12299" width="16.5703125" style="123" customWidth="1"/>
    <col min="12300" max="12300" width="20.5703125" style="123" customWidth="1"/>
    <col min="12301" max="12301" width="21.140625" style="123" customWidth="1"/>
    <col min="12302" max="12302" width="9.5703125" style="123" customWidth="1"/>
    <col min="12303" max="12303" width="0.42578125" style="123" customWidth="1"/>
    <col min="12304" max="12310" width="6.42578125" style="123" customWidth="1"/>
    <col min="12311" max="12539" width="11.42578125" style="123"/>
    <col min="12540" max="12540" width="1" style="123" customWidth="1"/>
    <col min="12541" max="12541" width="4.28515625" style="123" customWidth="1"/>
    <col min="12542" max="12542" width="34.7109375" style="123" customWidth="1"/>
    <col min="12543" max="12543" width="0" style="123" hidden="1" customWidth="1"/>
    <col min="12544" max="12544" width="20" style="123" customWidth="1"/>
    <col min="12545" max="12545" width="20.85546875" style="123" customWidth="1"/>
    <col min="12546" max="12546" width="25" style="123" customWidth="1"/>
    <col min="12547" max="12547" width="18.7109375" style="123" customWidth="1"/>
    <col min="12548" max="12548" width="29.7109375" style="123" customWidth="1"/>
    <col min="12549" max="12549" width="13.42578125" style="123" customWidth="1"/>
    <col min="12550" max="12550" width="13.85546875" style="123" customWidth="1"/>
    <col min="12551" max="12555" width="16.5703125" style="123" customWidth="1"/>
    <col min="12556" max="12556" width="20.5703125" style="123" customWidth="1"/>
    <col min="12557" max="12557" width="21.140625" style="123" customWidth="1"/>
    <col min="12558" max="12558" width="9.5703125" style="123" customWidth="1"/>
    <col min="12559" max="12559" width="0.42578125" style="123" customWidth="1"/>
    <col min="12560" max="12566" width="6.42578125" style="123" customWidth="1"/>
    <col min="12567" max="12795" width="11.42578125" style="123"/>
    <col min="12796" max="12796" width="1" style="123" customWidth="1"/>
    <col min="12797" max="12797" width="4.28515625" style="123" customWidth="1"/>
    <col min="12798" max="12798" width="34.7109375" style="123" customWidth="1"/>
    <col min="12799" max="12799" width="0" style="123" hidden="1" customWidth="1"/>
    <col min="12800" max="12800" width="20" style="123" customWidth="1"/>
    <col min="12801" max="12801" width="20.85546875" style="123" customWidth="1"/>
    <col min="12802" max="12802" width="25" style="123" customWidth="1"/>
    <col min="12803" max="12803" width="18.7109375" style="123" customWidth="1"/>
    <col min="12804" max="12804" width="29.7109375" style="123" customWidth="1"/>
    <col min="12805" max="12805" width="13.42578125" style="123" customWidth="1"/>
    <col min="12806" max="12806" width="13.85546875" style="123" customWidth="1"/>
    <col min="12807" max="12811" width="16.5703125" style="123" customWidth="1"/>
    <col min="12812" max="12812" width="20.5703125" style="123" customWidth="1"/>
    <col min="12813" max="12813" width="21.140625" style="123" customWidth="1"/>
    <col min="12814" max="12814" width="9.5703125" style="123" customWidth="1"/>
    <col min="12815" max="12815" width="0.42578125" style="123" customWidth="1"/>
    <col min="12816" max="12822" width="6.42578125" style="123" customWidth="1"/>
    <col min="12823" max="13051" width="11.42578125" style="123"/>
    <col min="13052" max="13052" width="1" style="123" customWidth="1"/>
    <col min="13053" max="13053" width="4.28515625" style="123" customWidth="1"/>
    <col min="13054" max="13054" width="34.7109375" style="123" customWidth="1"/>
    <col min="13055" max="13055" width="0" style="123" hidden="1" customWidth="1"/>
    <col min="13056" max="13056" width="20" style="123" customWidth="1"/>
    <col min="13057" max="13057" width="20.85546875" style="123" customWidth="1"/>
    <col min="13058" max="13058" width="25" style="123" customWidth="1"/>
    <col min="13059" max="13059" width="18.7109375" style="123" customWidth="1"/>
    <col min="13060" max="13060" width="29.7109375" style="123" customWidth="1"/>
    <col min="13061" max="13061" width="13.42578125" style="123" customWidth="1"/>
    <col min="13062" max="13062" width="13.85546875" style="123" customWidth="1"/>
    <col min="13063" max="13067" width="16.5703125" style="123" customWidth="1"/>
    <col min="13068" max="13068" width="20.5703125" style="123" customWidth="1"/>
    <col min="13069" max="13069" width="21.140625" style="123" customWidth="1"/>
    <col min="13070" max="13070" width="9.5703125" style="123" customWidth="1"/>
    <col min="13071" max="13071" width="0.42578125" style="123" customWidth="1"/>
    <col min="13072" max="13078" width="6.42578125" style="123" customWidth="1"/>
    <col min="13079" max="13307" width="11.42578125" style="123"/>
    <col min="13308" max="13308" width="1" style="123" customWidth="1"/>
    <col min="13309" max="13309" width="4.28515625" style="123" customWidth="1"/>
    <col min="13310" max="13310" width="34.7109375" style="123" customWidth="1"/>
    <col min="13311" max="13311" width="0" style="123" hidden="1" customWidth="1"/>
    <col min="13312" max="13312" width="20" style="123" customWidth="1"/>
    <col min="13313" max="13313" width="20.85546875" style="123" customWidth="1"/>
    <col min="13314" max="13314" width="25" style="123" customWidth="1"/>
    <col min="13315" max="13315" width="18.7109375" style="123" customWidth="1"/>
    <col min="13316" max="13316" width="29.7109375" style="123" customWidth="1"/>
    <col min="13317" max="13317" width="13.42578125" style="123" customWidth="1"/>
    <col min="13318" max="13318" width="13.85546875" style="123" customWidth="1"/>
    <col min="13319" max="13323" width="16.5703125" style="123" customWidth="1"/>
    <col min="13324" max="13324" width="20.5703125" style="123" customWidth="1"/>
    <col min="13325" max="13325" width="21.140625" style="123" customWidth="1"/>
    <col min="13326" max="13326" width="9.5703125" style="123" customWidth="1"/>
    <col min="13327" max="13327" width="0.42578125" style="123" customWidth="1"/>
    <col min="13328" max="13334" width="6.42578125" style="123" customWidth="1"/>
    <col min="13335" max="13563" width="11.42578125" style="123"/>
    <col min="13564" max="13564" width="1" style="123" customWidth="1"/>
    <col min="13565" max="13565" width="4.28515625" style="123" customWidth="1"/>
    <col min="13566" max="13566" width="34.7109375" style="123" customWidth="1"/>
    <col min="13567" max="13567" width="0" style="123" hidden="1" customWidth="1"/>
    <col min="13568" max="13568" width="20" style="123" customWidth="1"/>
    <col min="13569" max="13569" width="20.85546875" style="123" customWidth="1"/>
    <col min="13570" max="13570" width="25" style="123" customWidth="1"/>
    <col min="13571" max="13571" width="18.7109375" style="123" customWidth="1"/>
    <col min="13572" max="13572" width="29.7109375" style="123" customWidth="1"/>
    <col min="13573" max="13573" width="13.42578125" style="123" customWidth="1"/>
    <col min="13574" max="13574" width="13.85546875" style="123" customWidth="1"/>
    <col min="13575" max="13579" width="16.5703125" style="123" customWidth="1"/>
    <col min="13580" max="13580" width="20.5703125" style="123" customWidth="1"/>
    <col min="13581" max="13581" width="21.140625" style="123" customWidth="1"/>
    <col min="13582" max="13582" width="9.5703125" style="123" customWidth="1"/>
    <col min="13583" max="13583" width="0.42578125" style="123" customWidth="1"/>
    <col min="13584" max="13590" width="6.42578125" style="123" customWidth="1"/>
    <col min="13591" max="13819" width="11.42578125" style="123"/>
    <col min="13820" max="13820" width="1" style="123" customWidth="1"/>
    <col min="13821" max="13821" width="4.28515625" style="123" customWidth="1"/>
    <col min="13822" max="13822" width="34.7109375" style="123" customWidth="1"/>
    <col min="13823" max="13823" width="0" style="123" hidden="1" customWidth="1"/>
    <col min="13824" max="13824" width="20" style="123" customWidth="1"/>
    <col min="13825" max="13825" width="20.85546875" style="123" customWidth="1"/>
    <col min="13826" max="13826" width="25" style="123" customWidth="1"/>
    <col min="13827" max="13827" width="18.7109375" style="123" customWidth="1"/>
    <col min="13828" max="13828" width="29.7109375" style="123" customWidth="1"/>
    <col min="13829" max="13829" width="13.42578125" style="123" customWidth="1"/>
    <col min="13830" max="13830" width="13.85546875" style="123" customWidth="1"/>
    <col min="13831" max="13835" width="16.5703125" style="123" customWidth="1"/>
    <col min="13836" max="13836" width="20.5703125" style="123" customWidth="1"/>
    <col min="13837" max="13837" width="21.140625" style="123" customWidth="1"/>
    <col min="13838" max="13838" width="9.5703125" style="123" customWidth="1"/>
    <col min="13839" max="13839" width="0.42578125" style="123" customWidth="1"/>
    <col min="13840" max="13846" width="6.42578125" style="123" customWidth="1"/>
    <col min="13847" max="14075" width="11.42578125" style="123"/>
    <col min="14076" max="14076" width="1" style="123" customWidth="1"/>
    <col min="14077" max="14077" width="4.28515625" style="123" customWidth="1"/>
    <col min="14078" max="14078" width="34.7109375" style="123" customWidth="1"/>
    <col min="14079" max="14079" width="0" style="123" hidden="1" customWidth="1"/>
    <col min="14080" max="14080" width="20" style="123" customWidth="1"/>
    <col min="14081" max="14081" width="20.85546875" style="123" customWidth="1"/>
    <col min="14082" max="14082" width="25" style="123" customWidth="1"/>
    <col min="14083" max="14083" width="18.7109375" style="123" customWidth="1"/>
    <col min="14084" max="14084" width="29.7109375" style="123" customWidth="1"/>
    <col min="14085" max="14085" width="13.42578125" style="123" customWidth="1"/>
    <col min="14086" max="14086" width="13.85546875" style="123" customWidth="1"/>
    <col min="14087" max="14091" width="16.5703125" style="123" customWidth="1"/>
    <col min="14092" max="14092" width="20.5703125" style="123" customWidth="1"/>
    <col min="14093" max="14093" width="21.140625" style="123" customWidth="1"/>
    <col min="14094" max="14094" width="9.5703125" style="123" customWidth="1"/>
    <col min="14095" max="14095" width="0.42578125" style="123" customWidth="1"/>
    <col min="14096" max="14102" width="6.42578125" style="123" customWidth="1"/>
    <col min="14103" max="14331" width="11.42578125" style="123"/>
    <col min="14332" max="14332" width="1" style="123" customWidth="1"/>
    <col min="14333" max="14333" width="4.28515625" style="123" customWidth="1"/>
    <col min="14334" max="14334" width="34.7109375" style="123" customWidth="1"/>
    <col min="14335" max="14335" width="0" style="123" hidden="1" customWidth="1"/>
    <col min="14336" max="14336" width="20" style="123" customWidth="1"/>
    <col min="14337" max="14337" width="20.85546875" style="123" customWidth="1"/>
    <col min="14338" max="14338" width="25" style="123" customWidth="1"/>
    <col min="14339" max="14339" width="18.7109375" style="123" customWidth="1"/>
    <col min="14340" max="14340" width="29.7109375" style="123" customWidth="1"/>
    <col min="14341" max="14341" width="13.42578125" style="123" customWidth="1"/>
    <col min="14342" max="14342" width="13.85546875" style="123" customWidth="1"/>
    <col min="14343" max="14347" width="16.5703125" style="123" customWidth="1"/>
    <col min="14348" max="14348" width="20.5703125" style="123" customWidth="1"/>
    <col min="14349" max="14349" width="21.140625" style="123" customWidth="1"/>
    <col min="14350" max="14350" width="9.5703125" style="123" customWidth="1"/>
    <col min="14351" max="14351" width="0.42578125" style="123" customWidth="1"/>
    <col min="14352" max="14358" width="6.42578125" style="123" customWidth="1"/>
    <col min="14359" max="14587" width="11.42578125" style="123"/>
    <col min="14588" max="14588" width="1" style="123" customWidth="1"/>
    <col min="14589" max="14589" width="4.28515625" style="123" customWidth="1"/>
    <col min="14590" max="14590" width="34.7109375" style="123" customWidth="1"/>
    <col min="14591" max="14591" width="0" style="123" hidden="1" customWidth="1"/>
    <col min="14592" max="14592" width="20" style="123" customWidth="1"/>
    <col min="14593" max="14593" width="20.85546875" style="123" customWidth="1"/>
    <col min="14594" max="14594" width="25" style="123" customWidth="1"/>
    <col min="14595" max="14595" width="18.7109375" style="123" customWidth="1"/>
    <col min="14596" max="14596" width="29.7109375" style="123" customWidth="1"/>
    <col min="14597" max="14597" width="13.42578125" style="123" customWidth="1"/>
    <col min="14598" max="14598" width="13.85546875" style="123" customWidth="1"/>
    <col min="14599" max="14603" width="16.5703125" style="123" customWidth="1"/>
    <col min="14604" max="14604" width="20.5703125" style="123" customWidth="1"/>
    <col min="14605" max="14605" width="21.140625" style="123" customWidth="1"/>
    <col min="14606" max="14606" width="9.5703125" style="123" customWidth="1"/>
    <col min="14607" max="14607" width="0.42578125" style="123" customWidth="1"/>
    <col min="14608" max="14614" width="6.42578125" style="123" customWidth="1"/>
    <col min="14615" max="14843" width="11.42578125" style="123"/>
    <col min="14844" max="14844" width="1" style="123" customWidth="1"/>
    <col min="14845" max="14845" width="4.28515625" style="123" customWidth="1"/>
    <col min="14846" max="14846" width="34.7109375" style="123" customWidth="1"/>
    <col min="14847" max="14847" width="0" style="123" hidden="1" customWidth="1"/>
    <col min="14848" max="14848" width="20" style="123" customWidth="1"/>
    <col min="14849" max="14849" width="20.85546875" style="123" customWidth="1"/>
    <col min="14850" max="14850" width="25" style="123" customWidth="1"/>
    <col min="14851" max="14851" width="18.7109375" style="123" customWidth="1"/>
    <col min="14852" max="14852" width="29.7109375" style="123" customWidth="1"/>
    <col min="14853" max="14853" width="13.42578125" style="123" customWidth="1"/>
    <col min="14854" max="14854" width="13.85546875" style="123" customWidth="1"/>
    <col min="14855" max="14859" width="16.5703125" style="123" customWidth="1"/>
    <col min="14860" max="14860" width="20.5703125" style="123" customWidth="1"/>
    <col min="14861" max="14861" width="21.140625" style="123" customWidth="1"/>
    <col min="14862" max="14862" width="9.5703125" style="123" customWidth="1"/>
    <col min="14863" max="14863" width="0.42578125" style="123" customWidth="1"/>
    <col min="14864" max="14870" width="6.42578125" style="123" customWidth="1"/>
    <col min="14871" max="15099" width="11.42578125" style="123"/>
    <col min="15100" max="15100" width="1" style="123" customWidth="1"/>
    <col min="15101" max="15101" width="4.28515625" style="123" customWidth="1"/>
    <col min="15102" max="15102" width="34.7109375" style="123" customWidth="1"/>
    <col min="15103" max="15103" width="0" style="123" hidden="1" customWidth="1"/>
    <col min="15104" max="15104" width="20" style="123" customWidth="1"/>
    <col min="15105" max="15105" width="20.85546875" style="123" customWidth="1"/>
    <col min="15106" max="15106" width="25" style="123" customWidth="1"/>
    <col min="15107" max="15107" width="18.7109375" style="123" customWidth="1"/>
    <col min="15108" max="15108" width="29.7109375" style="123" customWidth="1"/>
    <col min="15109" max="15109" width="13.42578125" style="123" customWidth="1"/>
    <col min="15110" max="15110" width="13.85546875" style="123" customWidth="1"/>
    <col min="15111" max="15115" width="16.5703125" style="123" customWidth="1"/>
    <col min="15116" max="15116" width="20.5703125" style="123" customWidth="1"/>
    <col min="15117" max="15117" width="21.140625" style="123" customWidth="1"/>
    <col min="15118" max="15118" width="9.5703125" style="123" customWidth="1"/>
    <col min="15119" max="15119" width="0.42578125" style="123" customWidth="1"/>
    <col min="15120" max="15126" width="6.42578125" style="123" customWidth="1"/>
    <col min="15127" max="15355" width="11.42578125" style="123"/>
    <col min="15356" max="15356" width="1" style="123" customWidth="1"/>
    <col min="15357" max="15357" width="4.28515625" style="123" customWidth="1"/>
    <col min="15358" max="15358" width="34.7109375" style="123" customWidth="1"/>
    <col min="15359" max="15359" width="0" style="123" hidden="1" customWidth="1"/>
    <col min="15360" max="15360" width="20" style="123" customWidth="1"/>
    <col min="15361" max="15361" width="20.85546875" style="123" customWidth="1"/>
    <col min="15362" max="15362" width="25" style="123" customWidth="1"/>
    <col min="15363" max="15363" width="18.7109375" style="123" customWidth="1"/>
    <col min="15364" max="15364" width="29.7109375" style="123" customWidth="1"/>
    <col min="15365" max="15365" width="13.42578125" style="123" customWidth="1"/>
    <col min="15366" max="15366" width="13.85546875" style="123" customWidth="1"/>
    <col min="15367" max="15371" width="16.5703125" style="123" customWidth="1"/>
    <col min="15372" max="15372" width="20.5703125" style="123" customWidth="1"/>
    <col min="15373" max="15373" width="21.140625" style="123" customWidth="1"/>
    <col min="15374" max="15374" width="9.5703125" style="123" customWidth="1"/>
    <col min="15375" max="15375" width="0.42578125" style="123" customWidth="1"/>
    <col min="15376" max="15382" width="6.42578125" style="123" customWidth="1"/>
    <col min="15383" max="15611" width="11.42578125" style="123"/>
    <col min="15612" max="15612" width="1" style="123" customWidth="1"/>
    <col min="15613" max="15613" width="4.28515625" style="123" customWidth="1"/>
    <col min="15614" max="15614" width="34.7109375" style="123" customWidth="1"/>
    <col min="15615" max="15615" width="0" style="123" hidden="1" customWidth="1"/>
    <col min="15616" max="15616" width="20" style="123" customWidth="1"/>
    <col min="15617" max="15617" width="20.85546875" style="123" customWidth="1"/>
    <col min="15618" max="15618" width="25" style="123" customWidth="1"/>
    <col min="15619" max="15619" width="18.7109375" style="123" customWidth="1"/>
    <col min="15620" max="15620" width="29.7109375" style="123" customWidth="1"/>
    <col min="15621" max="15621" width="13.42578125" style="123" customWidth="1"/>
    <col min="15622" max="15622" width="13.85546875" style="123" customWidth="1"/>
    <col min="15623" max="15627" width="16.5703125" style="123" customWidth="1"/>
    <col min="15628" max="15628" width="20.5703125" style="123" customWidth="1"/>
    <col min="15629" max="15629" width="21.140625" style="123" customWidth="1"/>
    <col min="15630" max="15630" width="9.5703125" style="123" customWidth="1"/>
    <col min="15631" max="15631" width="0.42578125" style="123" customWidth="1"/>
    <col min="15632" max="15638" width="6.42578125" style="123" customWidth="1"/>
    <col min="15639" max="15867" width="11.42578125" style="123"/>
    <col min="15868" max="15868" width="1" style="123" customWidth="1"/>
    <col min="15869" max="15869" width="4.28515625" style="123" customWidth="1"/>
    <col min="15870" max="15870" width="34.7109375" style="123" customWidth="1"/>
    <col min="15871" max="15871" width="0" style="123" hidden="1" customWidth="1"/>
    <col min="15872" max="15872" width="20" style="123" customWidth="1"/>
    <col min="15873" max="15873" width="20.85546875" style="123" customWidth="1"/>
    <col min="15874" max="15874" width="25" style="123" customWidth="1"/>
    <col min="15875" max="15875" width="18.7109375" style="123" customWidth="1"/>
    <col min="15876" max="15876" width="29.7109375" style="123" customWidth="1"/>
    <col min="15877" max="15877" width="13.42578125" style="123" customWidth="1"/>
    <col min="15878" max="15878" width="13.85546875" style="123" customWidth="1"/>
    <col min="15879" max="15883" width="16.5703125" style="123" customWidth="1"/>
    <col min="15884" max="15884" width="20.5703125" style="123" customWidth="1"/>
    <col min="15885" max="15885" width="21.140625" style="123" customWidth="1"/>
    <col min="15886" max="15886" width="9.5703125" style="123" customWidth="1"/>
    <col min="15887" max="15887" width="0.42578125" style="123" customWidth="1"/>
    <col min="15888" max="15894" width="6.42578125" style="123" customWidth="1"/>
    <col min="15895" max="16123" width="11.42578125" style="123"/>
    <col min="16124" max="16124" width="1" style="123" customWidth="1"/>
    <col min="16125" max="16125" width="4.28515625" style="123" customWidth="1"/>
    <col min="16126" max="16126" width="34.7109375" style="123" customWidth="1"/>
    <col min="16127" max="16127" width="0" style="123" hidden="1" customWidth="1"/>
    <col min="16128" max="16128" width="20" style="123" customWidth="1"/>
    <col min="16129" max="16129" width="20.85546875" style="123" customWidth="1"/>
    <col min="16130" max="16130" width="25" style="123" customWidth="1"/>
    <col min="16131" max="16131" width="18.7109375" style="123" customWidth="1"/>
    <col min="16132" max="16132" width="29.7109375" style="123" customWidth="1"/>
    <col min="16133" max="16133" width="13.42578125" style="123" customWidth="1"/>
    <col min="16134" max="16134" width="13.85546875" style="123" customWidth="1"/>
    <col min="16135" max="16139" width="16.5703125" style="123" customWidth="1"/>
    <col min="16140" max="16140" width="20.5703125" style="123" customWidth="1"/>
    <col min="16141" max="16141" width="21.140625" style="123" customWidth="1"/>
    <col min="16142" max="16142" width="9.5703125" style="123" customWidth="1"/>
    <col min="16143" max="16143" width="0.42578125" style="123" customWidth="1"/>
    <col min="16144" max="16150" width="6.42578125" style="123" customWidth="1"/>
    <col min="16151" max="16371" width="11.42578125" style="123"/>
    <col min="16372" max="16384" width="11.42578125" style="123" customWidth="1"/>
  </cols>
  <sheetData>
    <row r="2" spans="1:16" ht="15" x14ac:dyDescent="0.25">
      <c r="B2" s="493" t="s">
        <v>77</v>
      </c>
      <c r="C2" s="494"/>
      <c r="D2" s="494"/>
      <c r="E2" s="494"/>
      <c r="F2" s="494"/>
      <c r="G2" s="494"/>
      <c r="H2" s="494"/>
      <c r="I2" s="494"/>
      <c r="J2" s="494"/>
      <c r="K2" s="494"/>
      <c r="L2" s="494"/>
      <c r="M2" s="494"/>
      <c r="N2" s="494"/>
      <c r="O2" s="494"/>
      <c r="P2" s="494"/>
    </row>
    <row r="4" spans="1:16" ht="15" x14ac:dyDescent="0.25">
      <c r="B4" s="505" t="s">
        <v>78</v>
      </c>
      <c r="C4" s="505"/>
      <c r="D4" s="505"/>
      <c r="E4" s="505"/>
      <c r="F4" s="505"/>
      <c r="G4" s="505"/>
      <c r="H4" s="505"/>
      <c r="I4" s="505"/>
      <c r="J4" s="505"/>
      <c r="K4" s="505"/>
      <c r="L4" s="505"/>
      <c r="M4" s="505"/>
      <c r="N4" s="505"/>
      <c r="O4" s="505"/>
      <c r="P4" s="505"/>
    </row>
    <row r="5" spans="1:16" s="171" customFormat="1" ht="15" x14ac:dyDescent="0.25">
      <c r="A5" s="508" t="s">
        <v>79</v>
      </c>
      <c r="B5" s="508"/>
      <c r="C5" s="508"/>
      <c r="D5" s="508"/>
      <c r="E5" s="508"/>
      <c r="F5" s="508"/>
      <c r="G5" s="508"/>
      <c r="H5" s="508"/>
      <c r="I5" s="508"/>
      <c r="J5" s="508"/>
      <c r="K5" s="508"/>
      <c r="L5" s="508"/>
    </row>
    <row r="6" spans="1:16" ht="15" thickBot="1" x14ac:dyDescent="0.3"/>
    <row r="7" spans="1:16" ht="15.75" thickBot="1" x14ac:dyDescent="0.3">
      <c r="B7" s="130" t="s">
        <v>80</v>
      </c>
      <c r="C7" s="500" t="s">
        <v>1115</v>
      </c>
      <c r="D7" s="500"/>
      <c r="E7" s="500"/>
      <c r="F7" s="500"/>
      <c r="G7" s="500"/>
      <c r="H7" s="500"/>
      <c r="I7" s="500"/>
      <c r="J7" s="500"/>
      <c r="K7" s="500"/>
      <c r="L7" s="500"/>
      <c r="M7" s="500"/>
      <c r="N7" s="501"/>
    </row>
    <row r="8" spans="1:16" ht="15.75" thickBot="1" x14ac:dyDescent="0.3">
      <c r="B8" s="130" t="s">
        <v>81</v>
      </c>
      <c r="C8" s="500"/>
      <c r="D8" s="500"/>
      <c r="E8" s="500"/>
      <c r="F8" s="500"/>
      <c r="G8" s="500"/>
      <c r="H8" s="500"/>
      <c r="I8" s="500"/>
      <c r="J8" s="500"/>
      <c r="K8" s="500"/>
      <c r="L8" s="500"/>
      <c r="M8" s="500"/>
      <c r="N8" s="501"/>
    </row>
    <row r="9" spans="1:16" ht="15.75" thickBot="1" x14ac:dyDescent="0.3">
      <c r="B9" s="130" t="s">
        <v>82</v>
      </c>
      <c r="C9" s="500"/>
      <c r="D9" s="500"/>
      <c r="E9" s="500"/>
      <c r="F9" s="500"/>
      <c r="G9" s="500"/>
      <c r="H9" s="500"/>
      <c r="I9" s="500"/>
      <c r="J9" s="500"/>
      <c r="K9" s="500"/>
      <c r="L9" s="500"/>
      <c r="M9" s="500"/>
      <c r="N9" s="501"/>
    </row>
    <row r="10" spans="1:16" ht="15.75" thickBot="1" x14ac:dyDescent="0.3">
      <c r="B10" s="130" t="s">
        <v>83</v>
      </c>
      <c r="C10" s="500"/>
      <c r="D10" s="500"/>
      <c r="E10" s="500"/>
      <c r="F10" s="500"/>
      <c r="G10" s="500"/>
      <c r="H10" s="500"/>
      <c r="I10" s="500"/>
      <c r="J10" s="500"/>
      <c r="K10" s="500"/>
      <c r="L10" s="500"/>
      <c r="M10" s="500"/>
      <c r="N10" s="501"/>
    </row>
    <row r="11" spans="1:16" ht="58.5" customHeight="1" thickBot="1" x14ac:dyDescent="0.3">
      <c r="B11" s="130" t="s">
        <v>84</v>
      </c>
      <c r="C11" s="502">
        <v>13</v>
      </c>
      <c r="D11" s="502"/>
      <c r="E11" s="503"/>
      <c r="F11" s="537" t="s">
        <v>1830</v>
      </c>
      <c r="G11" s="537"/>
      <c r="H11" s="537"/>
      <c r="I11" s="537"/>
      <c r="J11" s="537"/>
      <c r="K11" s="537"/>
      <c r="L11" s="537"/>
      <c r="M11" s="537"/>
      <c r="N11" s="538"/>
    </row>
    <row r="12" spans="1:16" ht="15.75" thickBot="1" x14ac:dyDescent="0.3">
      <c r="B12" s="131" t="s">
        <v>85</v>
      </c>
      <c r="C12" s="147">
        <v>42021</v>
      </c>
      <c r="D12" s="104"/>
      <c r="E12" s="104"/>
      <c r="F12" s="104"/>
      <c r="G12" s="104"/>
      <c r="H12" s="104"/>
      <c r="I12" s="104"/>
      <c r="J12" s="104"/>
      <c r="K12" s="104"/>
      <c r="L12" s="104"/>
      <c r="M12" s="104"/>
      <c r="N12" s="105"/>
    </row>
    <row r="13" spans="1:16" ht="15" x14ac:dyDescent="0.25">
      <c r="B13" s="132"/>
      <c r="C13" s="148"/>
      <c r="D13" s="133"/>
      <c r="E13" s="133"/>
      <c r="F13" s="133"/>
      <c r="G13" s="133"/>
      <c r="H13" s="133"/>
      <c r="I13" s="174"/>
      <c r="J13" s="174"/>
      <c r="K13" s="174"/>
      <c r="L13" s="174"/>
      <c r="M13" s="174"/>
      <c r="N13" s="133"/>
    </row>
    <row r="14" spans="1:16" ht="15" x14ac:dyDescent="0.25">
      <c r="I14" s="174"/>
      <c r="J14" s="174"/>
      <c r="K14" s="174"/>
      <c r="L14" s="174"/>
      <c r="M14" s="174"/>
      <c r="N14" s="175"/>
    </row>
    <row r="15" spans="1:16" ht="30" customHeight="1" x14ac:dyDescent="0.25">
      <c r="B15" s="498" t="s">
        <v>86</v>
      </c>
      <c r="C15" s="498"/>
      <c r="D15" s="176" t="s">
        <v>87</v>
      </c>
      <c r="E15" s="176" t="s">
        <v>88</v>
      </c>
      <c r="F15" s="176" t="s">
        <v>89</v>
      </c>
      <c r="G15" s="177"/>
      <c r="I15" s="149"/>
      <c r="J15" s="149"/>
      <c r="K15" s="149"/>
      <c r="L15" s="149"/>
      <c r="M15" s="149"/>
      <c r="N15" s="175"/>
    </row>
    <row r="16" spans="1:16" ht="15" x14ac:dyDescent="0.25">
      <c r="B16" s="498"/>
      <c r="C16" s="498"/>
      <c r="D16" s="176">
        <v>13</v>
      </c>
      <c r="E16" s="178">
        <v>1088295200</v>
      </c>
      <c r="F16" s="178">
        <v>400</v>
      </c>
      <c r="G16" s="179"/>
      <c r="I16" s="150"/>
      <c r="J16" s="150"/>
      <c r="K16" s="150"/>
      <c r="L16" s="150"/>
      <c r="M16" s="150"/>
      <c r="N16" s="175"/>
    </row>
    <row r="17" spans="1:14" ht="15" x14ac:dyDescent="0.25">
      <c r="B17" s="498"/>
      <c r="C17" s="498"/>
      <c r="D17" s="176"/>
      <c r="E17" s="178"/>
      <c r="F17" s="178"/>
      <c r="G17" s="179"/>
      <c r="I17" s="150"/>
      <c r="J17" s="150"/>
      <c r="K17" s="150"/>
      <c r="L17" s="150"/>
      <c r="M17" s="150"/>
      <c r="N17" s="175"/>
    </row>
    <row r="18" spans="1:14" ht="15" x14ac:dyDescent="0.25">
      <c r="B18" s="498"/>
      <c r="C18" s="498"/>
      <c r="D18" s="176"/>
      <c r="E18" s="178"/>
      <c r="F18" s="178"/>
      <c r="G18" s="179"/>
      <c r="I18" s="150"/>
      <c r="J18" s="150"/>
      <c r="K18" s="150"/>
      <c r="L18" s="150"/>
      <c r="M18" s="150"/>
      <c r="N18" s="175"/>
    </row>
    <row r="19" spans="1:14" ht="15" x14ac:dyDescent="0.25">
      <c r="B19" s="498"/>
      <c r="C19" s="498"/>
      <c r="D19" s="176"/>
      <c r="E19" s="180"/>
      <c r="F19" s="178"/>
      <c r="G19" s="179"/>
      <c r="H19" s="151"/>
      <c r="I19" s="150"/>
      <c r="J19" s="150"/>
      <c r="K19" s="150"/>
      <c r="L19" s="150"/>
      <c r="M19" s="150"/>
      <c r="N19" s="181"/>
    </row>
    <row r="20" spans="1:14" ht="15" x14ac:dyDescent="0.25">
      <c r="B20" s="498"/>
      <c r="C20" s="498"/>
      <c r="D20" s="176"/>
      <c r="E20" s="180"/>
      <c r="F20" s="178"/>
      <c r="G20" s="179"/>
      <c r="H20" s="151"/>
      <c r="I20" s="152"/>
      <c r="J20" s="152"/>
      <c r="K20" s="152"/>
      <c r="L20" s="152"/>
      <c r="M20" s="152"/>
      <c r="N20" s="181"/>
    </row>
    <row r="21" spans="1:14" ht="15" x14ac:dyDescent="0.25">
      <c r="B21" s="498"/>
      <c r="C21" s="498"/>
      <c r="D21" s="176"/>
      <c r="E21" s="180"/>
      <c r="F21" s="178"/>
      <c r="G21" s="179"/>
      <c r="H21" s="151"/>
      <c r="I21" s="174"/>
      <c r="J21" s="174"/>
      <c r="K21" s="174"/>
      <c r="L21" s="174"/>
      <c r="M21" s="174"/>
      <c r="N21" s="181"/>
    </row>
    <row r="22" spans="1:14" ht="15" x14ac:dyDescent="0.25">
      <c r="B22" s="498"/>
      <c r="C22" s="498"/>
      <c r="D22" s="176"/>
      <c r="E22" s="180"/>
      <c r="F22" s="178"/>
      <c r="G22" s="179"/>
      <c r="H22" s="151"/>
      <c r="I22" s="174"/>
      <c r="J22" s="174"/>
      <c r="K22" s="174"/>
      <c r="L22" s="174"/>
      <c r="M22" s="174"/>
      <c r="N22" s="181"/>
    </row>
    <row r="23" spans="1:14" ht="15.75" thickBot="1" x14ac:dyDescent="0.3">
      <c r="B23" s="489" t="s">
        <v>90</v>
      </c>
      <c r="C23" s="491"/>
      <c r="D23" s="176"/>
      <c r="E23" s="182">
        <f>SUM(E16:E22)</f>
        <v>1088295200</v>
      </c>
      <c r="F23" s="178">
        <f>SUM(F16:F22)</f>
        <v>400</v>
      </c>
      <c r="G23" s="179"/>
      <c r="H23" s="151"/>
      <c r="I23" s="174"/>
      <c r="J23" s="174"/>
      <c r="K23" s="174"/>
      <c r="L23" s="174"/>
      <c r="M23" s="174"/>
      <c r="N23" s="181"/>
    </row>
    <row r="24" spans="1:14" ht="43.5" thickBot="1" x14ac:dyDescent="0.3">
      <c r="A24" s="131"/>
      <c r="B24" s="127" t="s">
        <v>91</v>
      </c>
      <c r="C24" s="127" t="s">
        <v>92</v>
      </c>
      <c r="E24" s="149"/>
      <c r="F24" s="149"/>
      <c r="G24" s="149"/>
      <c r="H24" s="149"/>
      <c r="I24" s="132"/>
      <c r="J24" s="132"/>
      <c r="K24" s="132"/>
      <c r="L24" s="132"/>
      <c r="M24" s="132"/>
    </row>
    <row r="25" spans="1:14" ht="15.75" thickBot="1" x14ac:dyDescent="0.3">
      <c r="A25" s="183">
        <v>1</v>
      </c>
      <c r="C25" s="184">
        <f>+F23*80%</f>
        <v>320</v>
      </c>
      <c r="D25" s="150"/>
      <c r="E25" s="185">
        <f>E23</f>
        <v>1088295200</v>
      </c>
      <c r="F25" s="153"/>
      <c r="G25" s="153"/>
      <c r="H25" s="153"/>
      <c r="I25" s="186"/>
      <c r="J25" s="186"/>
      <c r="K25" s="186"/>
      <c r="L25" s="186"/>
      <c r="M25" s="186"/>
    </row>
    <row r="26" spans="1:14" ht="15" x14ac:dyDescent="0.25">
      <c r="A26" s="187"/>
      <c r="C26" s="108"/>
      <c r="D26" s="150"/>
      <c r="E26" s="154"/>
      <c r="F26" s="153"/>
      <c r="G26" s="153"/>
      <c r="H26" s="153"/>
      <c r="I26" s="186"/>
      <c r="J26" s="186"/>
      <c r="K26" s="186"/>
      <c r="L26" s="186"/>
      <c r="M26" s="186"/>
    </row>
    <row r="27" spans="1:14" ht="15" x14ac:dyDescent="0.25">
      <c r="A27" s="187"/>
      <c r="C27" s="108"/>
      <c r="D27" s="150"/>
      <c r="E27" s="154"/>
      <c r="F27" s="153"/>
      <c r="G27" s="153"/>
      <c r="H27" s="153"/>
      <c r="I27" s="186"/>
      <c r="J27" s="186"/>
      <c r="K27" s="186"/>
      <c r="L27" s="186"/>
      <c r="M27" s="186"/>
    </row>
    <row r="28" spans="1:14" ht="15" x14ac:dyDescent="0.2">
      <c r="A28" s="187"/>
      <c r="B28" s="188" t="s">
        <v>93</v>
      </c>
      <c r="C28" s="171"/>
      <c r="D28" s="171"/>
      <c r="E28" s="171"/>
      <c r="F28" s="171"/>
      <c r="G28" s="171"/>
      <c r="H28" s="171"/>
      <c r="I28" s="174"/>
      <c r="J28" s="174"/>
      <c r="K28" s="174"/>
      <c r="L28" s="174"/>
      <c r="M28" s="174"/>
      <c r="N28" s="175"/>
    </row>
    <row r="29" spans="1:14" ht="15" x14ac:dyDescent="0.2">
      <c r="A29" s="187"/>
      <c r="B29" s="171"/>
      <c r="C29" s="171"/>
      <c r="D29" s="171"/>
      <c r="E29" s="171"/>
      <c r="F29" s="171"/>
      <c r="G29" s="171"/>
      <c r="H29" s="171"/>
      <c r="I29" s="174"/>
      <c r="J29" s="174"/>
      <c r="K29" s="174"/>
      <c r="L29" s="174"/>
      <c r="M29" s="174"/>
      <c r="N29" s="175"/>
    </row>
    <row r="30" spans="1:14" ht="15" x14ac:dyDescent="0.2">
      <c r="A30" s="187"/>
      <c r="B30" s="176" t="s">
        <v>94</v>
      </c>
      <c r="C30" s="176" t="s">
        <v>75</v>
      </c>
      <c r="D30" s="176" t="s">
        <v>95</v>
      </c>
      <c r="E30" s="171"/>
      <c r="F30" s="171"/>
      <c r="G30" s="171"/>
      <c r="H30" s="171"/>
      <c r="I30" s="174"/>
      <c r="J30" s="174"/>
      <c r="K30" s="174"/>
      <c r="L30" s="174"/>
      <c r="M30" s="174"/>
      <c r="N30" s="175"/>
    </row>
    <row r="31" spans="1:14" ht="15" x14ac:dyDescent="0.2">
      <c r="A31" s="187"/>
      <c r="B31" s="99" t="s">
        <v>97</v>
      </c>
      <c r="C31" s="85"/>
      <c r="D31" s="85" t="s">
        <v>98</v>
      </c>
      <c r="E31" s="171"/>
      <c r="F31" s="171"/>
      <c r="G31" s="171"/>
      <c r="H31" s="171"/>
      <c r="I31" s="174"/>
      <c r="J31" s="174"/>
      <c r="K31" s="174"/>
      <c r="L31" s="174"/>
      <c r="M31" s="174"/>
      <c r="N31" s="175"/>
    </row>
    <row r="32" spans="1:14" ht="15" x14ac:dyDescent="0.2">
      <c r="A32" s="187"/>
      <c r="B32" s="99" t="s">
        <v>99</v>
      </c>
      <c r="C32" s="85" t="s">
        <v>98</v>
      </c>
      <c r="D32" s="85"/>
      <c r="E32" s="171"/>
      <c r="F32" s="171"/>
      <c r="G32" s="171"/>
      <c r="H32" s="171"/>
      <c r="I32" s="174"/>
      <c r="J32" s="174"/>
      <c r="K32" s="174"/>
      <c r="L32" s="174"/>
      <c r="M32" s="174"/>
      <c r="N32" s="175"/>
    </row>
    <row r="33" spans="1:14" ht="15" x14ac:dyDescent="0.2">
      <c r="A33" s="187"/>
      <c r="B33" s="99" t="s">
        <v>100</v>
      </c>
      <c r="C33" s="99"/>
      <c r="D33" s="85" t="s">
        <v>98</v>
      </c>
      <c r="E33" s="171"/>
      <c r="F33" s="171"/>
      <c r="G33" s="171"/>
      <c r="H33" s="171"/>
      <c r="I33" s="174"/>
      <c r="J33" s="174"/>
      <c r="K33" s="174"/>
      <c r="L33" s="174"/>
      <c r="M33" s="174"/>
      <c r="N33" s="175"/>
    </row>
    <row r="34" spans="1:14" ht="15" x14ac:dyDescent="0.2">
      <c r="A34" s="187"/>
      <c r="B34" s="99" t="s">
        <v>101</v>
      </c>
      <c r="C34" s="85" t="s">
        <v>98</v>
      </c>
      <c r="D34" s="85"/>
      <c r="E34" s="171"/>
      <c r="F34" s="171"/>
      <c r="G34" s="171"/>
      <c r="H34" s="171"/>
      <c r="I34" s="174"/>
      <c r="J34" s="174"/>
      <c r="K34" s="174"/>
      <c r="L34" s="174"/>
      <c r="M34" s="174"/>
      <c r="N34" s="175"/>
    </row>
    <row r="35" spans="1:14" ht="15" x14ac:dyDescent="0.2">
      <c r="A35" s="187"/>
      <c r="B35" s="171"/>
      <c r="C35" s="171"/>
      <c r="D35" s="171"/>
      <c r="E35" s="171"/>
      <c r="F35" s="171"/>
      <c r="G35" s="171"/>
      <c r="H35" s="171"/>
      <c r="I35" s="174"/>
      <c r="J35" s="174"/>
      <c r="K35" s="174"/>
      <c r="L35" s="174"/>
      <c r="M35" s="174"/>
      <c r="N35" s="175"/>
    </row>
    <row r="36" spans="1:14" ht="15" x14ac:dyDescent="0.2">
      <c r="A36" s="187"/>
      <c r="B36" s="171"/>
      <c r="C36" s="171"/>
      <c r="D36" s="171"/>
      <c r="E36" s="171"/>
      <c r="F36" s="171"/>
      <c r="G36" s="171"/>
      <c r="H36" s="171"/>
      <c r="I36" s="174"/>
      <c r="J36" s="174"/>
      <c r="K36" s="174"/>
      <c r="L36" s="174"/>
      <c r="M36" s="174"/>
      <c r="N36" s="175"/>
    </row>
    <row r="37" spans="1:14" ht="15" x14ac:dyDescent="0.2">
      <c r="A37" s="187"/>
      <c r="B37" s="188" t="s">
        <v>102</v>
      </c>
      <c r="C37" s="171"/>
      <c r="D37" s="171"/>
      <c r="E37" s="171"/>
      <c r="F37" s="171"/>
      <c r="G37" s="171"/>
      <c r="H37" s="171"/>
      <c r="I37" s="174"/>
      <c r="J37" s="174"/>
      <c r="K37" s="174"/>
      <c r="L37" s="174"/>
      <c r="M37" s="174"/>
      <c r="N37" s="175"/>
    </row>
    <row r="38" spans="1:14" ht="15" x14ac:dyDescent="0.2">
      <c r="A38" s="187"/>
      <c r="B38" s="171"/>
      <c r="C38" s="171"/>
      <c r="D38" s="171"/>
      <c r="E38" s="171"/>
      <c r="F38" s="171"/>
      <c r="G38" s="171"/>
      <c r="H38" s="171"/>
      <c r="I38" s="174"/>
      <c r="J38" s="174"/>
      <c r="K38" s="174"/>
      <c r="L38" s="174"/>
      <c r="M38" s="174"/>
      <c r="N38" s="175"/>
    </row>
    <row r="39" spans="1:14" ht="15" x14ac:dyDescent="0.2">
      <c r="A39" s="187"/>
      <c r="B39" s="171"/>
      <c r="C39" s="171"/>
      <c r="D39" s="171"/>
      <c r="E39" s="171"/>
      <c r="F39" s="171"/>
      <c r="G39" s="171"/>
      <c r="H39" s="171"/>
      <c r="I39" s="174"/>
      <c r="J39" s="174"/>
      <c r="K39" s="174"/>
      <c r="L39" s="174"/>
      <c r="M39" s="174"/>
      <c r="N39" s="175"/>
    </row>
    <row r="40" spans="1:14" ht="15" x14ac:dyDescent="0.2">
      <c r="A40" s="187"/>
      <c r="B40" s="176" t="s">
        <v>94</v>
      </c>
      <c r="C40" s="176" t="s">
        <v>103</v>
      </c>
      <c r="D40" s="158" t="s">
        <v>104</v>
      </c>
      <c r="E40" s="158" t="s">
        <v>105</v>
      </c>
      <c r="F40" s="171"/>
      <c r="G40" s="171"/>
      <c r="H40" s="171"/>
      <c r="I40" s="174"/>
      <c r="J40" s="174"/>
      <c r="K40" s="174"/>
      <c r="L40" s="174"/>
      <c r="M40" s="174"/>
      <c r="N40" s="175"/>
    </row>
    <row r="41" spans="1:14" ht="42.75" x14ac:dyDescent="0.2">
      <c r="A41" s="187"/>
      <c r="B41" s="190" t="s">
        <v>106</v>
      </c>
      <c r="C41" s="47">
        <v>40</v>
      </c>
      <c r="D41" s="85">
        <v>0</v>
      </c>
      <c r="E41" s="474">
        <f>+D41+D42</f>
        <v>0</v>
      </c>
      <c r="F41" s="171"/>
      <c r="G41" s="171"/>
      <c r="H41" s="171"/>
      <c r="I41" s="174"/>
      <c r="J41" s="174"/>
      <c r="K41" s="174"/>
      <c r="L41" s="174"/>
      <c r="M41" s="174"/>
      <c r="N41" s="175"/>
    </row>
    <row r="42" spans="1:14" ht="71.25" x14ac:dyDescent="0.2">
      <c r="A42" s="187"/>
      <c r="B42" s="190" t="s">
        <v>107</v>
      </c>
      <c r="C42" s="47">
        <v>60</v>
      </c>
      <c r="D42" s="85">
        <v>0</v>
      </c>
      <c r="E42" s="475"/>
      <c r="F42" s="171"/>
      <c r="G42" s="171"/>
      <c r="H42" s="171"/>
      <c r="I42" s="174"/>
      <c r="J42" s="174"/>
      <c r="K42" s="174"/>
      <c r="L42" s="174"/>
      <c r="M42" s="174"/>
      <c r="N42" s="175"/>
    </row>
    <row r="43" spans="1:14" ht="15" x14ac:dyDescent="0.25">
      <c r="A43" s="187"/>
      <c r="C43" s="108"/>
      <c r="D43" s="150"/>
      <c r="E43" s="154"/>
      <c r="F43" s="153"/>
      <c r="G43" s="153"/>
      <c r="H43" s="153"/>
      <c r="I43" s="186"/>
      <c r="J43" s="186"/>
      <c r="K43" s="186"/>
      <c r="L43" s="186"/>
      <c r="M43" s="186"/>
    </row>
    <row r="44" spans="1:14" ht="15" x14ac:dyDescent="0.25">
      <c r="A44" s="187"/>
      <c r="C44" s="108"/>
      <c r="D44" s="150"/>
      <c r="E44" s="154"/>
      <c r="F44" s="153"/>
      <c r="G44" s="153"/>
      <c r="H44" s="153"/>
      <c r="I44" s="186"/>
      <c r="J44" s="186"/>
      <c r="K44" s="186"/>
      <c r="L44" s="186"/>
      <c r="M44" s="186"/>
    </row>
    <row r="45" spans="1:14" ht="15" x14ac:dyDescent="0.25">
      <c r="A45" s="187"/>
      <c r="C45" s="108"/>
      <c r="D45" s="150"/>
      <c r="E45" s="154"/>
      <c r="F45" s="153"/>
      <c r="G45" s="153"/>
      <c r="H45" s="153"/>
      <c r="I45" s="186"/>
      <c r="J45" s="186"/>
      <c r="K45" s="186"/>
      <c r="L45" s="186"/>
      <c r="M45" s="186"/>
    </row>
    <row r="46" spans="1:14" ht="15.75" customHeight="1" thickBot="1" x14ac:dyDescent="0.3">
      <c r="M46" s="504" t="s">
        <v>108</v>
      </c>
      <c r="N46" s="504"/>
    </row>
    <row r="47" spans="1:14" ht="15" x14ac:dyDescent="0.25">
      <c r="B47" s="188" t="s">
        <v>109</v>
      </c>
      <c r="M47" s="191"/>
      <c r="N47" s="191"/>
    </row>
    <row r="48" spans="1:14" ht="15" thickBot="1" x14ac:dyDescent="0.3">
      <c r="M48" s="191"/>
      <c r="N48" s="191"/>
    </row>
    <row r="49" spans="1:26" s="174" customFormat="1" ht="75" x14ac:dyDescent="0.25">
      <c r="B49" s="192" t="s">
        <v>110</v>
      </c>
      <c r="C49" s="192" t="s">
        <v>111</v>
      </c>
      <c r="D49" s="192" t="s">
        <v>112</v>
      </c>
      <c r="E49" s="192" t="s">
        <v>113</v>
      </c>
      <c r="F49" s="192" t="s">
        <v>114</v>
      </c>
      <c r="G49" s="192" t="s">
        <v>115</v>
      </c>
      <c r="H49" s="192" t="s">
        <v>116</v>
      </c>
      <c r="I49" s="192" t="s">
        <v>117</v>
      </c>
      <c r="J49" s="192" t="s">
        <v>118</v>
      </c>
      <c r="K49" s="192" t="s">
        <v>119</v>
      </c>
      <c r="L49" s="192" t="s">
        <v>120</v>
      </c>
      <c r="M49" s="193" t="s">
        <v>121</v>
      </c>
      <c r="N49" s="192" t="s">
        <v>122</v>
      </c>
      <c r="O49" s="192" t="s">
        <v>123</v>
      </c>
      <c r="P49" s="194" t="s">
        <v>124</v>
      </c>
      <c r="Q49" s="194" t="s">
        <v>125</v>
      </c>
    </row>
    <row r="50" spans="1:26" s="79" customFormat="1" ht="28.5" x14ac:dyDescent="0.25">
      <c r="A50" s="47">
        <v>1</v>
      </c>
      <c r="B50" s="62" t="s">
        <v>1115</v>
      </c>
      <c r="C50" s="62" t="s">
        <v>1115</v>
      </c>
      <c r="D50" s="62" t="s">
        <v>1116</v>
      </c>
      <c r="E50" s="62" t="s">
        <v>1117</v>
      </c>
      <c r="F50" s="134" t="s">
        <v>75</v>
      </c>
      <c r="G50" s="64" t="s">
        <v>385</v>
      </c>
      <c r="H50" s="65">
        <v>41543</v>
      </c>
      <c r="I50" s="65">
        <v>41851</v>
      </c>
      <c r="J50" s="66" t="s">
        <v>95</v>
      </c>
      <c r="K50" s="67">
        <f>(I50-H50)/30</f>
        <v>10.266666666666667</v>
      </c>
      <c r="L50" s="136" t="s">
        <v>596</v>
      </c>
      <c r="M50" s="69">
        <v>315</v>
      </c>
      <c r="N50" s="68" t="s">
        <v>128</v>
      </c>
      <c r="O50" s="70" t="s">
        <v>1118</v>
      </c>
      <c r="P50" s="70">
        <v>59</v>
      </c>
      <c r="Q50" s="76"/>
      <c r="R50" s="86"/>
      <c r="S50" s="86"/>
      <c r="T50" s="86"/>
      <c r="U50" s="86"/>
      <c r="V50" s="86"/>
      <c r="W50" s="86"/>
      <c r="X50" s="86"/>
      <c r="Y50" s="86"/>
      <c r="Z50" s="86"/>
    </row>
    <row r="51" spans="1:26" s="79" customFormat="1" ht="42.75" x14ac:dyDescent="0.25">
      <c r="A51" s="47">
        <v>3</v>
      </c>
      <c r="B51" s="62" t="s">
        <v>1115</v>
      </c>
      <c r="C51" s="62" t="s">
        <v>1115</v>
      </c>
      <c r="D51" s="62" t="s">
        <v>1116</v>
      </c>
      <c r="E51" s="62" t="s">
        <v>1119</v>
      </c>
      <c r="F51" s="238" t="s">
        <v>75</v>
      </c>
      <c r="G51" s="63" t="s">
        <v>385</v>
      </c>
      <c r="H51" s="65">
        <v>41659</v>
      </c>
      <c r="I51" s="65">
        <v>41851</v>
      </c>
      <c r="J51" s="66" t="s">
        <v>95</v>
      </c>
      <c r="K51" s="67" t="s">
        <v>1120</v>
      </c>
      <c r="L51" s="80">
        <f>+(I51-H51)/30</f>
        <v>6.4</v>
      </c>
      <c r="M51" s="69">
        <v>600</v>
      </c>
      <c r="N51" s="68" t="s">
        <v>128</v>
      </c>
      <c r="O51" s="70" t="s">
        <v>1121</v>
      </c>
      <c r="P51" s="70">
        <v>61</v>
      </c>
      <c r="Q51" s="76"/>
      <c r="R51" s="86"/>
      <c r="S51" s="86"/>
      <c r="T51" s="86"/>
      <c r="U51" s="86"/>
      <c r="V51" s="86"/>
      <c r="W51" s="86"/>
      <c r="X51" s="86"/>
      <c r="Y51" s="86"/>
      <c r="Z51" s="86"/>
    </row>
    <row r="52" spans="1:26" s="79" customFormat="1" ht="28.5" x14ac:dyDescent="0.25">
      <c r="A52" s="47">
        <v>4</v>
      </c>
      <c r="B52" s="62" t="s">
        <v>1115</v>
      </c>
      <c r="C52" s="62" t="s">
        <v>1115</v>
      </c>
      <c r="D52" s="62" t="s">
        <v>1116</v>
      </c>
      <c r="E52" s="62" t="s">
        <v>1122</v>
      </c>
      <c r="F52" s="238" t="s">
        <v>75</v>
      </c>
      <c r="G52" s="63" t="s">
        <v>385</v>
      </c>
      <c r="H52" s="65">
        <v>41852</v>
      </c>
      <c r="I52" s="65">
        <v>42004</v>
      </c>
      <c r="J52" s="66" t="s">
        <v>95</v>
      </c>
      <c r="K52" s="67">
        <f>(I52-H52)/30</f>
        <v>5.0666666666666664</v>
      </c>
      <c r="L52" s="136" t="s">
        <v>596</v>
      </c>
      <c r="M52" s="69"/>
      <c r="N52" s="68" t="s">
        <v>128</v>
      </c>
      <c r="O52" s="70" t="s">
        <v>1123</v>
      </c>
      <c r="P52" s="70">
        <v>62</v>
      </c>
      <c r="Q52" s="76"/>
      <c r="R52" s="86"/>
      <c r="S52" s="86"/>
      <c r="T52" s="86"/>
      <c r="U52" s="86"/>
      <c r="V52" s="86"/>
      <c r="W52" s="86"/>
      <c r="X52" s="86"/>
      <c r="Y52" s="86"/>
      <c r="Z52" s="86"/>
    </row>
    <row r="53" spans="1:26" s="79" customFormat="1" ht="42.75" x14ac:dyDescent="0.25">
      <c r="A53" s="47">
        <v>5</v>
      </c>
      <c r="B53" s="62" t="s">
        <v>1115</v>
      </c>
      <c r="C53" s="62" t="s">
        <v>1115</v>
      </c>
      <c r="D53" s="62" t="s">
        <v>1116</v>
      </c>
      <c r="E53" s="62" t="s">
        <v>1124</v>
      </c>
      <c r="F53" s="238" t="s">
        <v>75</v>
      </c>
      <c r="G53" s="63" t="s">
        <v>385</v>
      </c>
      <c r="H53" s="65">
        <v>41913</v>
      </c>
      <c r="I53" s="65">
        <v>41973</v>
      </c>
      <c r="J53" s="66" t="s">
        <v>95</v>
      </c>
      <c r="K53" s="67" t="s">
        <v>1125</v>
      </c>
      <c r="L53" s="80">
        <f>+(I53-H53)/30</f>
        <v>2</v>
      </c>
      <c r="M53" s="69">
        <v>518</v>
      </c>
      <c r="N53" s="68" t="s">
        <v>128</v>
      </c>
      <c r="O53" s="70" t="s">
        <v>1126</v>
      </c>
      <c r="P53" s="70" t="s">
        <v>1127</v>
      </c>
      <c r="Q53" s="76"/>
      <c r="R53" s="86"/>
      <c r="S53" s="86"/>
      <c r="T53" s="86"/>
      <c r="U53" s="86"/>
      <c r="V53" s="86"/>
      <c r="W53" s="86"/>
      <c r="X53" s="86"/>
      <c r="Y53" s="86"/>
      <c r="Z53" s="86"/>
    </row>
    <row r="54" spans="1:26" s="79" customFormat="1" ht="42.75" x14ac:dyDescent="0.25">
      <c r="A54" s="47">
        <f>+A50+1</f>
        <v>2</v>
      </c>
      <c r="B54" s="62" t="s">
        <v>1115</v>
      </c>
      <c r="C54" s="62" t="s">
        <v>1115</v>
      </c>
      <c r="D54" s="62" t="s">
        <v>1116</v>
      </c>
      <c r="E54" s="62" t="s">
        <v>1128</v>
      </c>
      <c r="F54" s="238" t="s">
        <v>75</v>
      </c>
      <c r="G54" s="63" t="s">
        <v>385</v>
      </c>
      <c r="H54" s="65">
        <v>41944</v>
      </c>
      <c r="I54" s="65">
        <v>41973</v>
      </c>
      <c r="J54" s="66" t="s">
        <v>95</v>
      </c>
      <c r="K54" s="67" t="s">
        <v>1129</v>
      </c>
      <c r="L54" s="80">
        <f>+(I54-H54)/30</f>
        <v>0.96666666666666667</v>
      </c>
      <c r="M54" s="69">
        <v>72</v>
      </c>
      <c r="N54" s="68" t="s">
        <v>128</v>
      </c>
      <c r="O54" s="70" t="s">
        <v>1130</v>
      </c>
      <c r="P54" s="70">
        <v>60</v>
      </c>
      <c r="Q54" s="76"/>
      <c r="R54" s="86"/>
      <c r="S54" s="86"/>
      <c r="T54" s="86"/>
      <c r="U54" s="86"/>
      <c r="V54" s="86"/>
      <c r="W54" s="86"/>
      <c r="X54" s="86"/>
      <c r="Y54" s="86"/>
      <c r="Z54" s="86"/>
    </row>
    <row r="55" spans="1:26" s="79" customFormat="1" ht="15" x14ac:dyDescent="0.25">
      <c r="A55" s="47"/>
      <c r="B55" s="118" t="s">
        <v>105</v>
      </c>
      <c r="C55" s="63"/>
      <c r="D55" s="62"/>
      <c r="E55" s="138"/>
      <c r="F55" s="63"/>
      <c r="G55" s="63"/>
      <c r="H55" s="63"/>
      <c r="I55" s="66"/>
      <c r="J55" s="66"/>
      <c r="K55" s="139">
        <f>SUM(K50:K54)</f>
        <v>15.333333333333334</v>
      </c>
      <c r="L55" s="139">
        <f>SUM(L50:L54)</f>
        <v>9.3666666666666671</v>
      </c>
      <c r="M55" s="139">
        <f>SUM(M50:M54)</f>
        <v>1505</v>
      </c>
      <c r="N55" s="140">
        <f>SUM(N50:N54)</f>
        <v>0</v>
      </c>
      <c r="O55" s="70"/>
      <c r="P55" s="70"/>
      <c r="Q55" s="76"/>
    </row>
    <row r="56" spans="1:26" ht="30.75" customHeight="1" x14ac:dyDescent="0.25">
      <c r="E56" s="155"/>
      <c r="K56" s="156"/>
    </row>
    <row r="57" spans="1:26" ht="15" x14ac:dyDescent="0.25">
      <c r="B57" s="471" t="s">
        <v>133</v>
      </c>
      <c r="C57" s="471" t="s">
        <v>134</v>
      </c>
      <c r="D57" s="505" t="s">
        <v>135</v>
      </c>
      <c r="E57" s="505"/>
      <c r="K57" s="157"/>
      <c r="L57" s="157"/>
      <c r="M57" s="157"/>
    </row>
    <row r="58" spans="1:26" ht="15" x14ac:dyDescent="0.25">
      <c r="B58" s="473"/>
      <c r="C58" s="473"/>
      <c r="D58" s="158" t="s">
        <v>136</v>
      </c>
      <c r="E58" s="159" t="s">
        <v>137</v>
      </c>
      <c r="H58" s="141"/>
      <c r="I58" s="161">
        <v>40194</v>
      </c>
      <c r="K58" s="161"/>
      <c r="L58" s="157"/>
    </row>
    <row r="59" spans="1:26" ht="15" x14ac:dyDescent="0.25">
      <c r="B59" s="160" t="s">
        <v>139</v>
      </c>
      <c r="C59" s="162">
        <f>+K55</f>
        <v>15.333333333333334</v>
      </c>
      <c r="D59" s="99"/>
      <c r="E59" s="85" t="s">
        <v>98</v>
      </c>
      <c r="F59" s="142"/>
      <c r="G59" s="142"/>
      <c r="H59" s="142"/>
      <c r="I59" s="142"/>
      <c r="J59" s="142"/>
      <c r="L59" s="243" t="e">
        <f>K50+K54+#REF!+#REF!</f>
        <v>#VALUE!</v>
      </c>
      <c r="M59" s="142"/>
    </row>
    <row r="60" spans="1:26" ht="15" x14ac:dyDescent="0.25">
      <c r="B60" s="160" t="s">
        <v>140</v>
      </c>
      <c r="C60" s="164">
        <f>+M55</f>
        <v>1505</v>
      </c>
      <c r="D60" s="85" t="s">
        <v>98</v>
      </c>
      <c r="E60" s="85"/>
    </row>
    <row r="61" spans="1:26" x14ac:dyDescent="0.25">
      <c r="B61" s="187"/>
      <c r="C61" s="506"/>
      <c r="D61" s="506"/>
      <c r="E61" s="506"/>
      <c r="F61" s="506"/>
      <c r="G61" s="506"/>
      <c r="H61" s="506"/>
      <c r="I61" s="506"/>
      <c r="J61" s="506"/>
      <c r="K61" s="506"/>
      <c r="L61" s="506"/>
      <c r="M61" s="506"/>
      <c r="N61" s="506"/>
    </row>
    <row r="62" spans="1:26" ht="15" thickBot="1" x14ac:dyDescent="0.3"/>
    <row r="63" spans="1:26" ht="15.75" thickBot="1" x14ac:dyDescent="0.3">
      <c r="B63" s="507" t="s">
        <v>141</v>
      </c>
      <c r="C63" s="507"/>
      <c r="D63" s="507"/>
      <c r="E63" s="507"/>
      <c r="F63" s="507"/>
      <c r="G63" s="507"/>
      <c r="H63" s="507"/>
      <c r="I63" s="507"/>
      <c r="J63" s="507"/>
      <c r="K63" s="507"/>
      <c r="L63" s="507"/>
      <c r="M63" s="507"/>
      <c r="N63" s="507"/>
    </row>
    <row r="66" spans="2:18" ht="90" x14ac:dyDescent="0.25">
      <c r="B66" s="176" t="s">
        <v>142</v>
      </c>
      <c r="C66" s="195" t="s">
        <v>143</v>
      </c>
      <c r="D66" s="195" t="s">
        <v>144</v>
      </c>
      <c r="E66" s="195" t="s">
        <v>145</v>
      </c>
      <c r="F66" s="195" t="s">
        <v>146</v>
      </c>
      <c r="G66" s="195" t="s">
        <v>147</v>
      </c>
      <c r="H66" s="195" t="s">
        <v>148</v>
      </c>
      <c r="I66" s="176" t="s">
        <v>149</v>
      </c>
      <c r="J66" s="195" t="s">
        <v>150</v>
      </c>
      <c r="K66" s="195" t="s">
        <v>151</v>
      </c>
      <c r="L66" s="195" t="s">
        <v>152</v>
      </c>
      <c r="M66" s="195" t="s">
        <v>153</v>
      </c>
      <c r="N66" s="196" t="s">
        <v>154</v>
      </c>
      <c r="O66" s="196" t="s">
        <v>155</v>
      </c>
      <c r="P66" s="489" t="s">
        <v>96</v>
      </c>
      <c r="Q66" s="491"/>
      <c r="R66" s="195" t="s">
        <v>156</v>
      </c>
    </row>
    <row r="67" spans="2:18" ht="105" customHeight="1" x14ac:dyDescent="0.25">
      <c r="B67" s="99" t="s">
        <v>541</v>
      </c>
      <c r="C67" s="127" t="s">
        <v>602</v>
      </c>
      <c r="D67" s="127" t="s">
        <v>1131</v>
      </c>
      <c r="E67" s="127" t="s">
        <v>1131</v>
      </c>
      <c r="F67" s="127" t="s">
        <v>1131</v>
      </c>
      <c r="G67" s="127" t="s">
        <v>1131</v>
      </c>
      <c r="H67" s="127" t="s">
        <v>1131</v>
      </c>
      <c r="I67" s="127" t="s">
        <v>1131</v>
      </c>
      <c r="J67" s="127" t="s">
        <v>1131</v>
      </c>
      <c r="K67" s="127" t="s">
        <v>1131</v>
      </c>
      <c r="L67" s="127" t="s">
        <v>1131</v>
      </c>
      <c r="M67" s="127" t="s">
        <v>1131</v>
      </c>
      <c r="N67" s="127" t="s">
        <v>1131</v>
      </c>
      <c r="O67" s="127" t="s">
        <v>1131</v>
      </c>
      <c r="P67" s="468" t="s">
        <v>1784</v>
      </c>
      <c r="Q67" s="469"/>
      <c r="R67" s="47" t="s">
        <v>95</v>
      </c>
    </row>
    <row r="68" spans="2:18" ht="15" x14ac:dyDescent="0.2">
      <c r="B68" s="100"/>
      <c r="C68" s="100"/>
      <c r="D68" s="166"/>
      <c r="E68" s="166"/>
      <c r="F68" s="169"/>
      <c r="G68" s="170"/>
      <c r="H68" s="169"/>
      <c r="I68" s="99"/>
      <c r="J68" s="100"/>
      <c r="K68" s="100"/>
      <c r="L68" s="99"/>
      <c r="M68" s="99"/>
      <c r="N68" s="99"/>
      <c r="O68" s="99"/>
      <c r="P68" s="489"/>
      <c r="Q68" s="491"/>
      <c r="R68" s="99"/>
    </row>
    <row r="69" spans="2:18" ht="18.75" customHeight="1" x14ac:dyDescent="0.2">
      <c r="B69" s="100"/>
      <c r="C69" s="100"/>
      <c r="D69" s="166"/>
      <c r="E69" s="166"/>
      <c r="F69" s="169"/>
      <c r="G69" s="170"/>
      <c r="H69" s="169"/>
      <c r="I69" s="99"/>
      <c r="J69" s="100"/>
      <c r="K69" s="100"/>
      <c r="L69" s="99"/>
      <c r="M69" s="99"/>
      <c r="N69" s="99"/>
      <c r="O69" s="99"/>
      <c r="P69" s="489"/>
      <c r="Q69" s="491"/>
      <c r="R69" s="99"/>
    </row>
    <row r="70" spans="2:18" ht="15" customHeight="1" x14ac:dyDescent="0.2">
      <c r="B70" s="100"/>
      <c r="C70" s="100"/>
      <c r="D70" s="166"/>
      <c r="E70" s="166"/>
      <c r="F70" s="169"/>
      <c r="G70" s="170"/>
      <c r="H70" s="169"/>
      <c r="I70" s="99"/>
      <c r="J70" s="100"/>
      <c r="K70" s="100"/>
      <c r="L70" s="99"/>
      <c r="M70" s="99"/>
      <c r="N70" s="99"/>
      <c r="O70" s="99"/>
      <c r="P70" s="489"/>
      <c r="Q70" s="491"/>
      <c r="R70" s="99"/>
    </row>
    <row r="71" spans="2:18" ht="15" x14ac:dyDescent="0.2">
      <c r="B71" s="100"/>
      <c r="C71" s="100"/>
      <c r="D71" s="166"/>
      <c r="E71" s="166"/>
      <c r="F71" s="169"/>
      <c r="G71" s="170"/>
      <c r="H71" s="169"/>
      <c r="I71" s="99"/>
      <c r="J71" s="100"/>
      <c r="K71" s="100"/>
      <c r="L71" s="99"/>
      <c r="M71" s="99"/>
      <c r="N71" s="99"/>
      <c r="O71" s="99"/>
      <c r="P71" s="489"/>
      <c r="Q71" s="491"/>
      <c r="R71" s="99"/>
    </row>
    <row r="72" spans="2:18" ht="15" x14ac:dyDescent="0.2">
      <c r="B72" s="100"/>
      <c r="C72" s="100"/>
      <c r="D72" s="166"/>
      <c r="E72" s="166"/>
      <c r="F72" s="169"/>
      <c r="G72" s="170"/>
      <c r="H72" s="169"/>
      <c r="I72" s="99"/>
      <c r="J72" s="100"/>
      <c r="K72" s="100"/>
      <c r="L72" s="99"/>
      <c r="M72" s="99"/>
      <c r="N72" s="99"/>
      <c r="O72" s="99"/>
      <c r="P72" s="489"/>
      <c r="Q72" s="491"/>
      <c r="R72" s="99"/>
    </row>
    <row r="73" spans="2:18" ht="15" x14ac:dyDescent="0.25">
      <c r="B73" s="99"/>
      <c r="C73" s="99"/>
      <c r="D73" s="99"/>
      <c r="E73" s="99"/>
      <c r="F73" s="99"/>
      <c r="G73" s="197"/>
      <c r="H73" s="99"/>
      <c r="I73" s="99"/>
      <c r="J73" s="99"/>
      <c r="K73" s="99"/>
      <c r="L73" s="99"/>
      <c r="M73" s="99"/>
      <c r="N73" s="99"/>
      <c r="O73" s="99"/>
      <c r="P73" s="489"/>
      <c r="Q73" s="491"/>
      <c r="R73" s="99"/>
    </row>
    <row r="74" spans="2:18" x14ac:dyDescent="0.25">
      <c r="B74" s="123" t="s">
        <v>159</v>
      </c>
      <c r="H74" s="99"/>
      <c r="I74" s="99"/>
    </row>
    <row r="75" spans="2:18" x14ac:dyDescent="0.25">
      <c r="B75" s="123" t="s">
        <v>160</v>
      </c>
    </row>
    <row r="76" spans="2:18" x14ac:dyDescent="0.25">
      <c r="B76" s="123" t="s">
        <v>161</v>
      </c>
    </row>
    <row r="78" spans="2:18" ht="15" thickBot="1" x14ac:dyDescent="0.3"/>
    <row r="79" spans="2:18" ht="15.75" thickBot="1" x14ac:dyDescent="0.3">
      <c r="B79" s="486" t="s">
        <v>162</v>
      </c>
      <c r="C79" s="487"/>
      <c r="D79" s="487"/>
      <c r="E79" s="487"/>
      <c r="F79" s="487"/>
      <c r="G79" s="487"/>
      <c r="H79" s="487"/>
      <c r="I79" s="487"/>
      <c r="J79" s="487"/>
      <c r="K79" s="487"/>
      <c r="L79" s="487"/>
      <c r="M79" s="487"/>
      <c r="N79" s="488"/>
    </row>
    <row r="84" spans="2:17" ht="15" x14ac:dyDescent="0.25">
      <c r="B84" s="476" t="s">
        <v>163</v>
      </c>
      <c r="C84" s="498" t="s">
        <v>164</v>
      </c>
      <c r="D84" s="498" t="s">
        <v>165</v>
      </c>
      <c r="E84" s="498" t="s">
        <v>166</v>
      </c>
      <c r="F84" s="498" t="s">
        <v>167</v>
      </c>
      <c r="G84" s="498" t="s">
        <v>168</v>
      </c>
      <c r="H84" s="498" t="s">
        <v>169</v>
      </c>
      <c r="I84" s="498" t="s">
        <v>170</v>
      </c>
      <c r="J84" s="498" t="s">
        <v>171</v>
      </c>
      <c r="K84" s="498"/>
      <c r="L84" s="498"/>
      <c r="M84" s="498" t="s">
        <v>172</v>
      </c>
      <c r="N84" s="498" t="s">
        <v>640</v>
      </c>
      <c r="O84" s="498" t="s">
        <v>641</v>
      </c>
      <c r="P84" s="498" t="s">
        <v>96</v>
      </c>
      <c r="Q84" s="498"/>
    </row>
    <row r="85" spans="2:17" ht="28.5" x14ac:dyDescent="0.2">
      <c r="B85" s="477"/>
      <c r="C85" s="498"/>
      <c r="D85" s="498"/>
      <c r="E85" s="498"/>
      <c r="F85" s="498"/>
      <c r="G85" s="498"/>
      <c r="H85" s="498"/>
      <c r="I85" s="498"/>
      <c r="J85" s="166" t="s">
        <v>173</v>
      </c>
      <c r="K85" s="144" t="s">
        <v>174</v>
      </c>
      <c r="L85" s="100" t="s">
        <v>175</v>
      </c>
      <c r="M85" s="498"/>
      <c r="N85" s="498"/>
      <c r="O85" s="498"/>
      <c r="P85" s="498"/>
      <c r="Q85" s="498"/>
    </row>
    <row r="86" spans="2:17" ht="38.25" customHeight="1" x14ac:dyDescent="0.2">
      <c r="B86" s="59" t="s">
        <v>176</v>
      </c>
      <c r="C86" s="245" t="s">
        <v>1132</v>
      </c>
      <c r="D86" s="87" t="s">
        <v>1133</v>
      </c>
      <c r="E86" s="89">
        <v>52767139</v>
      </c>
      <c r="F86" s="76" t="s">
        <v>831</v>
      </c>
      <c r="G86" s="76" t="s">
        <v>442</v>
      </c>
      <c r="H86" s="82">
        <v>37715</v>
      </c>
      <c r="I86" s="60" t="s">
        <v>652</v>
      </c>
      <c r="J86" s="76" t="s">
        <v>1134</v>
      </c>
      <c r="K86" s="200" t="s">
        <v>1135</v>
      </c>
      <c r="L86" s="200" t="s">
        <v>1136</v>
      </c>
      <c r="M86" s="76" t="s">
        <v>75</v>
      </c>
      <c r="N86" s="76" t="s">
        <v>75</v>
      </c>
      <c r="O86" s="76" t="s">
        <v>75</v>
      </c>
      <c r="P86" s="499"/>
      <c r="Q86" s="499"/>
    </row>
    <row r="87" spans="2:17" ht="42.75" x14ac:dyDescent="0.2">
      <c r="B87" s="59" t="s">
        <v>176</v>
      </c>
      <c r="C87" s="245" t="s">
        <v>1132</v>
      </c>
      <c r="D87" s="87" t="s">
        <v>1137</v>
      </c>
      <c r="E87" s="89">
        <v>52777139</v>
      </c>
      <c r="F87" s="76" t="s">
        <v>1138</v>
      </c>
      <c r="G87" s="76" t="s">
        <v>1139</v>
      </c>
      <c r="H87" s="82">
        <v>39724</v>
      </c>
      <c r="I87" s="60" t="s">
        <v>652</v>
      </c>
      <c r="J87" s="76" t="s">
        <v>1115</v>
      </c>
      <c r="K87" s="200" t="s">
        <v>1140</v>
      </c>
      <c r="L87" s="200" t="s">
        <v>1141</v>
      </c>
      <c r="M87" s="76" t="s">
        <v>75</v>
      </c>
      <c r="N87" s="76" t="s">
        <v>75</v>
      </c>
      <c r="O87" s="76" t="s">
        <v>75</v>
      </c>
      <c r="P87" s="499"/>
      <c r="Q87" s="499"/>
    </row>
    <row r="88" spans="2:17" ht="42.75" x14ac:dyDescent="0.2">
      <c r="B88" s="144" t="s">
        <v>183</v>
      </c>
      <c r="C88" s="217" t="s">
        <v>1132</v>
      </c>
      <c r="D88" s="272" t="s">
        <v>1142</v>
      </c>
      <c r="E88" s="89">
        <v>50897567</v>
      </c>
      <c r="F88" s="272" t="s">
        <v>334</v>
      </c>
      <c r="G88" s="272" t="s">
        <v>910</v>
      </c>
      <c r="H88" s="82">
        <v>40165</v>
      </c>
      <c r="I88" s="76">
        <v>140450</v>
      </c>
      <c r="J88" s="76" t="s">
        <v>1115</v>
      </c>
      <c r="K88" s="100" t="s">
        <v>1143</v>
      </c>
      <c r="L88" s="100" t="s">
        <v>334</v>
      </c>
      <c r="M88" s="99" t="s">
        <v>75</v>
      </c>
      <c r="N88" s="99" t="s">
        <v>75</v>
      </c>
      <c r="O88" s="99" t="s">
        <v>75</v>
      </c>
      <c r="P88" s="525"/>
      <c r="Q88" s="525"/>
    </row>
    <row r="89" spans="2:17" ht="42.75" x14ac:dyDescent="0.2">
      <c r="B89" s="144" t="s">
        <v>183</v>
      </c>
      <c r="C89" s="217" t="s">
        <v>1132</v>
      </c>
      <c r="D89" s="272" t="s">
        <v>1144</v>
      </c>
      <c r="E89" s="89">
        <v>1073677624</v>
      </c>
      <c r="F89" s="272" t="s">
        <v>366</v>
      </c>
      <c r="G89" s="272" t="s">
        <v>1145</v>
      </c>
      <c r="H89" s="82">
        <v>41572</v>
      </c>
      <c r="I89" s="76" t="s">
        <v>1146</v>
      </c>
      <c r="J89" s="76" t="s">
        <v>1115</v>
      </c>
      <c r="K89" s="100" t="s">
        <v>1147</v>
      </c>
      <c r="L89" s="100" t="s">
        <v>366</v>
      </c>
      <c r="M89" s="99" t="s">
        <v>75</v>
      </c>
      <c r="N89" s="99" t="s">
        <v>75</v>
      </c>
      <c r="O89" s="99" t="s">
        <v>75</v>
      </c>
      <c r="P89" s="525"/>
      <c r="Q89" s="525"/>
    </row>
    <row r="90" spans="2:17" ht="15" thickBot="1" x14ac:dyDescent="0.3"/>
    <row r="91" spans="2:17" ht="15.75" thickBot="1" x14ac:dyDescent="0.3">
      <c r="B91" s="486" t="s">
        <v>191</v>
      </c>
      <c r="C91" s="487"/>
      <c r="D91" s="487"/>
      <c r="E91" s="487"/>
      <c r="F91" s="487"/>
      <c r="G91" s="487"/>
      <c r="H91" s="487"/>
      <c r="I91" s="487"/>
      <c r="J91" s="487"/>
      <c r="K91" s="487"/>
      <c r="L91" s="487"/>
      <c r="M91" s="487"/>
      <c r="N91" s="488"/>
    </row>
    <row r="94" spans="2:17" ht="30" x14ac:dyDescent="0.25">
      <c r="B94" s="195" t="s">
        <v>94</v>
      </c>
      <c r="C94" s="195" t="s">
        <v>156</v>
      </c>
      <c r="D94" s="489" t="s">
        <v>96</v>
      </c>
      <c r="E94" s="491"/>
    </row>
    <row r="95" spans="2:17" ht="42.75" x14ac:dyDescent="0.25">
      <c r="B95" s="127" t="s">
        <v>1148</v>
      </c>
      <c r="C95" s="99" t="s">
        <v>75</v>
      </c>
      <c r="D95" s="492"/>
      <c r="E95" s="492"/>
    </row>
    <row r="98" spans="1:26" ht="15" x14ac:dyDescent="0.25">
      <c r="B98" s="493" t="s">
        <v>193</v>
      </c>
      <c r="C98" s="494"/>
      <c r="D98" s="494"/>
      <c r="E98" s="494"/>
      <c r="F98" s="494"/>
      <c r="G98" s="494"/>
      <c r="H98" s="494"/>
      <c r="I98" s="494"/>
      <c r="J98" s="494"/>
      <c r="K98" s="494"/>
      <c r="L98" s="494"/>
      <c r="M98" s="494"/>
      <c r="N98" s="494"/>
      <c r="O98" s="494"/>
      <c r="P98" s="494"/>
    </row>
    <row r="100" spans="1:26" ht="15" thickBot="1" x14ac:dyDescent="0.3"/>
    <row r="101" spans="1:26" ht="15.75" thickBot="1" x14ac:dyDescent="0.3">
      <c r="B101" s="486" t="s">
        <v>194</v>
      </c>
      <c r="C101" s="487"/>
      <c r="D101" s="487"/>
      <c r="E101" s="487"/>
      <c r="F101" s="487"/>
      <c r="G101" s="487"/>
      <c r="H101" s="487"/>
      <c r="I101" s="487"/>
      <c r="J101" s="487"/>
      <c r="K101" s="487"/>
      <c r="L101" s="487"/>
      <c r="M101" s="487"/>
      <c r="N101" s="488"/>
    </row>
    <row r="103" spans="1:26" ht="15" thickBot="1" x14ac:dyDescent="0.3">
      <c r="M103" s="191"/>
      <c r="N103" s="191"/>
    </row>
    <row r="104" spans="1:26" s="174" customFormat="1" ht="75" x14ac:dyDescent="0.25">
      <c r="B104" s="192" t="s">
        <v>110</v>
      </c>
      <c r="C104" s="192" t="s">
        <v>111</v>
      </c>
      <c r="D104" s="192" t="s">
        <v>112</v>
      </c>
      <c r="E104" s="192" t="s">
        <v>113</v>
      </c>
      <c r="F104" s="192" t="s">
        <v>114</v>
      </c>
      <c r="G104" s="192" t="s">
        <v>115</v>
      </c>
      <c r="H104" s="192" t="s">
        <v>116</v>
      </c>
      <c r="I104" s="192" t="s">
        <v>117</v>
      </c>
      <c r="J104" s="192" t="s">
        <v>118</v>
      </c>
      <c r="K104" s="192" t="s">
        <v>119</v>
      </c>
      <c r="L104" s="192" t="s">
        <v>120</v>
      </c>
      <c r="M104" s="193" t="s">
        <v>121</v>
      </c>
      <c r="N104" s="192" t="s">
        <v>122</v>
      </c>
      <c r="O104" s="192" t="s">
        <v>123</v>
      </c>
      <c r="P104" s="194" t="s">
        <v>124</v>
      </c>
      <c r="Q104" s="194" t="s">
        <v>125</v>
      </c>
    </row>
    <row r="105" spans="1:26" s="79" customFormat="1" x14ac:dyDescent="0.25">
      <c r="A105" s="47">
        <v>1</v>
      </c>
      <c r="B105" s="62"/>
      <c r="C105" s="63"/>
      <c r="D105" s="62"/>
      <c r="E105" s="69"/>
      <c r="F105" s="63"/>
      <c r="G105" s="64"/>
      <c r="H105" s="73"/>
      <c r="I105" s="73"/>
      <c r="J105" s="66"/>
      <c r="K105" s="74"/>
      <c r="L105" s="68"/>
      <c r="M105" s="66"/>
      <c r="N105" s="68"/>
      <c r="O105" s="70"/>
      <c r="P105" s="70"/>
      <c r="Q105" s="76"/>
      <c r="R105" s="86"/>
      <c r="S105" s="86"/>
      <c r="T105" s="86"/>
      <c r="U105" s="86"/>
      <c r="V105" s="86"/>
      <c r="W105" s="86"/>
      <c r="X105" s="86"/>
      <c r="Y105" s="86"/>
      <c r="Z105" s="86"/>
    </row>
    <row r="106" spans="1:26" s="79" customFormat="1" x14ac:dyDescent="0.25">
      <c r="A106" s="47">
        <f>+A105+1</f>
        <v>2</v>
      </c>
      <c r="B106" s="62"/>
      <c r="C106" s="63"/>
      <c r="D106" s="62"/>
      <c r="E106" s="69"/>
      <c r="F106" s="63"/>
      <c r="G106" s="63"/>
      <c r="H106" s="73"/>
      <c r="I106" s="73"/>
      <c r="J106" s="66"/>
      <c r="K106" s="289"/>
      <c r="L106" s="66"/>
      <c r="M106" s="66"/>
      <c r="N106" s="68"/>
      <c r="O106" s="70"/>
      <c r="P106" s="70"/>
      <c r="Q106" s="76"/>
      <c r="R106" s="86"/>
      <c r="S106" s="86"/>
      <c r="T106" s="86"/>
      <c r="U106" s="86"/>
      <c r="V106" s="86"/>
      <c r="W106" s="86"/>
      <c r="X106" s="86"/>
      <c r="Y106" s="86"/>
      <c r="Z106" s="86"/>
    </row>
    <row r="107" spans="1:26" s="79" customFormat="1" x14ac:dyDescent="0.25">
      <c r="A107" s="47">
        <f t="shared" ref="A107:A112" si="0">+A106+1</f>
        <v>3</v>
      </c>
      <c r="B107" s="62"/>
      <c r="C107" s="62"/>
      <c r="D107" s="62"/>
      <c r="E107" s="69"/>
      <c r="F107" s="76"/>
      <c r="G107" s="76"/>
      <c r="H107" s="76"/>
      <c r="I107" s="76"/>
      <c r="J107" s="76"/>
      <c r="K107" s="76"/>
      <c r="L107" s="76"/>
      <c r="M107" s="76"/>
      <c r="N107" s="76"/>
      <c r="O107" s="76"/>
      <c r="P107" s="76"/>
      <c r="Q107" s="76"/>
      <c r="R107" s="86"/>
      <c r="S107" s="86"/>
      <c r="T107" s="86"/>
      <c r="U107" s="86"/>
      <c r="V107" s="86"/>
      <c r="W107" s="86"/>
      <c r="X107" s="86"/>
      <c r="Y107" s="86"/>
      <c r="Z107" s="86"/>
    </row>
    <row r="108" spans="1:26" s="79" customFormat="1" x14ac:dyDescent="0.25">
      <c r="A108" s="47">
        <f t="shared" si="0"/>
        <v>4</v>
      </c>
      <c r="B108" s="62"/>
      <c r="C108" s="63"/>
      <c r="D108" s="62"/>
      <c r="E108" s="138"/>
      <c r="F108" s="63"/>
      <c r="G108" s="68"/>
      <c r="H108" s="68"/>
      <c r="I108" s="68"/>
      <c r="J108" s="66"/>
      <c r="K108" s="68"/>
      <c r="L108" s="68"/>
      <c r="M108" s="68"/>
      <c r="N108" s="68"/>
      <c r="O108" s="68"/>
      <c r="P108" s="68"/>
      <c r="Q108" s="76"/>
      <c r="R108" s="86"/>
      <c r="S108" s="86"/>
      <c r="T108" s="86"/>
      <c r="U108" s="86"/>
      <c r="V108" s="86"/>
      <c r="W108" s="86"/>
      <c r="X108" s="86"/>
      <c r="Y108" s="86"/>
      <c r="Z108" s="86"/>
    </row>
    <row r="109" spans="1:26" s="79" customFormat="1" x14ac:dyDescent="0.25">
      <c r="A109" s="47">
        <f t="shared" si="0"/>
        <v>5</v>
      </c>
      <c r="B109" s="62"/>
      <c r="C109" s="63"/>
      <c r="D109" s="62"/>
      <c r="E109" s="138"/>
      <c r="F109" s="63"/>
      <c r="G109" s="63"/>
      <c r="H109" s="63"/>
      <c r="I109" s="66"/>
      <c r="J109" s="66"/>
      <c r="K109" s="66"/>
      <c r="L109" s="66"/>
      <c r="M109" s="68"/>
      <c r="N109" s="68"/>
      <c r="O109" s="70"/>
      <c r="P109" s="70"/>
      <c r="Q109" s="76"/>
      <c r="R109" s="86"/>
      <c r="S109" s="86"/>
      <c r="T109" s="86"/>
      <c r="U109" s="86"/>
      <c r="V109" s="86"/>
      <c r="W109" s="86"/>
      <c r="X109" s="86"/>
      <c r="Y109" s="86"/>
      <c r="Z109" s="86"/>
    </row>
    <row r="110" spans="1:26" s="79" customFormat="1" x14ac:dyDescent="0.25">
      <c r="A110" s="47">
        <f t="shared" si="0"/>
        <v>6</v>
      </c>
      <c r="B110" s="62"/>
      <c r="C110" s="63"/>
      <c r="D110" s="62"/>
      <c r="E110" s="138"/>
      <c r="F110" s="63"/>
      <c r="G110" s="63"/>
      <c r="H110" s="63"/>
      <c r="I110" s="66"/>
      <c r="J110" s="66"/>
      <c r="K110" s="66"/>
      <c r="L110" s="66"/>
      <c r="M110" s="68"/>
      <c r="N110" s="68"/>
      <c r="O110" s="70"/>
      <c r="P110" s="70"/>
      <c r="Q110" s="76"/>
      <c r="R110" s="86"/>
      <c r="S110" s="86"/>
      <c r="T110" s="86"/>
      <c r="U110" s="86"/>
      <c r="V110" s="86"/>
      <c r="W110" s="86"/>
      <c r="X110" s="86"/>
      <c r="Y110" s="86"/>
      <c r="Z110" s="86"/>
    </row>
    <row r="111" spans="1:26" s="79" customFormat="1" x14ac:dyDescent="0.25">
      <c r="A111" s="47">
        <f t="shared" si="0"/>
        <v>7</v>
      </c>
      <c r="B111" s="62"/>
      <c r="C111" s="63"/>
      <c r="D111" s="62"/>
      <c r="E111" s="138"/>
      <c r="F111" s="63"/>
      <c r="G111" s="63"/>
      <c r="H111" s="63"/>
      <c r="I111" s="66"/>
      <c r="J111" s="66"/>
      <c r="K111" s="66"/>
      <c r="L111" s="66"/>
      <c r="M111" s="68"/>
      <c r="N111" s="68"/>
      <c r="O111" s="70"/>
      <c r="P111" s="70"/>
      <c r="Q111" s="76"/>
      <c r="R111" s="86"/>
      <c r="S111" s="86"/>
      <c r="T111" s="86"/>
      <c r="U111" s="86"/>
      <c r="V111" s="86"/>
      <c r="W111" s="86"/>
      <c r="X111" s="86"/>
      <c r="Y111" s="86"/>
      <c r="Z111" s="86"/>
    </row>
    <row r="112" spans="1:26" s="79" customFormat="1" x14ac:dyDescent="0.25">
      <c r="A112" s="47">
        <f t="shared" si="0"/>
        <v>8</v>
      </c>
      <c r="B112" s="62"/>
      <c r="C112" s="63"/>
      <c r="D112" s="62"/>
      <c r="E112" s="138"/>
      <c r="F112" s="63"/>
      <c r="G112" s="63"/>
      <c r="H112" s="63"/>
      <c r="I112" s="66"/>
      <c r="J112" s="66"/>
      <c r="K112" s="66"/>
      <c r="L112" s="66"/>
      <c r="M112" s="68"/>
      <c r="N112" s="68"/>
      <c r="O112" s="70"/>
      <c r="P112" s="70"/>
      <c r="Q112" s="76"/>
      <c r="R112" s="86"/>
      <c r="S112" s="86"/>
      <c r="T112" s="86"/>
      <c r="U112" s="86"/>
      <c r="V112" s="86"/>
      <c r="W112" s="86"/>
      <c r="X112" s="86"/>
      <c r="Y112" s="86"/>
      <c r="Z112" s="86"/>
    </row>
    <row r="113" spans="1:17" s="79" customFormat="1" ht="15" x14ac:dyDescent="0.25">
      <c r="A113" s="47"/>
      <c r="B113" s="118" t="s">
        <v>105</v>
      </c>
      <c r="C113" s="63"/>
      <c r="D113" s="62"/>
      <c r="E113" s="138"/>
      <c r="F113" s="63"/>
      <c r="G113" s="63"/>
      <c r="H113" s="63"/>
      <c r="I113" s="66"/>
      <c r="J113" s="66"/>
      <c r="K113" s="140"/>
      <c r="L113" s="140">
        <f t="shared" ref="L113:N113" si="1">SUM(L105:L112)</f>
        <v>0</v>
      </c>
      <c r="M113" s="139">
        <f t="shared" si="1"/>
        <v>0</v>
      </c>
      <c r="N113" s="140">
        <f t="shared" si="1"/>
        <v>0</v>
      </c>
      <c r="O113" s="70"/>
      <c r="P113" s="70"/>
      <c r="Q113" s="76"/>
    </row>
    <row r="114" spans="1:17" x14ac:dyDescent="0.25">
      <c r="E114" s="155"/>
    </row>
    <row r="115" spans="1:17" ht="15" x14ac:dyDescent="0.25">
      <c r="B115" s="160" t="s">
        <v>204</v>
      </c>
      <c r="C115" s="235">
        <f>+K113</f>
        <v>0</v>
      </c>
      <c r="H115" s="142"/>
      <c r="I115" s="142"/>
      <c r="J115" s="142"/>
      <c r="K115" s="142"/>
      <c r="L115" s="142"/>
      <c r="M115" s="142"/>
    </row>
    <row r="117" spans="1:17" ht="15" thickBot="1" x14ac:dyDescent="0.3"/>
    <row r="118" spans="1:17" ht="30.75" thickBot="1" x14ac:dyDescent="0.3">
      <c r="B118" s="210" t="s">
        <v>205</v>
      </c>
      <c r="C118" s="211" t="s">
        <v>206</v>
      </c>
      <c r="D118" s="210" t="s">
        <v>104</v>
      </c>
      <c r="E118" s="211" t="s">
        <v>207</v>
      </c>
    </row>
    <row r="119" spans="1:17" x14ac:dyDescent="0.25">
      <c r="B119" s="47" t="s">
        <v>208</v>
      </c>
      <c r="C119" s="212">
        <v>20</v>
      </c>
      <c r="D119" s="212">
        <v>0</v>
      </c>
      <c r="E119" s="495">
        <f>+D119+D120+D121</f>
        <v>0</v>
      </c>
    </row>
    <row r="120" spans="1:17" x14ac:dyDescent="0.25">
      <c r="B120" s="47" t="s">
        <v>209</v>
      </c>
      <c r="C120" s="85">
        <v>30</v>
      </c>
      <c r="D120" s="85">
        <v>0</v>
      </c>
      <c r="E120" s="496"/>
    </row>
    <row r="121" spans="1:17" ht="15" thickBot="1" x14ac:dyDescent="0.3">
      <c r="B121" s="47" t="s">
        <v>210</v>
      </c>
      <c r="C121" s="213">
        <v>40</v>
      </c>
      <c r="D121" s="213">
        <v>0</v>
      </c>
      <c r="E121" s="497"/>
    </row>
    <row r="123" spans="1:17" ht="15" thickBot="1" x14ac:dyDescent="0.3"/>
    <row r="124" spans="1:17" ht="15.75" thickBot="1" x14ac:dyDescent="0.3">
      <c r="B124" s="486" t="s">
        <v>211</v>
      </c>
      <c r="C124" s="487"/>
      <c r="D124" s="487"/>
      <c r="E124" s="487"/>
      <c r="F124" s="487"/>
      <c r="G124" s="487"/>
      <c r="H124" s="487"/>
      <c r="I124" s="487"/>
      <c r="J124" s="487"/>
      <c r="K124" s="487"/>
      <c r="L124" s="487"/>
      <c r="M124" s="487"/>
      <c r="N124" s="488"/>
    </row>
    <row r="126" spans="1:17" ht="15" x14ac:dyDescent="0.25">
      <c r="B126" s="476" t="s">
        <v>163</v>
      </c>
      <c r="C126" s="476" t="s">
        <v>164</v>
      </c>
      <c r="D126" s="476" t="s">
        <v>165</v>
      </c>
      <c r="E126" s="476" t="s">
        <v>166</v>
      </c>
      <c r="F126" s="476" t="s">
        <v>167</v>
      </c>
      <c r="G126" s="476" t="s">
        <v>168</v>
      </c>
      <c r="H126" s="476" t="s">
        <v>169</v>
      </c>
      <c r="I126" s="476" t="s">
        <v>170</v>
      </c>
      <c r="J126" s="489" t="s">
        <v>171</v>
      </c>
      <c r="K126" s="490"/>
      <c r="L126" s="491"/>
      <c r="M126" s="476" t="s">
        <v>172</v>
      </c>
      <c r="N126" s="476" t="s">
        <v>640</v>
      </c>
      <c r="O126" s="476" t="s">
        <v>641</v>
      </c>
      <c r="P126" s="478" t="s">
        <v>96</v>
      </c>
      <c r="Q126" s="479"/>
    </row>
    <row r="127" spans="1:17" ht="30" x14ac:dyDescent="0.25">
      <c r="B127" s="477"/>
      <c r="C127" s="477"/>
      <c r="D127" s="477"/>
      <c r="E127" s="477"/>
      <c r="F127" s="477"/>
      <c r="G127" s="477"/>
      <c r="H127" s="477"/>
      <c r="I127" s="477"/>
      <c r="J127" s="176" t="s">
        <v>173</v>
      </c>
      <c r="K127" s="176" t="s">
        <v>174</v>
      </c>
      <c r="L127" s="176" t="s">
        <v>175</v>
      </c>
      <c r="M127" s="477"/>
      <c r="N127" s="477"/>
      <c r="O127" s="477"/>
      <c r="P127" s="480"/>
      <c r="Q127" s="481"/>
    </row>
    <row r="128" spans="1:17" ht="15" customHeight="1" x14ac:dyDescent="0.2">
      <c r="B128" s="59" t="s">
        <v>556</v>
      </c>
      <c r="C128" s="47"/>
      <c r="D128" s="127"/>
      <c r="E128" s="47"/>
      <c r="F128" s="127"/>
      <c r="G128" s="127"/>
      <c r="H128" s="127"/>
      <c r="I128" s="127"/>
      <c r="J128" s="127"/>
      <c r="K128" s="127"/>
      <c r="L128" s="127"/>
      <c r="M128" s="99"/>
      <c r="N128" s="99"/>
      <c r="O128" s="99"/>
      <c r="P128" s="482"/>
      <c r="Q128" s="483"/>
    </row>
    <row r="129" spans="2:17" s="215" customFormat="1" x14ac:dyDescent="0.2">
      <c r="B129" s="59" t="s">
        <v>558</v>
      </c>
      <c r="C129" s="217"/>
      <c r="D129" s="87"/>
      <c r="E129" s="169"/>
      <c r="F129" s="87"/>
      <c r="G129" s="59"/>
      <c r="H129" s="87"/>
      <c r="I129" s="127"/>
      <c r="J129" s="231"/>
      <c r="K129" s="231"/>
      <c r="L129" s="59"/>
      <c r="M129" s="198"/>
      <c r="N129" s="198"/>
      <c r="O129" s="198"/>
      <c r="P129" s="484"/>
      <c r="Q129" s="485"/>
    </row>
    <row r="130" spans="2:17" s="215" customFormat="1" x14ac:dyDescent="0.2">
      <c r="B130" s="59" t="s">
        <v>558</v>
      </c>
      <c r="C130" s="217"/>
      <c r="D130" s="87"/>
      <c r="E130" s="169"/>
      <c r="F130" s="87"/>
      <c r="G130" s="127"/>
      <c r="H130" s="87"/>
      <c r="I130" s="127"/>
      <c r="J130" s="59"/>
      <c r="K130" s="59"/>
      <c r="L130" s="59"/>
      <c r="M130" s="198"/>
      <c r="N130" s="198"/>
      <c r="O130" s="198"/>
      <c r="P130" s="468"/>
      <c r="Q130" s="469"/>
    </row>
    <row r="131" spans="2:17" x14ac:dyDescent="0.2">
      <c r="B131" s="144" t="s">
        <v>559</v>
      </c>
      <c r="C131" s="217"/>
      <c r="D131" s="100"/>
      <c r="E131" s="100"/>
      <c r="F131" s="100"/>
      <c r="G131" s="100"/>
      <c r="H131" s="100"/>
      <c r="I131" s="100"/>
      <c r="J131" s="100"/>
      <c r="K131" s="100"/>
      <c r="L131" s="100"/>
      <c r="M131" s="100"/>
      <c r="N131" s="100"/>
      <c r="O131" s="100"/>
      <c r="P131" s="218"/>
      <c r="Q131" s="219"/>
    </row>
    <row r="134" spans="2:17" ht="15" thickBot="1" x14ac:dyDescent="0.3"/>
    <row r="135" spans="2:17" ht="30" x14ac:dyDescent="0.25">
      <c r="B135" s="158" t="s">
        <v>94</v>
      </c>
      <c r="C135" s="158" t="s">
        <v>205</v>
      </c>
      <c r="D135" s="176" t="s">
        <v>206</v>
      </c>
      <c r="E135" s="158" t="s">
        <v>104</v>
      </c>
      <c r="F135" s="211" t="s">
        <v>227</v>
      </c>
      <c r="G135" s="177"/>
    </row>
    <row r="136" spans="2:17" ht="156.75" x14ac:dyDescent="0.2">
      <c r="B136" s="470" t="s">
        <v>228</v>
      </c>
      <c r="C136" s="217" t="s">
        <v>229</v>
      </c>
      <c r="D136" s="85">
        <v>25</v>
      </c>
      <c r="E136" s="85"/>
      <c r="F136" s="471">
        <f>+E136+E137+E138</f>
        <v>0</v>
      </c>
      <c r="G136" s="221"/>
    </row>
    <row r="137" spans="2:17" ht="114" x14ac:dyDescent="0.2">
      <c r="B137" s="470"/>
      <c r="C137" s="217" t="s">
        <v>230</v>
      </c>
      <c r="D137" s="47">
        <v>25</v>
      </c>
      <c r="E137" s="85"/>
      <c r="F137" s="472"/>
      <c r="G137" s="221"/>
    </row>
    <row r="138" spans="2:17" ht="99.75" x14ac:dyDescent="0.2">
      <c r="B138" s="470"/>
      <c r="C138" s="217" t="s">
        <v>231</v>
      </c>
      <c r="D138" s="85">
        <v>10</v>
      </c>
      <c r="E138" s="85"/>
      <c r="F138" s="473"/>
      <c r="G138" s="221"/>
    </row>
    <row r="139" spans="2:17" x14ac:dyDescent="0.2">
      <c r="C139" s="171"/>
    </row>
    <row r="142" spans="2:17" ht="15" x14ac:dyDescent="0.25">
      <c r="B142" s="188" t="s">
        <v>232</v>
      </c>
    </row>
    <row r="145" spans="2:5" ht="15" x14ac:dyDescent="0.25">
      <c r="B145" s="176" t="s">
        <v>94</v>
      </c>
      <c r="C145" s="176" t="s">
        <v>103</v>
      </c>
      <c r="D145" s="158" t="s">
        <v>104</v>
      </c>
      <c r="E145" s="158" t="s">
        <v>105</v>
      </c>
    </row>
    <row r="146" spans="2:5" ht="42.75" x14ac:dyDescent="0.25">
      <c r="B146" s="190" t="s">
        <v>106</v>
      </c>
      <c r="C146" s="47">
        <v>40</v>
      </c>
      <c r="D146" s="85">
        <f>+E119</f>
        <v>0</v>
      </c>
      <c r="E146" s="474">
        <f>+D146+D147</f>
        <v>0</v>
      </c>
    </row>
    <row r="147" spans="2:5" ht="71.25" x14ac:dyDescent="0.25">
      <c r="B147" s="190" t="s">
        <v>107</v>
      </c>
      <c r="C147" s="47">
        <v>60</v>
      </c>
      <c r="D147" s="85">
        <f>+F136</f>
        <v>0</v>
      </c>
      <c r="E147" s="475"/>
    </row>
  </sheetData>
  <mergeCells count="70">
    <mergeCell ref="M46:N46"/>
    <mergeCell ref="B2:P2"/>
    <mergeCell ref="B4:P4"/>
    <mergeCell ref="A5:L5"/>
    <mergeCell ref="C7:N7"/>
    <mergeCell ref="C8:N8"/>
    <mergeCell ref="C9:N9"/>
    <mergeCell ref="C10:N10"/>
    <mergeCell ref="C11:E11"/>
    <mergeCell ref="B15:C22"/>
    <mergeCell ref="B23:C23"/>
    <mergeCell ref="E41:E42"/>
    <mergeCell ref="F11:N11"/>
    <mergeCell ref="P72:Q72"/>
    <mergeCell ref="B57:B58"/>
    <mergeCell ref="C57:C58"/>
    <mergeCell ref="D57:E57"/>
    <mergeCell ref="C61:N61"/>
    <mergeCell ref="B63:N63"/>
    <mergeCell ref="P66:Q66"/>
    <mergeCell ref="P67:Q67"/>
    <mergeCell ref="P68:Q68"/>
    <mergeCell ref="P69:Q69"/>
    <mergeCell ref="P70:Q70"/>
    <mergeCell ref="P71:Q71"/>
    <mergeCell ref="P84:Q85"/>
    <mergeCell ref="P86:Q86"/>
    <mergeCell ref="P73:Q73"/>
    <mergeCell ref="B79:N79"/>
    <mergeCell ref="B84:B85"/>
    <mergeCell ref="C84:C85"/>
    <mergeCell ref="D84:D85"/>
    <mergeCell ref="E84:E85"/>
    <mergeCell ref="F84:F85"/>
    <mergeCell ref="G84:G85"/>
    <mergeCell ref="H84:H85"/>
    <mergeCell ref="I84:I85"/>
    <mergeCell ref="D95:E95"/>
    <mergeCell ref="J84:L84"/>
    <mergeCell ref="M84:M85"/>
    <mergeCell ref="N84:N85"/>
    <mergeCell ref="O84:O85"/>
    <mergeCell ref="P87:Q87"/>
    <mergeCell ref="P88:Q88"/>
    <mergeCell ref="P89:Q89"/>
    <mergeCell ref="B91:N91"/>
    <mergeCell ref="D94:E94"/>
    <mergeCell ref="B98:P98"/>
    <mergeCell ref="B101:N101"/>
    <mergeCell ref="E119:E121"/>
    <mergeCell ref="B124:N124"/>
    <mergeCell ref="B126:B127"/>
    <mergeCell ref="C126:C127"/>
    <mergeCell ref="D126:D127"/>
    <mergeCell ref="E126:E127"/>
    <mergeCell ref="F126:F127"/>
    <mergeCell ref="G126:G127"/>
    <mergeCell ref="B136:B138"/>
    <mergeCell ref="F136:F138"/>
    <mergeCell ref="H126:H127"/>
    <mergeCell ref="I126:I127"/>
    <mergeCell ref="J126:L126"/>
    <mergeCell ref="E146:E147"/>
    <mergeCell ref="P126:Q127"/>
    <mergeCell ref="P128:Q128"/>
    <mergeCell ref="P129:Q129"/>
    <mergeCell ref="P130:Q130"/>
    <mergeCell ref="M126:M127"/>
    <mergeCell ref="N126:N127"/>
    <mergeCell ref="O126:O127"/>
  </mergeCells>
  <dataValidations count="2">
    <dataValidation type="list" allowBlank="1" showInputMessage="1" showErrorMessage="1" sqref="WVE983063 WVE25:WVE45 WLI25:WLI45 WBM25:WBM45 VRQ25:VRQ45 VHU25:VHU45 UXY25:UXY45 UOC25:UOC45 UEG25:UEG45 TUK25:TUK45 TKO25:TKO45 TAS25:TAS45 SQW25:SQW45 SHA25:SHA45 RXE25:RXE45 RNI25:RNI45 RDM25:RDM45 QTQ25:QTQ45 QJU25:QJU45 PZY25:PZY45 PQC25:PQC45 PGG25:PGG45 OWK25:OWK45 OMO25:OMO45 OCS25:OCS45 NSW25:NSW45 NJA25:NJA45 MZE25:MZE45 MPI25:MPI45 MFM25:MFM45 LVQ25:LVQ45 LLU25:LLU45 LBY25:LBY45 KSC25:KSC45 KIG25:KIG45 JYK25:JYK45 JOO25:JOO45 JES25:JES45 IUW25:IUW45 ILA25:ILA45 IBE25:IBE45 HRI25:HRI45 HHM25:HHM45 GXQ25:GXQ45 GNU25:GNU45 GDY25:GDY45 FUC25:FUC45 FKG25:FKG45 FAK25:FAK45 EQO25:EQO45 EGS25:EGS45 DWW25:DWW45 DNA25:DNA45 DDE25:DDE45 CTI25:CTI45 CJM25:CJM45 BZQ25:BZQ45 BPU25:BPU45 BFY25:BFY45 AWC25:AWC45 AMG25:AMG45 ACK25:ACK45 SO25:SO45 IS25:IS45 A25:A45 WLI983063 WBM983063 VRQ983063 VHU983063 UXY983063 UOC983063 UEG983063 TUK983063 TKO983063 TAS983063 SQW983063 SHA983063 RXE983063 RNI983063 RDM983063 QTQ983063 QJU983063 PZY983063 PQC983063 PGG983063 OWK983063 OMO983063 OCS983063 NSW983063 NJA983063 MZE983063 MPI983063 MFM983063 LVQ983063 LLU983063 LBY983063 KSC983063 KIG983063 JYK983063 JOO983063 JES983063 IUW983063 ILA983063 IBE983063 HRI983063 HHM983063 GXQ983063 GNU983063 GDY983063 FUC983063 FKG983063 FAK983063 EQO983063 EGS983063 DWW983063 DNA983063 DDE983063 CTI983063 CJM983063 BZQ983063 BPU983063 BFY983063 AWC983063 AMG983063 ACK983063 SO983063 IS983063 A983063 WVE917527 WLI917527 WBM917527 VRQ917527 VHU917527 UXY917527 UOC917527 UEG917527 TUK917527 TKO917527 TAS917527 SQW917527 SHA917527 RXE917527 RNI917527 RDM917527 QTQ917527 QJU917527 PZY917527 PQC917527 PGG917527 OWK917527 OMO917527 OCS917527 NSW917527 NJA917527 MZE917527 MPI917527 MFM917527 LVQ917527 LLU917527 LBY917527 KSC917527 KIG917527 JYK917527 JOO917527 JES917527 IUW917527 ILA917527 IBE917527 HRI917527 HHM917527 GXQ917527 GNU917527 GDY917527 FUC917527 FKG917527 FAK917527 EQO917527 EGS917527 DWW917527 DNA917527 DDE917527 CTI917527 CJM917527 BZQ917527 BPU917527 BFY917527 AWC917527 AMG917527 ACK917527 SO917527 IS917527 A917527 WVE851991 WLI851991 WBM851991 VRQ851991 VHU851991 UXY851991 UOC851991 UEG851991 TUK851991 TKO851991 TAS851991 SQW851991 SHA851991 RXE851991 RNI851991 RDM851991 QTQ851991 QJU851991 PZY851991 PQC851991 PGG851991 OWK851991 OMO851991 OCS851991 NSW851991 NJA851991 MZE851991 MPI851991 MFM851991 LVQ851991 LLU851991 LBY851991 KSC851991 KIG851991 JYK851991 JOO851991 JES851991 IUW851991 ILA851991 IBE851991 HRI851991 HHM851991 GXQ851991 GNU851991 GDY851991 FUC851991 FKG851991 FAK851991 EQO851991 EGS851991 DWW851991 DNA851991 DDE851991 CTI851991 CJM851991 BZQ851991 BPU851991 BFY851991 AWC851991 AMG851991 ACK851991 SO851991 IS851991 A851991 WVE786455 WLI786455 WBM786455 VRQ786455 VHU786455 UXY786455 UOC786455 UEG786455 TUK786455 TKO786455 TAS786455 SQW786455 SHA786455 RXE786455 RNI786455 RDM786455 QTQ786455 QJU786455 PZY786455 PQC786455 PGG786455 OWK786455 OMO786455 OCS786455 NSW786455 NJA786455 MZE786455 MPI786455 MFM786455 LVQ786455 LLU786455 LBY786455 KSC786455 KIG786455 JYK786455 JOO786455 JES786455 IUW786455 ILA786455 IBE786455 HRI786455 HHM786455 GXQ786455 GNU786455 GDY786455 FUC786455 FKG786455 FAK786455 EQO786455 EGS786455 DWW786455 DNA786455 DDE786455 CTI786455 CJM786455 BZQ786455 BPU786455 BFY786455 AWC786455 AMG786455 ACK786455 SO786455 IS786455 A786455 WVE720919 WLI720919 WBM720919 VRQ720919 VHU720919 UXY720919 UOC720919 UEG720919 TUK720919 TKO720919 TAS720919 SQW720919 SHA720919 RXE720919 RNI720919 RDM720919 QTQ720919 QJU720919 PZY720919 PQC720919 PGG720919 OWK720919 OMO720919 OCS720919 NSW720919 NJA720919 MZE720919 MPI720919 MFM720919 LVQ720919 LLU720919 LBY720919 KSC720919 KIG720919 JYK720919 JOO720919 JES720919 IUW720919 ILA720919 IBE720919 HRI720919 HHM720919 GXQ720919 GNU720919 GDY720919 FUC720919 FKG720919 FAK720919 EQO720919 EGS720919 DWW720919 DNA720919 DDE720919 CTI720919 CJM720919 BZQ720919 BPU720919 BFY720919 AWC720919 AMG720919 ACK720919 SO720919 IS720919 A720919 WVE655383 WLI655383 WBM655383 VRQ655383 VHU655383 UXY655383 UOC655383 UEG655383 TUK655383 TKO655383 TAS655383 SQW655383 SHA655383 RXE655383 RNI655383 RDM655383 QTQ655383 QJU655383 PZY655383 PQC655383 PGG655383 OWK655383 OMO655383 OCS655383 NSW655383 NJA655383 MZE655383 MPI655383 MFM655383 LVQ655383 LLU655383 LBY655383 KSC655383 KIG655383 JYK655383 JOO655383 JES655383 IUW655383 ILA655383 IBE655383 HRI655383 HHM655383 GXQ655383 GNU655383 GDY655383 FUC655383 FKG655383 FAK655383 EQO655383 EGS655383 DWW655383 DNA655383 DDE655383 CTI655383 CJM655383 BZQ655383 BPU655383 BFY655383 AWC655383 AMG655383 ACK655383 SO655383 IS655383 A655383 WVE589847 WLI589847 WBM589847 VRQ589847 VHU589847 UXY589847 UOC589847 UEG589847 TUK589847 TKO589847 TAS589847 SQW589847 SHA589847 RXE589847 RNI589847 RDM589847 QTQ589847 QJU589847 PZY589847 PQC589847 PGG589847 OWK589847 OMO589847 OCS589847 NSW589847 NJA589847 MZE589847 MPI589847 MFM589847 LVQ589847 LLU589847 LBY589847 KSC589847 KIG589847 JYK589847 JOO589847 JES589847 IUW589847 ILA589847 IBE589847 HRI589847 HHM589847 GXQ589847 GNU589847 GDY589847 FUC589847 FKG589847 FAK589847 EQO589847 EGS589847 DWW589847 DNA589847 DDE589847 CTI589847 CJM589847 BZQ589847 BPU589847 BFY589847 AWC589847 AMG589847 ACK589847 SO589847 IS589847 A589847 WVE524311 WLI524311 WBM524311 VRQ524311 VHU524311 UXY524311 UOC524311 UEG524311 TUK524311 TKO524311 TAS524311 SQW524311 SHA524311 RXE524311 RNI524311 RDM524311 QTQ524311 QJU524311 PZY524311 PQC524311 PGG524311 OWK524311 OMO524311 OCS524311 NSW524311 NJA524311 MZE524311 MPI524311 MFM524311 LVQ524311 LLU524311 LBY524311 KSC524311 KIG524311 JYK524311 JOO524311 JES524311 IUW524311 ILA524311 IBE524311 HRI524311 HHM524311 GXQ524311 GNU524311 GDY524311 FUC524311 FKG524311 FAK524311 EQO524311 EGS524311 DWW524311 DNA524311 DDE524311 CTI524311 CJM524311 BZQ524311 BPU524311 BFY524311 AWC524311 AMG524311 ACK524311 SO524311 IS524311 A524311 WVE458775 WLI458775 WBM458775 VRQ458775 VHU458775 UXY458775 UOC458775 UEG458775 TUK458775 TKO458775 TAS458775 SQW458775 SHA458775 RXE458775 RNI458775 RDM458775 QTQ458775 QJU458775 PZY458775 PQC458775 PGG458775 OWK458775 OMO458775 OCS458775 NSW458775 NJA458775 MZE458775 MPI458775 MFM458775 LVQ458775 LLU458775 LBY458775 KSC458775 KIG458775 JYK458775 JOO458775 JES458775 IUW458775 ILA458775 IBE458775 HRI458775 HHM458775 GXQ458775 GNU458775 GDY458775 FUC458775 FKG458775 FAK458775 EQO458775 EGS458775 DWW458775 DNA458775 DDE458775 CTI458775 CJM458775 BZQ458775 BPU458775 BFY458775 AWC458775 AMG458775 ACK458775 SO458775 IS458775 A458775 WVE393239 WLI393239 WBM393239 VRQ393239 VHU393239 UXY393239 UOC393239 UEG393239 TUK393239 TKO393239 TAS393239 SQW393239 SHA393239 RXE393239 RNI393239 RDM393239 QTQ393239 QJU393239 PZY393239 PQC393239 PGG393239 OWK393239 OMO393239 OCS393239 NSW393239 NJA393239 MZE393239 MPI393239 MFM393239 LVQ393239 LLU393239 LBY393239 KSC393239 KIG393239 JYK393239 JOO393239 JES393239 IUW393239 ILA393239 IBE393239 HRI393239 HHM393239 GXQ393239 GNU393239 GDY393239 FUC393239 FKG393239 FAK393239 EQO393239 EGS393239 DWW393239 DNA393239 DDE393239 CTI393239 CJM393239 BZQ393239 BPU393239 BFY393239 AWC393239 AMG393239 ACK393239 SO393239 IS393239 A393239 WVE327703 WLI327703 WBM327703 VRQ327703 VHU327703 UXY327703 UOC327703 UEG327703 TUK327703 TKO327703 TAS327703 SQW327703 SHA327703 RXE327703 RNI327703 RDM327703 QTQ327703 QJU327703 PZY327703 PQC327703 PGG327703 OWK327703 OMO327703 OCS327703 NSW327703 NJA327703 MZE327703 MPI327703 MFM327703 LVQ327703 LLU327703 LBY327703 KSC327703 KIG327703 JYK327703 JOO327703 JES327703 IUW327703 ILA327703 IBE327703 HRI327703 HHM327703 GXQ327703 GNU327703 GDY327703 FUC327703 FKG327703 FAK327703 EQO327703 EGS327703 DWW327703 DNA327703 DDE327703 CTI327703 CJM327703 BZQ327703 BPU327703 BFY327703 AWC327703 AMG327703 ACK327703 SO327703 IS327703 A327703 WVE262167 WLI262167 WBM262167 VRQ262167 VHU262167 UXY262167 UOC262167 UEG262167 TUK262167 TKO262167 TAS262167 SQW262167 SHA262167 RXE262167 RNI262167 RDM262167 QTQ262167 QJU262167 PZY262167 PQC262167 PGG262167 OWK262167 OMO262167 OCS262167 NSW262167 NJA262167 MZE262167 MPI262167 MFM262167 LVQ262167 LLU262167 LBY262167 KSC262167 KIG262167 JYK262167 JOO262167 JES262167 IUW262167 ILA262167 IBE262167 HRI262167 HHM262167 GXQ262167 GNU262167 GDY262167 FUC262167 FKG262167 FAK262167 EQO262167 EGS262167 DWW262167 DNA262167 DDE262167 CTI262167 CJM262167 BZQ262167 BPU262167 BFY262167 AWC262167 AMG262167 ACK262167 SO262167 IS262167 A262167 WVE196631 WLI196631 WBM196631 VRQ196631 VHU196631 UXY196631 UOC196631 UEG196631 TUK196631 TKO196631 TAS196631 SQW196631 SHA196631 RXE196631 RNI196631 RDM196631 QTQ196631 QJU196631 PZY196631 PQC196631 PGG196631 OWK196631 OMO196631 OCS196631 NSW196631 NJA196631 MZE196631 MPI196631 MFM196631 LVQ196631 LLU196631 LBY196631 KSC196631 KIG196631 JYK196631 JOO196631 JES196631 IUW196631 ILA196631 IBE196631 HRI196631 HHM196631 GXQ196631 GNU196631 GDY196631 FUC196631 FKG196631 FAK196631 EQO196631 EGS196631 DWW196631 DNA196631 DDE196631 CTI196631 CJM196631 BZQ196631 BPU196631 BFY196631 AWC196631 AMG196631 ACK196631 SO196631 IS196631 A196631 WVE131095 WLI131095 WBM131095 VRQ131095 VHU131095 UXY131095 UOC131095 UEG131095 TUK131095 TKO131095 TAS131095 SQW131095 SHA131095 RXE131095 RNI131095 RDM131095 QTQ131095 QJU131095 PZY131095 PQC131095 PGG131095 OWK131095 OMO131095 OCS131095 NSW131095 NJA131095 MZE131095 MPI131095 MFM131095 LVQ131095 LLU131095 LBY131095 KSC131095 KIG131095 JYK131095 JOO131095 JES131095 IUW131095 ILA131095 IBE131095 HRI131095 HHM131095 GXQ131095 GNU131095 GDY131095 FUC131095 FKG131095 FAK131095 EQO131095 EGS131095 DWW131095 DNA131095 DDE131095 CTI131095 CJM131095 BZQ131095 BPU131095 BFY131095 AWC131095 AMG131095 ACK131095 SO131095 IS131095 A131095 WVE65559 WLI65559 WBM65559 VRQ65559 VHU65559 UXY65559 UOC65559 UEG65559 TUK65559 TKO65559 TAS65559 SQW65559 SHA65559 RXE65559 RNI65559 RDM65559 QTQ65559 QJU65559 PZY65559 PQC65559 PGG65559 OWK65559 OMO65559 OCS65559 NSW65559 NJA65559 MZE65559 MPI65559 MFM65559 LVQ65559 LLU65559 LBY65559 KSC65559 KIG65559 JYK65559 JOO65559 JES65559 IUW65559 ILA65559 IBE65559 HRI65559 HHM65559 GXQ65559 GNU65559 GDY65559 FUC65559 FKG65559 FAK65559 EQO65559 EGS65559 DWW65559 DNA65559 DDE65559 CTI65559 CJM65559 BZQ65559 BPU65559 BFY65559 AWC65559 AMG65559 ACK65559 SO65559 IS65559 A65559">
      <formula1>"1,2,3,4,5"</formula1>
    </dataValidation>
    <dataValidation type="decimal" allowBlank="1" showInputMessage="1" showErrorMessage="1" sqref="WVH983063 WVH25:WVH45 WLL25:WLL45 WBP25:WBP45 VRT25:VRT45 VHX25:VHX45 UYB25:UYB45 UOF25:UOF45 UEJ25:UEJ45 TUN25:TUN45 TKR25:TKR45 TAV25:TAV45 SQZ25:SQZ45 SHD25:SHD45 RXH25:RXH45 RNL25:RNL45 RDP25:RDP45 QTT25:QTT45 QJX25:QJX45 QAB25:QAB45 PQF25:PQF45 PGJ25:PGJ45 OWN25:OWN45 OMR25:OMR45 OCV25:OCV45 NSZ25:NSZ45 NJD25:NJD45 MZH25:MZH45 MPL25:MPL45 MFP25:MFP45 LVT25:LVT45 LLX25:LLX45 LCB25:LCB45 KSF25:KSF45 KIJ25:KIJ45 JYN25:JYN45 JOR25:JOR45 JEV25:JEV45 IUZ25:IUZ45 ILD25:ILD45 IBH25:IBH45 HRL25:HRL45 HHP25:HHP45 GXT25:GXT45 GNX25:GNX45 GEB25:GEB45 FUF25:FUF45 FKJ25:FKJ45 FAN25:FAN45 EQR25:EQR45 EGV25:EGV45 DWZ25:DWZ45 DND25:DND45 DDH25:DDH45 CTL25:CTL45 CJP25:CJP45 BZT25:BZT45 BPX25:BPX45 BGB25:BGB45 AWF25:AWF45 AMJ25:AMJ45 ACN25:ACN45 SR25:SR45 IV25:IV45 WBP983063 VRT983063 VHX983063 UYB983063 UOF983063 UEJ983063 TUN983063 TKR983063 TAV983063 SQZ983063 SHD983063 RXH983063 RNL983063 RDP983063 QTT983063 QJX983063 QAB983063 PQF983063 PGJ983063 OWN983063 OMR983063 OCV983063 NSZ983063 NJD983063 MZH983063 MPL983063 MFP983063 LVT983063 LLX983063 LCB983063 KSF983063 KIJ983063 JYN983063 JOR983063 JEV983063 IUZ983063 ILD983063 IBH983063 HRL983063 HHP983063 GXT983063 GNX983063 GEB983063 FUF983063 FKJ983063 FAN983063 EQR983063 EGV983063 DWZ983063 DND983063 DDH983063 CTL983063 CJP983063 BZT983063 BPX983063 BGB983063 AWF983063 AMJ983063 ACN983063 SR983063 IV983063 C983063 WVH917527 WLL917527 WBP917527 VRT917527 VHX917527 UYB917527 UOF917527 UEJ917527 TUN917527 TKR917527 TAV917527 SQZ917527 SHD917527 RXH917527 RNL917527 RDP917527 QTT917527 QJX917527 QAB917527 PQF917527 PGJ917527 OWN917527 OMR917527 OCV917527 NSZ917527 NJD917527 MZH917527 MPL917527 MFP917527 LVT917527 LLX917527 LCB917527 KSF917527 KIJ917527 JYN917527 JOR917527 JEV917527 IUZ917527 ILD917527 IBH917527 HRL917527 HHP917527 GXT917527 GNX917527 GEB917527 FUF917527 FKJ917527 FAN917527 EQR917527 EGV917527 DWZ917527 DND917527 DDH917527 CTL917527 CJP917527 BZT917527 BPX917527 BGB917527 AWF917527 AMJ917527 ACN917527 SR917527 IV917527 C917527 WVH851991 WLL851991 WBP851991 VRT851991 VHX851991 UYB851991 UOF851991 UEJ851991 TUN851991 TKR851991 TAV851991 SQZ851991 SHD851991 RXH851991 RNL851991 RDP851991 QTT851991 QJX851991 QAB851991 PQF851991 PGJ851991 OWN851991 OMR851991 OCV851991 NSZ851991 NJD851991 MZH851991 MPL851991 MFP851991 LVT851991 LLX851991 LCB851991 KSF851991 KIJ851991 JYN851991 JOR851991 JEV851991 IUZ851991 ILD851991 IBH851991 HRL851991 HHP851991 GXT851991 GNX851991 GEB851991 FUF851991 FKJ851991 FAN851991 EQR851991 EGV851991 DWZ851991 DND851991 DDH851991 CTL851991 CJP851991 BZT851991 BPX851991 BGB851991 AWF851991 AMJ851991 ACN851991 SR851991 IV851991 C851991 WVH786455 WLL786455 WBP786455 VRT786455 VHX786455 UYB786455 UOF786455 UEJ786455 TUN786455 TKR786455 TAV786455 SQZ786455 SHD786455 RXH786455 RNL786455 RDP786455 QTT786455 QJX786455 QAB786455 PQF786455 PGJ786455 OWN786455 OMR786455 OCV786455 NSZ786455 NJD786455 MZH786455 MPL786455 MFP786455 LVT786455 LLX786455 LCB786455 KSF786455 KIJ786455 JYN786455 JOR786455 JEV786455 IUZ786455 ILD786455 IBH786455 HRL786455 HHP786455 GXT786455 GNX786455 GEB786455 FUF786455 FKJ786455 FAN786455 EQR786455 EGV786455 DWZ786455 DND786455 DDH786455 CTL786455 CJP786455 BZT786455 BPX786455 BGB786455 AWF786455 AMJ786455 ACN786455 SR786455 IV786455 C786455 WVH720919 WLL720919 WBP720919 VRT720919 VHX720919 UYB720919 UOF720919 UEJ720919 TUN720919 TKR720919 TAV720919 SQZ720919 SHD720919 RXH720919 RNL720919 RDP720919 QTT720919 QJX720919 QAB720919 PQF720919 PGJ720919 OWN720919 OMR720919 OCV720919 NSZ720919 NJD720919 MZH720919 MPL720919 MFP720919 LVT720919 LLX720919 LCB720919 KSF720919 KIJ720919 JYN720919 JOR720919 JEV720919 IUZ720919 ILD720919 IBH720919 HRL720919 HHP720919 GXT720919 GNX720919 GEB720919 FUF720919 FKJ720919 FAN720919 EQR720919 EGV720919 DWZ720919 DND720919 DDH720919 CTL720919 CJP720919 BZT720919 BPX720919 BGB720919 AWF720919 AMJ720919 ACN720919 SR720919 IV720919 C720919 WVH655383 WLL655383 WBP655383 VRT655383 VHX655383 UYB655383 UOF655383 UEJ655383 TUN655383 TKR655383 TAV655383 SQZ655383 SHD655383 RXH655383 RNL655383 RDP655383 QTT655383 QJX655383 QAB655383 PQF655383 PGJ655383 OWN655383 OMR655383 OCV655383 NSZ655383 NJD655383 MZH655383 MPL655383 MFP655383 LVT655383 LLX655383 LCB655383 KSF655383 KIJ655383 JYN655383 JOR655383 JEV655383 IUZ655383 ILD655383 IBH655383 HRL655383 HHP655383 GXT655383 GNX655383 GEB655383 FUF655383 FKJ655383 FAN655383 EQR655383 EGV655383 DWZ655383 DND655383 DDH655383 CTL655383 CJP655383 BZT655383 BPX655383 BGB655383 AWF655383 AMJ655383 ACN655383 SR655383 IV655383 C655383 WVH589847 WLL589847 WBP589847 VRT589847 VHX589847 UYB589847 UOF589847 UEJ589847 TUN589847 TKR589847 TAV589847 SQZ589847 SHD589847 RXH589847 RNL589847 RDP589847 QTT589847 QJX589847 QAB589847 PQF589847 PGJ589847 OWN589847 OMR589847 OCV589847 NSZ589847 NJD589847 MZH589847 MPL589847 MFP589847 LVT589847 LLX589847 LCB589847 KSF589847 KIJ589847 JYN589847 JOR589847 JEV589847 IUZ589847 ILD589847 IBH589847 HRL589847 HHP589847 GXT589847 GNX589847 GEB589847 FUF589847 FKJ589847 FAN589847 EQR589847 EGV589847 DWZ589847 DND589847 DDH589847 CTL589847 CJP589847 BZT589847 BPX589847 BGB589847 AWF589847 AMJ589847 ACN589847 SR589847 IV589847 C589847 WVH524311 WLL524311 WBP524311 VRT524311 VHX524311 UYB524311 UOF524311 UEJ524311 TUN524311 TKR524311 TAV524311 SQZ524311 SHD524311 RXH524311 RNL524311 RDP524311 QTT524311 QJX524311 QAB524311 PQF524311 PGJ524311 OWN524311 OMR524311 OCV524311 NSZ524311 NJD524311 MZH524311 MPL524311 MFP524311 LVT524311 LLX524311 LCB524311 KSF524311 KIJ524311 JYN524311 JOR524311 JEV524311 IUZ524311 ILD524311 IBH524311 HRL524311 HHP524311 GXT524311 GNX524311 GEB524311 FUF524311 FKJ524311 FAN524311 EQR524311 EGV524311 DWZ524311 DND524311 DDH524311 CTL524311 CJP524311 BZT524311 BPX524311 BGB524311 AWF524311 AMJ524311 ACN524311 SR524311 IV524311 C524311 WVH458775 WLL458775 WBP458775 VRT458775 VHX458775 UYB458775 UOF458775 UEJ458775 TUN458775 TKR458775 TAV458775 SQZ458775 SHD458775 RXH458775 RNL458775 RDP458775 QTT458775 QJX458775 QAB458775 PQF458775 PGJ458775 OWN458775 OMR458775 OCV458775 NSZ458775 NJD458775 MZH458775 MPL458775 MFP458775 LVT458775 LLX458775 LCB458775 KSF458775 KIJ458775 JYN458775 JOR458775 JEV458775 IUZ458775 ILD458775 IBH458775 HRL458775 HHP458775 GXT458775 GNX458775 GEB458775 FUF458775 FKJ458775 FAN458775 EQR458775 EGV458775 DWZ458775 DND458775 DDH458775 CTL458775 CJP458775 BZT458775 BPX458775 BGB458775 AWF458775 AMJ458775 ACN458775 SR458775 IV458775 C458775 WVH393239 WLL393239 WBP393239 VRT393239 VHX393239 UYB393239 UOF393239 UEJ393239 TUN393239 TKR393239 TAV393239 SQZ393239 SHD393239 RXH393239 RNL393239 RDP393239 QTT393239 QJX393239 QAB393239 PQF393239 PGJ393239 OWN393239 OMR393239 OCV393239 NSZ393239 NJD393239 MZH393239 MPL393239 MFP393239 LVT393239 LLX393239 LCB393239 KSF393239 KIJ393239 JYN393239 JOR393239 JEV393239 IUZ393239 ILD393239 IBH393239 HRL393239 HHP393239 GXT393239 GNX393239 GEB393239 FUF393239 FKJ393239 FAN393239 EQR393239 EGV393239 DWZ393239 DND393239 DDH393239 CTL393239 CJP393239 BZT393239 BPX393239 BGB393239 AWF393239 AMJ393239 ACN393239 SR393239 IV393239 C393239 WVH327703 WLL327703 WBP327703 VRT327703 VHX327703 UYB327703 UOF327703 UEJ327703 TUN327703 TKR327703 TAV327703 SQZ327703 SHD327703 RXH327703 RNL327703 RDP327703 QTT327703 QJX327703 QAB327703 PQF327703 PGJ327703 OWN327703 OMR327703 OCV327703 NSZ327703 NJD327703 MZH327703 MPL327703 MFP327703 LVT327703 LLX327703 LCB327703 KSF327703 KIJ327703 JYN327703 JOR327703 JEV327703 IUZ327703 ILD327703 IBH327703 HRL327703 HHP327703 GXT327703 GNX327703 GEB327703 FUF327703 FKJ327703 FAN327703 EQR327703 EGV327703 DWZ327703 DND327703 DDH327703 CTL327703 CJP327703 BZT327703 BPX327703 BGB327703 AWF327703 AMJ327703 ACN327703 SR327703 IV327703 C327703 WVH262167 WLL262167 WBP262167 VRT262167 VHX262167 UYB262167 UOF262167 UEJ262167 TUN262167 TKR262167 TAV262167 SQZ262167 SHD262167 RXH262167 RNL262167 RDP262167 QTT262167 QJX262167 QAB262167 PQF262167 PGJ262167 OWN262167 OMR262167 OCV262167 NSZ262167 NJD262167 MZH262167 MPL262167 MFP262167 LVT262167 LLX262167 LCB262167 KSF262167 KIJ262167 JYN262167 JOR262167 JEV262167 IUZ262167 ILD262167 IBH262167 HRL262167 HHP262167 GXT262167 GNX262167 GEB262167 FUF262167 FKJ262167 FAN262167 EQR262167 EGV262167 DWZ262167 DND262167 DDH262167 CTL262167 CJP262167 BZT262167 BPX262167 BGB262167 AWF262167 AMJ262167 ACN262167 SR262167 IV262167 C262167 WVH196631 WLL196631 WBP196631 VRT196631 VHX196631 UYB196631 UOF196631 UEJ196631 TUN196631 TKR196631 TAV196631 SQZ196631 SHD196631 RXH196631 RNL196631 RDP196631 QTT196631 QJX196631 QAB196631 PQF196631 PGJ196631 OWN196631 OMR196631 OCV196631 NSZ196631 NJD196631 MZH196631 MPL196631 MFP196631 LVT196631 LLX196631 LCB196631 KSF196631 KIJ196631 JYN196631 JOR196631 JEV196631 IUZ196631 ILD196631 IBH196631 HRL196631 HHP196631 GXT196631 GNX196631 GEB196631 FUF196631 FKJ196631 FAN196631 EQR196631 EGV196631 DWZ196631 DND196631 DDH196631 CTL196631 CJP196631 BZT196631 BPX196631 BGB196631 AWF196631 AMJ196631 ACN196631 SR196631 IV196631 C196631 WVH131095 WLL131095 WBP131095 VRT131095 VHX131095 UYB131095 UOF131095 UEJ131095 TUN131095 TKR131095 TAV131095 SQZ131095 SHD131095 RXH131095 RNL131095 RDP131095 QTT131095 QJX131095 QAB131095 PQF131095 PGJ131095 OWN131095 OMR131095 OCV131095 NSZ131095 NJD131095 MZH131095 MPL131095 MFP131095 LVT131095 LLX131095 LCB131095 KSF131095 KIJ131095 JYN131095 JOR131095 JEV131095 IUZ131095 ILD131095 IBH131095 HRL131095 HHP131095 GXT131095 GNX131095 GEB131095 FUF131095 FKJ131095 FAN131095 EQR131095 EGV131095 DWZ131095 DND131095 DDH131095 CTL131095 CJP131095 BZT131095 BPX131095 BGB131095 AWF131095 AMJ131095 ACN131095 SR131095 IV131095 C131095 WVH65559 WLL65559 WBP65559 VRT65559 VHX65559 UYB65559 UOF65559 UEJ65559 TUN65559 TKR65559 TAV65559 SQZ65559 SHD65559 RXH65559 RNL65559 RDP65559 QTT65559 QJX65559 QAB65559 PQF65559 PGJ65559 OWN65559 OMR65559 OCV65559 NSZ65559 NJD65559 MZH65559 MPL65559 MFP65559 LVT65559 LLX65559 LCB65559 KSF65559 KIJ65559 JYN65559 JOR65559 JEV65559 IUZ65559 ILD65559 IBH65559 HRL65559 HHP65559 GXT65559 GNX65559 GEB65559 FUF65559 FKJ65559 FAN65559 EQR65559 EGV65559 DWZ65559 DND65559 DDH65559 CTL65559 CJP65559 BZT65559 BPX65559 BGB65559 AWF65559 AMJ65559 ACN65559 SR65559 IV65559 C65559 WLL983063">
      <formula1>0</formula1>
      <formula2>1</formula2>
    </dataValidation>
  </dataValidations>
  <pageMargins left="0.7" right="0.7" top="0.75" bottom="0.75" header="0.3" footer="0.3"/>
  <pageSetup orientation="portrait" horizontalDpi="4294967295" verticalDpi="4294967295"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V130"/>
  <sheetViews>
    <sheetView topLeftCell="A10" workbookViewId="0">
      <selection activeCell="T108" sqref="T108"/>
    </sheetView>
  </sheetViews>
  <sheetFormatPr baseColWidth="10" defaultColWidth="20" defaultRowHeight="14.25" x14ac:dyDescent="0.25"/>
  <cols>
    <col min="1" max="1" width="3.140625" style="123" bestFit="1" customWidth="1"/>
    <col min="2" max="2" width="58.85546875" style="123" customWidth="1"/>
    <col min="3" max="3" width="31.140625" style="123" customWidth="1"/>
    <col min="4" max="4" width="20.28515625" style="123" customWidth="1"/>
    <col min="5" max="5" width="23.42578125" style="123" bestFit="1" customWidth="1"/>
    <col min="6" max="6" width="13.140625" style="123" customWidth="1"/>
    <col min="7" max="7" width="17.7109375" style="123" customWidth="1"/>
    <col min="8" max="8" width="23" style="123" customWidth="1"/>
    <col min="9" max="9" width="36.28515625" style="123" bestFit="1" customWidth="1"/>
    <col min="10" max="10" width="29.5703125" style="123" customWidth="1"/>
    <col min="11" max="11" width="33" style="123" customWidth="1"/>
    <col min="12" max="12" width="29.85546875" style="123" customWidth="1"/>
    <col min="13" max="13" width="26.28515625" style="123" customWidth="1"/>
    <col min="14" max="14" width="22.140625" style="123" customWidth="1"/>
    <col min="15" max="15" width="26.140625" style="123" customWidth="1"/>
    <col min="16" max="16" width="19.5703125" style="123" bestFit="1" customWidth="1"/>
    <col min="17" max="17" width="21.85546875" style="123" customWidth="1"/>
    <col min="18" max="18" width="18.28515625" style="123" customWidth="1"/>
    <col min="19" max="19" width="6.42578125" style="123" customWidth="1"/>
    <col min="20" max="20" width="53.28515625" style="123" bestFit="1" customWidth="1"/>
    <col min="21" max="21" width="16.85546875" style="123" bestFit="1" customWidth="1"/>
    <col min="22" max="22" width="32.7109375" style="123" customWidth="1"/>
    <col min="23" max="251" width="11.42578125" style="123" customWidth="1"/>
    <col min="252" max="252" width="1" style="123" customWidth="1"/>
    <col min="253" max="253" width="4.28515625" style="123" customWidth="1"/>
    <col min="254" max="254" width="34.7109375" style="123" customWidth="1"/>
    <col min="255" max="255" width="0" style="123" hidden="1" customWidth="1"/>
    <col min="256" max="256" width="20" style="123"/>
    <col min="257" max="257" width="3.140625" style="123" bestFit="1" customWidth="1"/>
    <col min="258" max="258" width="58.85546875" style="123" customWidth="1"/>
    <col min="259" max="259" width="31.140625" style="123" customWidth="1"/>
    <col min="260" max="260" width="20.28515625" style="123" customWidth="1"/>
    <col min="261" max="261" width="23.42578125" style="123" bestFit="1" customWidth="1"/>
    <col min="262" max="262" width="13.140625" style="123" customWidth="1"/>
    <col min="263" max="263" width="17.7109375" style="123" customWidth="1"/>
    <col min="264" max="264" width="23" style="123" customWidth="1"/>
    <col min="265" max="265" width="36.28515625" style="123" bestFit="1" customWidth="1"/>
    <col min="266" max="266" width="29.5703125" style="123" customWidth="1"/>
    <col min="267" max="267" width="33" style="123" customWidth="1"/>
    <col min="268" max="268" width="29.85546875" style="123" customWidth="1"/>
    <col min="269" max="269" width="26.28515625" style="123" customWidth="1"/>
    <col min="270" max="270" width="22.140625" style="123" customWidth="1"/>
    <col min="271" max="271" width="26.140625" style="123" customWidth="1"/>
    <col min="272" max="272" width="19.5703125" style="123" bestFit="1" customWidth="1"/>
    <col min="273" max="273" width="21.85546875" style="123" customWidth="1"/>
    <col min="274" max="274" width="18.28515625" style="123" customWidth="1"/>
    <col min="275" max="275" width="6.42578125" style="123" customWidth="1"/>
    <col min="276" max="276" width="53.28515625" style="123" bestFit="1" customWidth="1"/>
    <col min="277" max="277" width="16.85546875" style="123" bestFit="1" customWidth="1"/>
    <col min="278" max="278" width="32.7109375" style="123" customWidth="1"/>
    <col min="279" max="507" width="11.42578125" style="123" customWidth="1"/>
    <col min="508" max="508" width="1" style="123" customWidth="1"/>
    <col min="509" max="509" width="4.28515625" style="123" customWidth="1"/>
    <col min="510" max="510" width="34.7109375" style="123" customWidth="1"/>
    <col min="511" max="511" width="0" style="123" hidden="1" customWidth="1"/>
    <col min="512" max="512" width="20" style="123"/>
    <col min="513" max="513" width="3.140625" style="123" bestFit="1" customWidth="1"/>
    <col min="514" max="514" width="58.85546875" style="123" customWidth="1"/>
    <col min="515" max="515" width="31.140625" style="123" customWidth="1"/>
    <col min="516" max="516" width="20.28515625" style="123" customWidth="1"/>
    <col min="517" max="517" width="23.42578125" style="123" bestFit="1" customWidth="1"/>
    <col min="518" max="518" width="13.140625" style="123" customWidth="1"/>
    <col min="519" max="519" width="17.7109375" style="123" customWidth="1"/>
    <col min="520" max="520" width="23" style="123" customWidth="1"/>
    <col min="521" max="521" width="36.28515625" style="123" bestFit="1" customWidth="1"/>
    <col min="522" max="522" width="29.5703125" style="123" customWidth="1"/>
    <col min="523" max="523" width="33" style="123" customWidth="1"/>
    <col min="524" max="524" width="29.85546875" style="123" customWidth="1"/>
    <col min="525" max="525" width="26.28515625" style="123" customWidth="1"/>
    <col min="526" max="526" width="22.140625" style="123" customWidth="1"/>
    <col min="527" max="527" width="26.140625" style="123" customWidth="1"/>
    <col min="528" max="528" width="19.5703125" style="123" bestFit="1" customWidth="1"/>
    <col min="529" max="529" width="21.85546875" style="123" customWidth="1"/>
    <col min="530" max="530" width="18.28515625" style="123" customWidth="1"/>
    <col min="531" max="531" width="6.42578125" style="123" customWidth="1"/>
    <col min="532" max="532" width="53.28515625" style="123" bestFit="1" customWidth="1"/>
    <col min="533" max="533" width="16.85546875" style="123" bestFit="1" customWidth="1"/>
    <col min="534" max="534" width="32.7109375" style="123" customWidth="1"/>
    <col min="535" max="763" width="11.42578125" style="123" customWidth="1"/>
    <col min="764" max="764" width="1" style="123" customWidth="1"/>
    <col min="765" max="765" width="4.28515625" style="123" customWidth="1"/>
    <col min="766" max="766" width="34.7109375" style="123" customWidth="1"/>
    <col min="767" max="767" width="0" style="123" hidden="1" customWidth="1"/>
    <col min="768" max="768" width="20" style="123"/>
    <col min="769" max="769" width="3.140625" style="123" bestFit="1" customWidth="1"/>
    <col min="770" max="770" width="58.85546875" style="123" customWidth="1"/>
    <col min="771" max="771" width="31.140625" style="123" customWidth="1"/>
    <col min="772" max="772" width="20.28515625" style="123" customWidth="1"/>
    <col min="773" max="773" width="23.42578125" style="123" bestFit="1" customWidth="1"/>
    <col min="774" max="774" width="13.140625" style="123" customWidth="1"/>
    <col min="775" max="775" width="17.7109375" style="123" customWidth="1"/>
    <col min="776" max="776" width="23" style="123" customWidth="1"/>
    <col min="777" max="777" width="36.28515625" style="123" bestFit="1" customWidth="1"/>
    <col min="778" max="778" width="29.5703125" style="123" customWidth="1"/>
    <col min="779" max="779" width="33" style="123" customWidth="1"/>
    <col min="780" max="780" width="29.85546875" style="123" customWidth="1"/>
    <col min="781" max="781" width="26.28515625" style="123" customWidth="1"/>
    <col min="782" max="782" width="22.140625" style="123" customWidth="1"/>
    <col min="783" max="783" width="26.140625" style="123" customWidth="1"/>
    <col min="784" max="784" width="19.5703125" style="123" bestFit="1" customWidth="1"/>
    <col min="785" max="785" width="21.85546875" style="123" customWidth="1"/>
    <col min="786" max="786" width="18.28515625" style="123" customWidth="1"/>
    <col min="787" max="787" width="6.42578125" style="123" customWidth="1"/>
    <col min="788" max="788" width="53.28515625" style="123" bestFit="1" customWidth="1"/>
    <col min="789" max="789" width="16.85546875" style="123" bestFit="1" customWidth="1"/>
    <col min="790" max="790" width="32.7109375" style="123" customWidth="1"/>
    <col min="791" max="1019" width="11.42578125" style="123" customWidth="1"/>
    <col min="1020" max="1020" width="1" style="123" customWidth="1"/>
    <col min="1021" max="1021" width="4.28515625" style="123" customWidth="1"/>
    <col min="1022" max="1022" width="34.7109375" style="123" customWidth="1"/>
    <col min="1023" max="1023" width="0" style="123" hidden="1" customWidth="1"/>
    <col min="1024" max="1024" width="20" style="123"/>
    <col min="1025" max="1025" width="3.140625" style="123" bestFit="1" customWidth="1"/>
    <col min="1026" max="1026" width="58.85546875" style="123" customWidth="1"/>
    <col min="1027" max="1027" width="31.140625" style="123" customWidth="1"/>
    <col min="1028" max="1028" width="20.28515625" style="123" customWidth="1"/>
    <col min="1029" max="1029" width="23.42578125" style="123" bestFit="1" customWidth="1"/>
    <col min="1030" max="1030" width="13.140625" style="123" customWidth="1"/>
    <col min="1031" max="1031" width="17.7109375" style="123" customWidth="1"/>
    <col min="1032" max="1032" width="23" style="123" customWidth="1"/>
    <col min="1033" max="1033" width="36.28515625" style="123" bestFit="1" customWidth="1"/>
    <col min="1034" max="1034" width="29.5703125" style="123" customWidth="1"/>
    <col min="1035" max="1035" width="33" style="123" customWidth="1"/>
    <col min="1036" max="1036" width="29.85546875" style="123" customWidth="1"/>
    <col min="1037" max="1037" width="26.28515625" style="123" customWidth="1"/>
    <col min="1038" max="1038" width="22.140625" style="123" customWidth="1"/>
    <col min="1039" max="1039" width="26.140625" style="123" customWidth="1"/>
    <col min="1040" max="1040" width="19.5703125" style="123" bestFit="1" customWidth="1"/>
    <col min="1041" max="1041" width="21.85546875" style="123" customWidth="1"/>
    <col min="1042" max="1042" width="18.28515625" style="123" customWidth="1"/>
    <col min="1043" max="1043" width="6.42578125" style="123" customWidth="1"/>
    <col min="1044" max="1044" width="53.28515625" style="123" bestFit="1" customWidth="1"/>
    <col min="1045" max="1045" width="16.85546875" style="123" bestFit="1" customWidth="1"/>
    <col min="1046" max="1046" width="32.7109375" style="123" customWidth="1"/>
    <col min="1047" max="1275" width="11.42578125" style="123" customWidth="1"/>
    <col min="1276" max="1276" width="1" style="123" customWidth="1"/>
    <col min="1277" max="1277" width="4.28515625" style="123" customWidth="1"/>
    <col min="1278" max="1278" width="34.7109375" style="123" customWidth="1"/>
    <col min="1279" max="1279" width="0" style="123" hidden="1" customWidth="1"/>
    <col min="1280" max="1280" width="20" style="123"/>
    <col min="1281" max="1281" width="3.140625" style="123" bestFit="1" customWidth="1"/>
    <col min="1282" max="1282" width="58.85546875" style="123" customWidth="1"/>
    <col min="1283" max="1283" width="31.140625" style="123" customWidth="1"/>
    <col min="1284" max="1284" width="20.28515625" style="123" customWidth="1"/>
    <col min="1285" max="1285" width="23.42578125" style="123" bestFit="1" customWidth="1"/>
    <col min="1286" max="1286" width="13.140625" style="123" customWidth="1"/>
    <col min="1287" max="1287" width="17.7109375" style="123" customWidth="1"/>
    <col min="1288" max="1288" width="23" style="123" customWidth="1"/>
    <col min="1289" max="1289" width="36.28515625" style="123" bestFit="1" customWidth="1"/>
    <col min="1290" max="1290" width="29.5703125" style="123" customWidth="1"/>
    <col min="1291" max="1291" width="33" style="123" customWidth="1"/>
    <col min="1292" max="1292" width="29.85546875" style="123" customWidth="1"/>
    <col min="1293" max="1293" width="26.28515625" style="123" customWidth="1"/>
    <col min="1294" max="1294" width="22.140625" style="123" customWidth="1"/>
    <col min="1295" max="1295" width="26.140625" style="123" customWidth="1"/>
    <col min="1296" max="1296" width="19.5703125" style="123" bestFit="1" customWidth="1"/>
    <col min="1297" max="1297" width="21.85546875" style="123" customWidth="1"/>
    <col min="1298" max="1298" width="18.28515625" style="123" customWidth="1"/>
    <col min="1299" max="1299" width="6.42578125" style="123" customWidth="1"/>
    <col min="1300" max="1300" width="53.28515625" style="123" bestFit="1" customWidth="1"/>
    <col min="1301" max="1301" width="16.85546875" style="123" bestFit="1" customWidth="1"/>
    <col min="1302" max="1302" width="32.7109375" style="123" customWidth="1"/>
    <col min="1303" max="1531" width="11.42578125" style="123" customWidth="1"/>
    <col min="1532" max="1532" width="1" style="123" customWidth="1"/>
    <col min="1533" max="1533" width="4.28515625" style="123" customWidth="1"/>
    <col min="1534" max="1534" width="34.7109375" style="123" customWidth="1"/>
    <col min="1535" max="1535" width="0" style="123" hidden="1" customWidth="1"/>
    <col min="1536" max="1536" width="20" style="123"/>
    <col min="1537" max="1537" width="3.140625" style="123" bestFit="1" customWidth="1"/>
    <col min="1538" max="1538" width="58.85546875" style="123" customWidth="1"/>
    <col min="1539" max="1539" width="31.140625" style="123" customWidth="1"/>
    <col min="1540" max="1540" width="20.28515625" style="123" customWidth="1"/>
    <col min="1541" max="1541" width="23.42578125" style="123" bestFit="1" customWidth="1"/>
    <col min="1542" max="1542" width="13.140625" style="123" customWidth="1"/>
    <col min="1543" max="1543" width="17.7109375" style="123" customWidth="1"/>
    <col min="1544" max="1544" width="23" style="123" customWidth="1"/>
    <col min="1545" max="1545" width="36.28515625" style="123" bestFit="1" customWidth="1"/>
    <col min="1546" max="1546" width="29.5703125" style="123" customWidth="1"/>
    <col min="1547" max="1547" width="33" style="123" customWidth="1"/>
    <col min="1548" max="1548" width="29.85546875" style="123" customWidth="1"/>
    <col min="1549" max="1549" width="26.28515625" style="123" customWidth="1"/>
    <col min="1550" max="1550" width="22.140625" style="123" customWidth="1"/>
    <col min="1551" max="1551" width="26.140625" style="123" customWidth="1"/>
    <col min="1552" max="1552" width="19.5703125" style="123" bestFit="1" customWidth="1"/>
    <col min="1553" max="1553" width="21.85546875" style="123" customWidth="1"/>
    <col min="1554" max="1554" width="18.28515625" style="123" customWidth="1"/>
    <col min="1555" max="1555" width="6.42578125" style="123" customWidth="1"/>
    <col min="1556" max="1556" width="53.28515625" style="123" bestFit="1" customWidth="1"/>
    <col min="1557" max="1557" width="16.85546875" style="123" bestFit="1" customWidth="1"/>
    <col min="1558" max="1558" width="32.7109375" style="123" customWidth="1"/>
    <col min="1559" max="1787" width="11.42578125" style="123" customWidth="1"/>
    <col min="1788" max="1788" width="1" style="123" customWidth="1"/>
    <col min="1789" max="1789" width="4.28515625" style="123" customWidth="1"/>
    <col min="1790" max="1790" width="34.7109375" style="123" customWidth="1"/>
    <col min="1791" max="1791" width="0" style="123" hidden="1" customWidth="1"/>
    <col min="1792" max="1792" width="20" style="123"/>
    <col min="1793" max="1793" width="3.140625" style="123" bestFit="1" customWidth="1"/>
    <col min="1794" max="1794" width="58.85546875" style="123" customWidth="1"/>
    <col min="1795" max="1795" width="31.140625" style="123" customWidth="1"/>
    <col min="1796" max="1796" width="20.28515625" style="123" customWidth="1"/>
    <col min="1797" max="1797" width="23.42578125" style="123" bestFit="1" customWidth="1"/>
    <col min="1798" max="1798" width="13.140625" style="123" customWidth="1"/>
    <col min="1799" max="1799" width="17.7109375" style="123" customWidth="1"/>
    <col min="1800" max="1800" width="23" style="123" customWidth="1"/>
    <col min="1801" max="1801" width="36.28515625" style="123" bestFit="1" customWidth="1"/>
    <col min="1802" max="1802" width="29.5703125" style="123" customWidth="1"/>
    <col min="1803" max="1803" width="33" style="123" customWidth="1"/>
    <col min="1804" max="1804" width="29.85546875" style="123" customWidth="1"/>
    <col min="1805" max="1805" width="26.28515625" style="123" customWidth="1"/>
    <col min="1806" max="1806" width="22.140625" style="123" customWidth="1"/>
    <col min="1807" max="1807" width="26.140625" style="123" customWidth="1"/>
    <col min="1808" max="1808" width="19.5703125" style="123" bestFit="1" customWidth="1"/>
    <col min="1809" max="1809" width="21.85546875" style="123" customWidth="1"/>
    <col min="1810" max="1810" width="18.28515625" style="123" customWidth="1"/>
    <col min="1811" max="1811" width="6.42578125" style="123" customWidth="1"/>
    <col min="1812" max="1812" width="53.28515625" style="123" bestFit="1" customWidth="1"/>
    <col min="1813" max="1813" width="16.85546875" style="123" bestFit="1" customWidth="1"/>
    <col min="1814" max="1814" width="32.7109375" style="123" customWidth="1"/>
    <col min="1815" max="2043" width="11.42578125" style="123" customWidth="1"/>
    <col min="2044" max="2044" width="1" style="123" customWidth="1"/>
    <col min="2045" max="2045" width="4.28515625" style="123" customWidth="1"/>
    <col min="2046" max="2046" width="34.7109375" style="123" customWidth="1"/>
    <col min="2047" max="2047" width="0" style="123" hidden="1" customWidth="1"/>
    <col min="2048" max="2048" width="20" style="123"/>
    <col min="2049" max="2049" width="3.140625" style="123" bestFit="1" customWidth="1"/>
    <col min="2050" max="2050" width="58.85546875" style="123" customWidth="1"/>
    <col min="2051" max="2051" width="31.140625" style="123" customWidth="1"/>
    <col min="2052" max="2052" width="20.28515625" style="123" customWidth="1"/>
    <col min="2053" max="2053" width="23.42578125" style="123" bestFit="1" customWidth="1"/>
    <col min="2054" max="2054" width="13.140625" style="123" customWidth="1"/>
    <col min="2055" max="2055" width="17.7109375" style="123" customWidth="1"/>
    <col min="2056" max="2056" width="23" style="123" customWidth="1"/>
    <col min="2057" max="2057" width="36.28515625" style="123" bestFit="1" customWidth="1"/>
    <col min="2058" max="2058" width="29.5703125" style="123" customWidth="1"/>
    <col min="2059" max="2059" width="33" style="123" customWidth="1"/>
    <col min="2060" max="2060" width="29.85546875" style="123" customWidth="1"/>
    <col min="2061" max="2061" width="26.28515625" style="123" customWidth="1"/>
    <col min="2062" max="2062" width="22.140625" style="123" customWidth="1"/>
    <col min="2063" max="2063" width="26.140625" style="123" customWidth="1"/>
    <col min="2064" max="2064" width="19.5703125" style="123" bestFit="1" customWidth="1"/>
    <col min="2065" max="2065" width="21.85546875" style="123" customWidth="1"/>
    <col min="2066" max="2066" width="18.28515625" style="123" customWidth="1"/>
    <col min="2067" max="2067" width="6.42578125" style="123" customWidth="1"/>
    <col min="2068" max="2068" width="53.28515625" style="123" bestFit="1" customWidth="1"/>
    <col min="2069" max="2069" width="16.85546875" style="123" bestFit="1" customWidth="1"/>
    <col min="2070" max="2070" width="32.7109375" style="123" customWidth="1"/>
    <col min="2071" max="2299" width="11.42578125" style="123" customWidth="1"/>
    <col min="2300" max="2300" width="1" style="123" customWidth="1"/>
    <col min="2301" max="2301" width="4.28515625" style="123" customWidth="1"/>
    <col min="2302" max="2302" width="34.7109375" style="123" customWidth="1"/>
    <col min="2303" max="2303" width="0" style="123" hidden="1" customWidth="1"/>
    <col min="2304" max="2304" width="20" style="123"/>
    <col min="2305" max="2305" width="3.140625" style="123" bestFit="1" customWidth="1"/>
    <col min="2306" max="2306" width="58.85546875" style="123" customWidth="1"/>
    <col min="2307" max="2307" width="31.140625" style="123" customWidth="1"/>
    <col min="2308" max="2308" width="20.28515625" style="123" customWidth="1"/>
    <col min="2309" max="2309" width="23.42578125" style="123" bestFit="1" customWidth="1"/>
    <col min="2310" max="2310" width="13.140625" style="123" customWidth="1"/>
    <col min="2311" max="2311" width="17.7109375" style="123" customWidth="1"/>
    <col min="2312" max="2312" width="23" style="123" customWidth="1"/>
    <col min="2313" max="2313" width="36.28515625" style="123" bestFit="1" customWidth="1"/>
    <col min="2314" max="2314" width="29.5703125" style="123" customWidth="1"/>
    <col min="2315" max="2315" width="33" style="123" customWidth="1"/>
    <col min="2316" max="2316" width="29.85546875" style="123" customWidth="1"/>
    <col min="2317" max="2317" width="26.28515625" style="123" customWidth="1"/>
    <col min="2318" max="2318" width="22.140625" style="123" customWidth="1"/>
    <col min="2319" max="2319" width="26.140625" style="123" customWidth="1"/>
    <col min="2320" max="2320" width="19.5703125" style="123" bestFit="1" customWidth="1"/>
    <col min="2321" max="2321" width="21.85546875" style="123" customWidth="1"/>
    <col min="2322" max="2322" width="18.28515625" style="123" customWidth="1"/>
    <col min="2323" max="2323" width="6.42578125" style="123" customWidth="1"/>
    <col min="2324" max="2324" width="53.28515625" style="123" bestFit="1" customWidth="1"/>
    <col min="2325" max="2325" width="16.85546875" style="123" bestFit="1" customWidth="1"/>
    <col min="2326" max="2326" width="32.7109375" style="123" customWidth="1"/>
    <col min="2327" max="2555" width="11.42578125" style="123" customWidth="1"/>
    <col min="2556" max="2556" width="1" style="123" customWidth="1"/>
    <col min="2557" max="2557" width="4.28515625" style="123" customWidth="1"/>
    <col min="2558" max="2558" width="34.7109375" style="123" customWidth="1"/>
    <col min="2559" max="2559" width="0" style="123" hidden="1" customWidth="1"/>
    <col min="2560" max="2560" width="20" style="123"/>
    <col min="2561" max="2561" width="3.140625" style="123" bestFit="1" customWidth="1"/>
    <col min="2562" max="2562" width="58.85546875" style="123" customWidth="1"/>
    <col min="2563" max="2563" width="31.140625" style="123" customWidth="1"/>
    <col min="2564" max="2564" width="20.28515625" style="123" customWidth="1"/>
    <col min="2565" max="2565" width="23.42578125" style="123" bestFit="1" customWidth="1"/>
    <col min="2566" max="2566" width="13.140625" style="123" customWidth="1"/>
    <col min="2567" max="2567" width="17.7109375" style="123" customWidth="1"/>
    <col min="2568" max="2568" width="23" style="123" customWidth="1"/>
    <col min="2569" max="2569" width="36.28515625" style="123" bestFit="1" customWidth="1"/>
    <col min="2570" max="2570" width="29.5703125" style="123" customWidth="1"/>
    <col min="2571" max="2571" width="33" style="123" customWidth="1"/>
    <col min="2572" max="2572" width="29.85546875" style="123" customWidth="1"/>
    <col min="2573" max="2573" width="26.28515625" style="123" customWidth="1"/>
    <col min="2574" max="2574" width="22.140625" style="123" customWidth="1"/>
    <col min="2575" max="2575" width="26.140625" style="123" customWidth="1"/>
    <col min="2576" max="2576" width="19.5703125" style="123" bestFit="1" customWidth="1"/>
    <col min="2577" max="2577" width="21.85546875" style="123" customWidth="1"/>
    <col min="2578" max="2578" width="18.28515625" style="123" customWidth="1"/>
    <col min="2579" max="2579" width="6.42578125" style="123" customWidth="1"/>
    <col min="2580" max="2580" width="53.28515625" style="123" bestFit="1" customWidth="1"/>
    <col min="2581" max="2581" width="16.85546875" style="123" bestFit="1" customWidth="1"/>
    <col min="2582" max="2582" width="32.7109375" style="123" customWidth="1"/>
    <col min="2583" max="2811" width="11.42578125" style="123" customWidth="1"/>
    <col min="2812" max="2812" width="1" style="123" customWidth="1"/>
    <col min="2813" max="2813" width="4.28515625" style="123" customWidth="1"/>
    <col min="2814" max="2814" width="34.7109375" style="123" customWidth="1"/>
    <col min="2815" max="2815" width="0" style="123" hidden="1" customWidth="1"/>
    <col min="2816" max="2816" width="20" style="123"/>
    <col min="2817" max="2817" width="3.140625" style="123" bestFit="1" customWidth="1"/>
    <col min="2818" max="2818" width="58.85546875" style="123" customWidth="1"/>
    <col min="2819" max="2819" width="31.140625" style="123" customWidth="1"/>
    <col min="2820" max="2820" width="20.28515625" style="123" customWidth="1"/>
    <col min="2821" max="2821" width="23.42578125" style="123" bestFit="1" customWidth="1"/>
    <col min="2822" max="2822" width="13.140625" style="123" customWidth="1"/>
    <col min="2823" max="2823" width="17.7109375" style="123" customWidth="1"/>
    <col min="2824" max="2824" width="23" style="123" customWidth="1"/>
    <col min="2825" max="2825" width="36.28515625" style="123" bestFit="1" customWidth="1"/>
    <col min="2826" max="2826" width="29.5703125" style="123" customWidth="1"/>
    <col min="2827" max="2827" width="33" style="123" customWidth="1"/>
    <col min="2828" max="2828" width="29.85546875" style="123" customWidth="1"/>
    <col min="2829" max="2829" width="26.28515625" style="123" customWidth="1"/>
    <col min="2830" max="2830" width="22.140625" style="123" customWidth="1"/>
    <col min="2831" max="2831" width="26.140625" style="123" customWidth="1"/>
    <col min="2832" max="2832" width="19.5703125" style="123" bestFit="1" customWidth="1"/>
    <col min="2833" max="2833" width="21.85546875" style="123" customWidth="1"/>
    <col min="2834" max="2834" width="18.28515625" style="123" customWidth="1"/>
    <col min="2835" max="2835" width="6.42578125" style="123" customWidth="1"/>
    <col min="2836" max="2836" width="53.28515625" style="123" bestFit="1" customWidth="1"/>
    <col min="2837" max="2837" width="16.85546875" style="123" bestFit="1" customWidth="1"/>
    <col min="2838" max="2838" width="32.7109375" style="123" customWidth="1"/>
    <col min="2839" max="3067" width="11.42578125" style="123" customWidth="1"/>
    <col min="3068" max="3068" width="1" style="123" customWidth="1"/>
    <col min="3069" max="3069" width="4.28515625" style="123" customWidth="1"/>
    <col min="3070" max="3070" width="34.7109375" style="123" customWidth="1"/>
    <col min="3071" max="3071" width="0" style="123" hidden="1" customWidth="1"/>
    <col min="3072" max="3072" width="20" style="123"/>
    <col min="3073" max="3073" width="3.140625" style="123" bestFit="1" customWidth="1"/>
    <col min="3074" max="3074" width="58.85546875" style="123" customWidth="1"/>
    <col min="3075" max="3075" width="31.140625" style="123" customWidth="1"/>
    <col min="3076" max="3076" width="20.28515625" style="123" customWidth="1"/>
    <col min="3077" max="3077" width="23.42578125" style="123" bestFit="1" customWidth="1"/>
    <col min="3078" max="3078" width="13.140625" style="123" customWidth="1"/>
    <col min="3079" max="3079" width="17.7109375" style="123" customWidth="1"/>
    <col min="3080" max="3080" width="23" style="123" customWidth="1"/>
    <col min="3081" max="3081" width="36.28515625" style="123" bestFit="1" customWidth="1"/>
    <col min="3082" max="3082" width="29.5703125" style="123" customWidth="1"/>
    <col min="3083" max="3083" width="33" style="123" customWidth="1"/>
    <col min="3084" max="3084" width="29.85546875" style="123" customWidth="1"/>
    <col min="3085" max="3085" width="26.28515625" style="123" customWidth="1"/>
    <col min="3086" max="3086" width="22.140625" style="123" customWidth="1"/>
    <col min="3087" max="3087" width="26.140625" style="123" customWidth="1"/>
    <col min="3088" max="3088" width="19.5703125" style="123" bestFit="1" customWidth="1"/>
    <col min="3089" max="3089" width="21.85546875" style="123" customWidth="1"/>
    <col min="3090" max="3090" width="18.28515625" style="123" customWidth="1"/>
    <col min="3091" max="3091" width="6.42578125" style="123" customWidth="1"/>
    <col min="3092" max="3092" width="53.28515625" style="123" bestFit="1" customWidth="1"/>
    <col min="3093" max="3093" width="16.85546875" style="123" bestFit="1" customWidth="1"/>
    <col min="3094" max="3094" width="32.7109375" style="123" customWidth="1"/>
    <col min="3095" max="3323" width="11.42578125" style="123" customWidth="1"/>
    <col min="3324" max="3324" width="1" style="123" customWidth="1"/>
    <col min="3325" max="3325" width="4.28515625" style="123" customWidth="1"/>
    <col min="3326" max="3326" width="34.7109375" style="123" customWidth="1"/>
    <col min="3327" max="3327" width="0" style="123" hidden="1" customWidth="1"/>
    <col min="3328" max="3328" width="20" style="123"/>
    <col min="3329" max="3329" width="3.140625" style="123" bestFit="1" customWidth="1"/>
    <col min="3330" max="3330" width="58.85546875" style="123" customWidth="1"/>
    <col min="3331" max="3331" width="31.140625" style="123" customWidth="1"/>
    <col min="3332" max="3332" width="20.28515625" style="123" customWidth="1"/>
    <col min="3333" max="3333" width="23.42578125" style="123" bestFit="1" customWidth="1"/>
    <col min="3334" max="3334" width="13.140625" style="123" customWidth="1"/>
    <col min="3335" max="3335" width="17.7109375" style="123" customWidth="1"/>
    <col min="3336" max="3336" width="23" style="123" customWidth="1"/>
    <col min="3337" max="3337" width="36.28515625" style="123" bestFit="1" customWidth="1"/>
    <col min="3338" max="3338" width="29.5703125" style="123" customWidth="1"/>
    <col min="3339" max="3339" width="33" style="123" customWidth="1"/>
    <col min="3340" max="3340" width="29.85546875" style="123" customWidth="1"/>
    <col min="3341" max="3341" width="26.28515625" style="123" customWidth="1"/>
    <col min="3342" max="3342" width="22.140625" style="123" customWidth="1"/>
    <col min="3343" max="3343" width="26.140625" style="123" customWidth="1"/>
    <col min="3344" max="3344" width="19.5703125" style="123" bestFit="1" customWidth="1"/>
    <col min="3345" max="3345" width="21.85546875" style="123" customWidth="1"/>
    <col min="3346" max="3346" width="18.28515625" style="123" customWidth="1"/>
    <col min="3347" max="3347" width="6.42578125" style="123" customWidth="1"/>
    <col min="3348" max="3348" width="53.28515625" style="123" bestFit="1" customWidth="1"/>
    <col min="3349" max="3349" width="16.85546875" style="123" bestFit="1" customWidth="1"/>
    <col min="3350" max="3350" width="32.7109375" style="123" customWidth="1"/>
    <col min="3351" max="3579" width="11.42578125" style="123" customWidth="1"/>
    <col min="3580" max="3580" width="1" style="123" customWidth="1"/>
    <col min="3581" max="3581" width="4.28515625" style="123" customWidth="1"/>
    <col min="3582" max="3582" width="34.7109375" style="123" customWidth="1"/>
    <col min="3583" max="3583" width="0" style="123" hidden="1" customWidth="1"/>
    <col min="3584" max="3584" width="20" style="123"/>
    <col min="3585" max="3585" width="3.140625" style="123" bestFit="1" customWidth="1"/>
    <col min="3586" max="3586" width="58.85546875" style="123" customWidth="1"/>
    <col min="3587" max="3587" width="31.140625" style="123" customWidth="1"/>
    <col min="3588" max="3588" width="20.28515625" style="123" customWidth="1"/>
    <col min="3589" max="3589" width="23.42578125" style="123" bestFit="1" customWidth="1"/>
    <col min="3590" max="3590" width="13.140625" style="123" customWidth="1"/>
    <col min="3591" max="3591" width="17.7109375" style="123" customWidth="1"/>
    <col min="3592" max="3592" width="23" style="123" customWidth="1"/>
    <col min="3593" max="3593" width="36.28515625" style="123" bestFit="1" customWidth="1"/>
    <col min="3594" max="3594" width="29.5703125" style="123" customWidth="1"/>
    <col min="3595" max="3595" width="33" style="123" customWidth="1"/>
    <col min="3596" max="3596" width="29.85546875" style="123" customWidth="1"/>
    <col min="3597" max="3597" width="26.28515625" style="123" customWidth="1"/>
    <col min="3598" max="3598" width="22.140625" style="123" customWidth="1"/>
    <col min="3599" max="3599" width="26.140625" style="123" customWidth="1"/>
    <col min="3600" max="3600" width="19.5703125" style="123" bestFit="1" customWidth="1"/>
    <col min="3601" max="3601" width="21.85546875" style="123" customWidth="1"/>
    <col min="3602" max="3602" width="18.28515625" style="123" customWidth="1"/>
    <col min="3603" max="3603" width="6.42578125" style="123" customWidth="1"/>
    <col min="3604" max="3604" width="53.28515625" style="123" bestFit="1" customWidth="1"/>
    <col min="3605" max="3605" width="16.85546875" style="123" bestFit="1" customWidth="1"/>
    <col min="3606" max="3606" width="32.7109375" style="123" customWidth="1"/>
    <col min="3607" max="3835" width="11.42578125" style="123" customWidth="1"/>
    <col min="3836" max="3836" width="1" style="123" customWidth="1"/>
    <col min="3837" max="3837" width="4.28515625" style="123" customWidth="1"/>
    <col min="3838" max="3838" width="34.7109375" style="123" customWidth="1"/>
    <col min="3839" max="3839" width="0" style="123" hidden="1" customWidth="1"/>
    <col min="3840" max="3840" width="20" style="123"/>
    <col min="3841" max="3841" width="3.140625" style="123" bestFit="1" customWidth="1"/>
    <col min="3842" max="3842" width="58.85546875" style="123" customWidth="1"/>
    <col min="3843" max="3843" width="31.140625" style="123" customWidth="1"/>
    <col min="3844" max="3844" width="20.28515625" style="123" customWidth="1"/>
    <col min="3845" max="3845" width="23.42578125" style="123" bestFit="1" customWidth="1"/>
    <col min="3846" max="3846" width="13.140625" style="123" customWidth="1"/>
    <col min="3847" max="3847" width="17.7109375" style="123" customWidth="1"/>
    <col min="3848" max="3848" width="23" style="123" customWidth="1"/>
    <col min="3849" max="3849" width="36.28515625" style="123" bestFit="1" customWidth="1"/>
    <col min="3850" max="3850" width="29.5703125" style="123" customWidth="1"/>
    <col min="3851" max="3851" width="33" style="123" customWidth="1"/>
    <col min="3852" max="3852" width="29.85546875" style="123" customWidth="1"/>
    <col min="3853" max="3853" width="26.28515625" style="123" customWidth="1"/>
    <col min="3854" max="3854" width="22.140625" style="123" customWidth="1"/>
    <col min="3855" max="3855" width="26.140625" style="123" customWidth="1"/>
    <col min="3856" max="3856" width="19.5703125" style="123" bestFit="1" customWidth="1"/>
    <col min="3857" max="3857" width="21.85546875" style="123" customWidth="1"/>
    <col min="3858" max="3858" width="18.28515625" style="123" customWidth="1"/>
    <col min="3859" max="3859" width="6.42578125" style="123" customWidth="1"/>
    <col min="3860" max="3860" width="53.28515625" style="123" bestFit="1" customWidth="1"/>
    <col min="3861" max="3861" width="16.85546875" style="123" bestFit="1" customWidth="1"/>
    <col min="3862" max="3862" width="32.7109375" style="123" customWidth="1"/>
    <col min="3863" max="4091" width="11.42578125" style="123" customWidth="1"/>
    <col min="4092" max="4092" width="1" style="123" customWidth="1"/>
    <col min="4093" max="4093" width="4.28515625" style="123" customWidth="1"/>
    <col min="4094" max="4094" width="34.7109375" style="123" customWidth="1"/>
    <col min="4095" max="4095" width="0" style="123" hidden="1" customWidth="1"/>
    <col min="4096" max="4096" width="20" style="123"/>
    <col min="4097" max="4097" width="3.140625" style="123" bestFit="1" customWidth="1"/>
    <col min="4098" max="4098" width="58.85546875" style="123" customWidth="1"/>
    <col min="4099" max="4099" width="31.140625" style="123" customWidth="1"/>
    <col min="4100" max="4100" width="20.28515625" style="123" customWidth="1"/>
    <col min="4101" max="4101" width="23.42578125" style="123" bestFit="1" customWidth="1"/>
    <col min="4102" max="4102" width="13.140625" style="123" customWidth="1"/>
    <col min="4103" max="4103" width="17.7109375" style="123" customWidth="1"/>
    <col min="4104" max="4104" width="23" style="123" customWidth="1"/>
    <col min="4105" max="4105" width="36.28515625" style="123" bestFit="1" customWidth="1"/>
    <col min="4106" max="4106" width="29.5703125" style="123" customWidth="1"/>
    <col min="4107" max="4107" width="33" style="123" customWidth="1"/>
    <col min="4108" max="4108" width="29.85546875" style="123" customWidth="1"/>
    <col min="4109" max="4109" width="26.28515625" style="123" customWidth="1"/>
    <col min="4110" max="4110" width="22.140625" style="123" customWidth="1"/>
    <col min="4111" max="4111" width="26.140625" style="123" customWidth="1"/>
    <col min="4112" max="4112" width="19.5703125" style="123" bestFit="1" customWidth="1"/>
    <col min="4113" max="4113" width="21.85546875" style="123" customWidth="1"/>
    <col min="4114" max="4114" width="18.28515625" style="123" customWidth="1"/>
    <col min="4115" max="4115" width="6.42578125" style="123" customWidth="1"/>
    <col min="4116" max="4116" width="53.28515625" style="123" bestFit="1" customWidth="1"/>
    <col min="4117" max="4117" width="16.85546875" style="123" bestFit="1" customWidth="1"/>
    <col min="4118" max="4118" width="32.7109375" style="123" customWidth="1"/>
    <col min="4119" max="4347" width="11.42578125" style="123" customWidth="1"/>
    <col min="4348" max="4348" width="1" style="123" customWidth="1"/>
    <col min="4349" max="4349" width="4.28515625" style="123" customWidth="1"/>
    <col min="4350" max="4350" width="34.7109375" style="123" customWidth="1"/>
    <col min="4351" max="4351" width="0" style="123" hidden="1" customWidth="1"/>
    <col min="4352" max="4352" width="20" style="123"/>
    <col min="4353" max="4353" width="3.140625" style="123" bestFit="1" customWidth="1"/>
    <col min="4354" max="4354" width="58.85546875" style="123" customWidth="1"/>
    <col min="4355" max="4355" width="31.140625" style="123" customWidth="1"/>
    <col min="4356" max="4356" width="20.28515625" style="123" customWidth="1"/>
    <col min="4357" max="4357" width="23.42578125" style="123" bestFit="1" customWidth="1"/>
    <col min="4358" max="4358" width="13.140625" style="123" customWidth="1"/>
    <col min="4359" max="4359" width="17.7109375" style="123" customWidth="1"/>
    <col min="4360" max="4360" width="23" style="123" customWidth="1"/>
    <col min="4361" max="4361" width="36.28515625" style="123" bestFit="1" customWidth="1"/>
    <col min="4362" max="4362" width="29.5703125" style="123" customWidth="1"/>
    <col min="4363" max="4363" width="33" style="123" customWidth="1"/>
    <col min="4364" max="4364" width="29.85546875" style="123" customWidth="1"/>
    <col min="4365" max="4365" width="26.28515625" style="123" customWidth="1"/>
    <col min="4366" max="4366" width="22.140625" style="123" customWidth="1"/>
    <col min="4367" max="4367" width="26.140625" style="123" customWidth="1"/>
    <col min="4368" max="4368" width="19.5703125" style="123" bestFit="1" customWidth="1"/>
    <col min="4369" max="4369" width="21.85546875" style="123" customWidth="1"/>
    <col min="4370" max="4370" width="18.28515625" style="123" customWidth="1"/>
    <col min="4371" max="4371" width="6.42578125" style="123" customWidth="1"/>
    <col min="4372" max="4372" width="53.28515625" style="123" bestFit="1" customWidth="1"/>
    <col min="4373" max="4373" width="16.85546875" style="123" bestFit="1" customWidth="1"/>
    <col min="4374" max="4374" width="32.7109375" style="123" customWidth="1"/>
    <col min="4375" max="4603" width="11.42578125" style="123" customWidth="1"/>
    <col min="4604" max="4604" width="1" style="123" customWidth="1"/>
    <col min="4605" max="4605" width="4.28515625" style="123" customWidth="1"/>
    <col min="4606" max="4606" width="34.7109375" style="123" customWidth="1"/>
    <col min="4607" max="4607" width="0" style="123" hidden="1" customWidth="1"/>
    <col min="4608" max="4608" width="20" style="123"/>
    <col min="4609" max="4609" width="3.140625" style="123" bestFit="1" customWidth="1"/>
    <col min="4610" max="4610" width="58.85546875" style="123" customWidth="1"/>
    <col min="4611" max="4611" width="31.140625" style="123" customWidth="1"/>
    <col min="4612" max="4612" width="20.28515625" style="123" customWidth="1"/>
    <col min="4613" max="4613" width="23.42578125" style="123" bestFit="1" customWidth="1"/>
    <col min="4614" max="4614" width="13.140625" style="123" customWidth="1"/>
    <col min="4615" max="4615" width="17.7109375" style="123" customWidth="1"/>
    <col min="4616" max="4616" width="23" style="123" customWidth="1"/>
    <col min="4617" max="4617" width="36.28515625" style="123" bestFit="1" customWidth="1"/>
    <col min="4618" max="4618" width="29.5703125" style="123" customWidth="1"/>
    <col min="4619" max="4619" width="33" style="123" customWidth="1"/>
    <col min="4620" max="4620" width="29.85546875" style="123" customWidth="1"/>
    <col min="4621" max="4621" width="26.28515625" style="123" customWidth="1"/>
    <col min="4622" max="4622" width="22.140625" style="123" customWidth="1"/>
    <col min="4623" max="4623" width="26.140625" style="123" customWidth="1"/>
    <col min="4624" max="4624" width="19.5703125" style="123" bestFit="1" customWidth="1"/>
    <col min="4625" max="4625" width="21.85546875" style="123" customWidth="1"/>
    <col min="4626" max="4626" width="18.28515625" style="123" customWidth="1"/>
    <col min="4627" max="4627" width="6.42578125" style="123" customWidth="1"/>
    <col min="4628" max="4628" width="53.28515625" style="123" bestFit="1" customWidth="1"/>
    <col min="4629" max="4629" width="16.85546875" style="123" bestFit="1" customWidth="1"/>
    <col min="4630" max="4630" width="32.7109375" style="123" customWidth="1"/>
    <col min="4631" max="4859" width="11.42578125" style="123" customWidth="1"/>
    <col min="4860" max="4860" width="1" style="123" customWidth="1"/>
    <col min="4861" max="4861" width="4.28515625" style="123" customWidth="1"/>
    <col min="4862" max="4862" width="34.7109375" style="123" customWidth="1"/>
    <col min="4863" max="4863" width="0" style="123" hidden="1" customWidth="1"/>
    <col min="4864" max="4864" width="20" style="123"/>
    <col min="4865" max="4865" width="3.140625" style="123" bestFit="1" customWidth="1"/>
    <col min="4866" max="4866" width="58.85546875" style="123" customWidth="1"/>
    <col min="4867" max="4867" width="31.140625" style="123" customWidth="1"/>
    <col min="4868" max="4868" width="20.28515625" style="123" customWidth="1"/>
    <col min="4869" max="4869" width="23.42578125" style="123" bestFit="1" customWidth="1"/>
    <col min="4870" max="4870" width="13.140625" style="123" customWidth="1"/>
    <col min="4871" max="4871" width="17.7109375" style="123" customWidth="1"/>
    <col min="4872" max="4872" width="23" style="123" customWidth="1"/>
    <col min="4873" max="4873" width="36.28515625" style="123" bestFit="1" customWidth="1"/>
    <col min="4874" max="4874" width="29.5703125" style="123" customWidth="1"/>
    <col min="4875" max="4875" width="33" style="123" customWidth="1"/>
    <col min="4876" max="4876" width="29.85546875" style="123" customWidth="1"/>
    <col min="4877" max="4877" width="26.28515625" style="123" customWidth="1"/>
    <col min="4878" max="4878" width="22.140625" style="123" customWidth="1"/>
    <col min="4879" max="4879" width="26.140625" style="123" customWidth="1"/>
    <col min="4880" max="4880" width="19.5703125" style="123" bestFit="1" customWidth="1"/>
    <col min="4881" max="4881" width="21.85546875" style="123" customWidth="1"/>
    <col min="4882" max="4882" width="18.28515625" style="123" customWidth="1"/>
    <col min="4883" max="4883" width="6.42578125" style="123" customWidth="1"/>
    <col min="4884" max="4884" width="53.28515625" style="123" bestFit="1" customWidth="1"/>
    <col min="4885" max="4885" width="16.85546875" style="123" bestFit="1" customWidth="1"/>
    <col min="4886" max="4886" width="32.7109375" style="123" customWidth="1"/>
    <col min="4887" max="5115" width="11.42578125" style="123" customWidth="1"/>
    <col min="5116" max="5116" width="1" style="123" customWidth="1"/>
    <col min="5117" max="5117" width="4.28515625" style="123" customWidth="1"/>
    <col min="5118" max="5118" width="34.7109375" style="123" customWidth="1"/>
    <col min="5119" max="5119" width="0" style="123" hidden="1" customWidth="1"/>
    <col min="5120" max="5120" width="20" style="123"/>
    <col min="5121" max="5121" width="3.140625" style="123" bestFit="1" customWidth="1"/>
    <col min="5122" max="5122" width="58.85546875" style="123" customWidth="1"/>
    <col min="5123" max="5123" width="31.140625" style="123" customWidth="1"/>
    <col min="5124" max="5124" width="20.28515625" style="123" customWidth="1"/>
    <col min="5125" max="5125" width="23.42578125" style="123" bestFit="1" customWidth="1"/>
    <col min="5126" max="5126" width="13.140625" style="123" customWidth="1"/>
    <col min="5127" max="5127" width="17.7109375" style="123" customWidth="1"/>
    <col min="5128" max="5128" width="23" style="123" customWidth="1"/>
    <col min="5129" max="5129" width="36.28515625" style="123" bestFit="1" customWidth="1"/>
    <col min="5130" max="5130" width="29.5703125" style="123" customWidth="1"/>
    <col min="5131" max="5131" width="33" style="123" customWidth="1"/>
    <col min="5132" max="5132" width="29.85546875" style="123" customWidth="1"/>
    <col min="5133" max="5133" width="26.28515625" style="123" customWidth="1"/>
    <col min="5134" max="5134" width="22.140625" style="123" customWidth="1"/>
    <col min="5135" max="5135" width="26.140625" style="123" customWidth="1"/>
    <col min="5136" max="5136" width="19.5703125" style="123" bestFit="1" customWidth="1"/>
    <col min="5137" max="5137" width="21.85546875" style="123" customWidth="1"/>
    <col min="5138" max="5138" width="18.28515625" style="123" customWidth="1"/>
    <col min="5139" max="5139" width="6.42578125" style="123" customWidth="1"/>
    <col min="5140" max="5140" width="53.28515625" style="123" bestFit="1" customWidth="1"/>
    <col min="5141" max="5141" width="16.85546875" style="123" bestFit="1" customWidth="1"/>
    <col min="5142" max="5142" width="32.7109375" style="123" customWidth="1"/>
    <col min="5143" max="5371" width="11.42578125" style="123" customWidth="1"/>
    <col min="5372" max="5372" width="1" style="123" customWidth="1"/>
    <col min="5373" max="5373" width="4.28515625" style="123" customWidth="1"/>
    <col min="5374" max="5374" width="34.7109375" style="123" customWidth="1"/>
    <col min="5375" max="5375" width="0" style="123" hidden="1" customWidth="1"/>
    <col min="5376" max="5376" width="20" style="123"/>
    <col min="5377" max="5377" width="3.140625" style="123" bestFit="1" customWidth="1"/>
    <col min="5378" max="5378" width="58.85546875" style="123" customWidth="1"/>
    <col min="5379" max="5379" width="31.140625" style="123" customWidth="1"/>
    <col min="5380" max="5380" width="20.28515625" style="123" customWidth="1"/>
    <col min="5381" max="5381" width="23.42578125" style="123" bestFit="1" customWidth="1"/>
    <col min="5382" max="5382" width="13.140625" style="123" customWidth="1"/>
    <col min="5383" max="5383" width="17.7109375" style="123" customWidth="1"/>
    <col min="5384" max="5384" width="23" style="123" customWidth="1"/>
    <col min="5385" max="5385" width="36.28515625" style="123" bestFit="1" customWidth="1"/>
    <col min="5386" max="5386" width="29.5703125" style="123" customWidth="1"/>
    <col min="5387" max="5387" width="33" style="123" customWidth="1"/>
    <col min="5388" max="5388" width="29.85546875" style="123" customWidth="1"/>
    <col min="5389" max="5389" width="26.28515625" style="123" customWidth="1"/>
    <col min="5390" max="5390" width="22.140625" style="123" customWidth="1"/>
    <col min="5391" max="5391" width="26.140625" style="123" customWidth="1"/>
    <col min="5392" max="5392" width="19.5703125" style="123" bestFit="1" customWidth="1"/>
    <col min="5393" max="5393" width="21.85546875" style="123" customWidth="1"/>
    <col min="5394" max="5394" width="18.28515625" style="123" customWidth="1"/>
    <col min="5395" max="5395" width="6.42578125" style="123" customWidth="1"/>
    <col min="5396" max="5396" width="53.28515625" style="123" bestFit="1" customWidth="1"/>
    <col min="5397" max="5397" width="16.85546875" style="123" bestFit="1" customWidth="1"/>
    <col min="5398" max="5398" width="32.7109375" style="123" customWidth="1"/>
    <col min="5399" max="5627" width="11.42578125" style="123" customWidth="1"/>
    <col min="5628" max="5628" width="1" style="123" customWidth="1"/>
    <col min="5629" max="5629" width="4.28515625" style="123" customWidth="1"/>
    <col min="5630" max="5630" width="34.7109375" style="123" customWidth="1"/>
    <col min="5631" max="5631" width="0" style="123" hidden="1" customWidth="1"/>
    <col min="5632" max="5632" width="20" style="123"/>
    <col min="5633" max="5633" width="3.140625" style="123" bestFit="1" customWidth="1"/>
    <col min="5634" max="5634" width="58.85546875" style="123" customWidth="1"/>
    <col min="5635" max="5635" width="31.140625" style="123" customWidth="1"/>
    <col min="5636" max="5636" width="20.28515625" style="123" customWidth="1"/>
    <col min="5637" max="5637" width="23.42578125" style="123" bestFit="1" customWidth="1"/>
    <col min="5638" max="5638" width="13.140625" style="123" customWidth="1"/>
    <col min="5639" max="5639" width="17.7109375" style="123" customWidth="1"/>
    <col min="5640" max="5640" width="23" style="123" customWidth="1"/>
    <col min="5641" max="5641" width="36.28515625" style="123" bestFit="1" customWidth="1"/>
    <col min="5642" max="5642" width="29.5703125" style="123" customWidth="1"/>
    <col min="5643" max="5643" width="33" style="123" customWidth="1"/>
    <col min="5644" max="5644" width="29.85546875" style="123" customWidth="1"/>
    <col min="5645" max="5645" width="26.28515625" style="123" customWidth="1"/>
    <col min="5646" max="5646" width="22.140625" style="123" customWidth="1"/>
    <col min="5647" max="5647" width="26.140625" style="123" customWidth="1"/>
    <col min="5648" max="5648" width="19.5703125" style="123" bestFit="1" customWidth="1"/>
    <col min="5649" max="5649" width="21.85546875" style="123" customWidth="1"/>
    <col min="5650" max="5650" width="18.28515625" style="123" customWidth="1"/>
    <col min="5651" max="5651" width="6.42578125" style="123" customWidth="1"/>
    <col min="5652" max="5652" width="53.28515625" style="123" bestFit="1" customWidth="1"/>
    <col min="5653" max="5653" width="16.85546875" style="123" bestFit="1" customWidth="1"/>
    <col min="5654" max="5654" width="32.7109375" style="123" customWidth="1"/>
    <col min="5655" max="5883" width="11.42578125" style="123" customWidth="1"/>
    <col min="5884" max="5884" width="1" style="123" customWidth="1"/>
    <col min="5885" max="5885" width="4.28515625" style="123" customWidth="1"/>
    <col min="5886" max="5886" width="34.7109375" style="123" customWidth="1"/>
    <col min="5887" max="5887" width="0" style="123" hidden="1" customWidth="1"/>
    <col min="5888" max="5888" width="20" style="123"/>
    <col min="5889" max="5889" width="3.140625" style="123" bestFit="1" customWidth="1"/>
    <col min="5890" max="5890" width="58.85546875" style="123" customWidth="1"/>
    <col min="5891" max="5891" width="31.140625" style="123" customWidth="1"/>
    <col min="5892" max="5892" width="20.28515625" style="123" customWidth="1"/>
    <col min="5893" max="5893" width="23.42578125" style="123" bestFit="1" customWidth="1"/>
    <col min="5894" max="5894" width="13.140625" style="123" customWidth="1"/>
    <col min="5895" max="5895" width="17.7109375" style="123" customWidth="1"/>
    <col min="5896" max="5896" width="23" style="123" customWidth="1"/>
    <col min="5897" max="5897" width="36.28515625" style="123" bestFit="1" customWidth="1"/>
    <col min="5898" max="5898" width="29.5703125" style="123" customWidth="1"/>
    <col min="5899" max="5899" width="33" style="123" customWidth="1"/>
    <col min="5900" max="5900" width="29.85546875" style="123" customWidth="1"/>
    <col min="5901" max="5901" width="26.28515625" style="123" customWidth="1"/>
    <col min="5902" max="5902" width="22.140625" style="123" customWidth="1"/>
    <col min="5903" max="5903" width="26.140625" style="123" customWidth="1"/>
    <col min="5904" max="5904" width="19.5703125" style="123" bestFit="1" customWidth="1"/>
    <col min="5905" max="5905" width="21.85546875" style="123" customWidth="1"/>
    <col min="5906" max="5906" width="18.28515625" style="123" customWidth="1"/>
    <col min="5907" max="5907" width="6.42578125" style="123" customWidth="1"/>
    <col min="5908" max="5908" width="53.28515625" style="123" bestFit="1" customWidth="1"/>
    <col min="5909" max="5909" width="16.85546875" style="123" bestFit="1" customWidth="1"/>
    <col min="5910" max="5910" width="32.7109375" style="123" customWidth="1"/>
    <col min="5911" max="6139" width="11.42578125" style="123" customWidth="1"/>
    <col min="6140" max="6140" width="1" style="123" customWidth="1"/>
    <col min="6141" max="6141" width="4.28515625" style="123" customWidth="1"/>
    <col min="6142" max="6142" width="34.7109375" style="123" customWidth="1"/>
    <col min="6143" max="6143" width="0" style="123" hidden="1" customWidth="1"/>
    <col min="6144" max="6144" width="20" style="123"/>
    <col min="6145" max="6145" width="3.140625" style="123" bestFit="1" customWidth="1"/>
    <col min="6146" max="6146" width="58.85546875" style="123" customWidth="1"/>
    <col min="6147" max="6147" width="31.140625" style="123" customWidth="1"/>
    <col min="6148" max="6148" width="20.28515625" style="123" customWidth="1"/>
    <col min="6149" max="6149" width="23.42578125" style="123" bestFit="1" customWidth="1"/>
    <col min="6150" max="6150" width="13.140625" style="123" customWidth="1"/>
    <col min="6151" max="6151" width="17.7109375" style="123" customWidth="1"/>
    <col min="6152" max="6152" width="23" style="123" customWidth="1"/>
    <col min="6153" max="6153" width="36.28515625" style="123" bestFit="1" customWidth="1"/>
    <col min="6154" max="6154" width="29.5703125" style="123" customWidth="1"/>
    <col min="6155" max="6155" width="33" style="123" customWidth="1"/>
    <col min="6156" max="6156" width="29.85546875" style="123" customWidth="1"/>
    <col min="6157" max="6157" width="26.28515625" style="123" customWidth="1"/>
    <col min="6158" max="6158" width="22.140625" style="123" customWidth="1"/>
    <col min="6159" max="6159" width="26.140625" style="123" customWidth="1"/>
    <col min="6160" max="6160" width="19.5703125" style="123" bestFit="1" customWidth="1"/>
    <col min="6161" max="6161" width="21.85546875" style="123" customWidth="1"/>
    <col min="6162" max="6162" width="18.28515625" style="123" customWidth="1"/>
    <col min="6163" max="6163" width="6.42578125" style="123" customWidth="1"/>
    <col min="6164" max="6164" width="53.28515625" style="123" bestFit="1" customWidth="1"/>
    <col min="6165" max="6165" width="16.85546875" style="123" bestFit="1" customWidth="1"/>
    <col min="6166" max="6166" width="32.7109375" style="123" customWidth="1"/>
    <col min="6167" max="6395" width="11.42578125" style="123" customWidth="1"/>
    <col min="6396" max="6396" width="1" style="123" customWidth="1"/>
    <col min="6397" max="6397" width="4.28515625" style="123" customWidth="1"/>
    <col min="6398" max="6398" width="34.7109375" style="123" customWidth="1"/>
    <col min="6399" max="6399" width="0" style="123" hidden="1" customWidth="1"/>
    <col min="6400" max="6400" width="20" style="123"/>
    <col min="6401" max="6401" width="3.140625" style="123" bestFit="1" customWidth="1"/>
    <col min="6402" max="6402" width="58.85546875" style="123" customWidth="1"/>
    <col min="6403" max="6403" width="31.140625" style="123" customWidth="1"/>
    <col min="6404" max="6404" width="20.28515625" style="123" customWidth="1"/>
    <col min="6405" max="6405" width="23.42578125" style="123" bestFit="1" customWidth="1"/>
    <col min="6406" max="6406" width="13.140625" style="123" customWidth="1"/>
    <col min="6407" max="6407" width="17.7109375" style="123" customWidth="1"/>
    <col min="6408" max="6408" width="23" style="123" customWidth="1"/>
    <col min="6409" max="6409" width="36.28515625" style="123" bestFit="1" customWidth="1"/>
    <col min="6410" max="6410" width="29.5703125" style="123" customWidth="1"/>
    <col min="6411" max="6411" width="33" style="123" customWidth="1"/>
    <col min="6412" max="6412" width="29.85546875" style="123" customWidth="1"/>
    <col min="6413" max="6413" width="26.28515625" style="123" customWidth="1"/>
    <col min="6414" max="6414" width="22.140625" style="123" customWidth="1"/>
    <col min="6415" max="6415" width="26.140625" style="123" customWidth="1"/>
    <col min="6416" max="6416" width="19.5703125" style="123" bestFit="1" customWidth="1"/>
    <col min="6417" max="6417" width="21.85546875" style="123" customWidth="1"/>
    <col min="6418" max="6418" width="18.28515625" style="123" customWidth="1"/>
    <col min="6419" max="6419" width="6.42578125" style="123" customWidth="1"/>
    <col min="6420" max="6420" width="53.28515625" style="123" bestFit="1" customWidth="1"/>
    <col min="6421" max="6421" width="16.85546875" style="123" bestFit="1" customWidth="1"/>
    <col min="6422" max="6422" width="32.7109375" style="123" customWidth="1"/>
    <col min="6423" max="6651" width="11.42578125" style="123" customWidth="1"/>
    <col min="6652" max="6652" width="1" style="123" customWidth="1"/>
    <col min="6653" max="6653" width="4.28515625" style="123" customWidth="1"/>
    <col min="6654" max="6654" width="34.7109375" style="123" customWidth="1"/>
    <col min="6655" max="6655" width="0" style="123" hidden="1" customWidth="1"/>
    <col min="6656" max="6656" width="20" style="123"/>
    <col min="6657" max="6657" width="3.140625" style="123" bestFit="1" customWidth="1"/>
    <col min="6658" max="6658" width="58.85546875" style="123" customWidth="1"/>
    <col min="6659" max="6659" width="31.140625" style="123" customWidth="1"/>
    <col min="6660" max="6660" width="20.28515625" style="123" customWidth="1"/>
    <col min="6661" max="6661" width="23.42578125" style="123" bestFit="1" customWidth="1"/>
    <col min="6662" max="6662" width="13.140625" style="123" customWidth="1"/>
    <col min="6663" max="6663" width="17.7109375" style="123" customWidth="1"/>
    <col min="6664" max="6664" width="23" style="123" customWidth="1"/>
    <col min="6665" max="6665" width="36.28515625" style="123" bestFit="1" customWidth="1"/>
    <col min="6666" max="6666" width="29.5703125" style="123" customWidth="1"/>
    <col min="6667" max="6667" width="33" style="123" customWidth="1"/>
    <col min="6668" max="6668" width="29.85546875" style="123" customWidth="1"/>
    <col min="6669" max="6669" width="26.28515625" style="123" customWidth="1"/>
    <col min="6670" max="6670" width="22.140625" style="123" customWidth="1"/>
    <col min="6671" max="6671" width="26.140625" style="123" customWidth="1"/>
    <col min="6672" max="6672" width="19.5703125" style="123" bestFit="1" customWidth="1"/>
    <col min="6673" max="6673" width="21.85546875" style="123" customWidth="1"/>
    <col min="6674" max="6674" width="18.28515625" style="123" customWidth="1"/>
    <col min="6675" max="6675" width="6.42578125" style="123" customWidth="1"/>
    <col min="6676" max="6676" width="53.28515625" style="123" bestFit="1" customWidth="1"/>
    <col min="6677" max="6677" width="16.85546875" style="123" bestFit="1" customWidth="1"/>
    <col min="6678" max="6678" width="32.7109375" style="123" customWidth="1"/>
    <col min="6679" max="6907" width="11.42578125" style="123" customWidth="1"/>
    <col min="6908" max="6908" width="1" style="123" customWidth="1"/>
    <col min="6909" max="6909" width="4.28515625" style="123" customWidth="1"/>
    <col min="6910" max="6910" width="34.7109375" style="123" customWidth="1"/>
    <col min="6911" max="6911" width="0" style="123" hidden="1" customWidth="1"/>
    <col min="6912" max="6912" width="20" style="123"/>
    <col min="6913" max="6913" width="3.140625" style="123" bestFit="1" customWidth="1"/>
    <col min="6914" max="6914" width="58.85546875" style="123" customWidth="1"/>
    <col min="6915" max="6915" width="31.140625" style="123" customWidth="1"/>
    <col min="6916" max="6916" width="20.28515625" style="123" customWidth="1"/>
    <col min="6917" max="6917" width="23.42578125" style="123" bestFit="1" customWidth="1"/>
    <col min="6918" max="6918" width="13.140625" style="123" customWidth="1"/>
    <col min="6919" max="6919" width="17.7109375" style="123" customWidth="1"/>
    <col min="6920" max="6920" width="23" style="123" customWidth="1"/>
    <col min="6921" max="6921" width="36.28515625" style="123" bestFit="1" customWidth="1"/>
    <col min="6922" max="6922" width="29.5703125" style="123" customWidth="1"/>
    <col min="6923" max="6923" width="33" style="123" customWidth="1"/>
    <col min="6924" max="6924" width="29.85546875" style="123" customWidth="1"/>
    <col min="6925" max="6925" width="26.28515625" style="123" customWidth="1"/>
    <col min="6926" max="6926" width="22.140625" style="123" customWidth="1"/>
    <col min="6927" max="6927" width="26.140625" style="123" customWidth="1"/>
    <col min="6928" max="6928" width="19.5703125" style="123" bestFit="1" customWidth="1"/>
    <col min="6929" max="6929" width="21.85546875" style="123" customWidth="1"/>
    <col min="6930" max="6930" width="18.28515625" style="123" customWidth="1"/>
    <col min="6931" max="6931" width="6.42578125" style="123" customWidth="1"/>
    <col min="6932" max="6932" width="53.28515625" style="123" bestFit="1" customWidth="1"/>
    <col min="6933" max="6933" width="16.85546875" style="123" bestFit="1" customWidth="1"/>
    <col min="6934" max="6934" width="32.7109375" style="123" customWidth="1"/>
    <col min="6935" max="7163" width="11.42578125" style="123" customWidth="1"/>
    <col min="7164" max="7164" width="1" style="123" customWidth="1"/>
    <col min="7165" max="7165" width="4.28515625" style="123" customWidth="1"/>
    <col min="7166" max="7166" width="34.7109375" style="123" customWidth="1"/>
    <col min="7167" max="7167" width="0" style="123" hidden="1" customWidth="1"/>
    <col min="7168" max="7168" width="20" style="123"/>
    <col min="7169" max="7169" width="3.140625" style="123" bestFit="1" customWidth="1"/>
    <col min="7170" max="7170" width="58.85546875" style="123" customWidth="1"/>
    <col min="7171" max="7171" width="31.140625" style="123" customWidth="1"/>
    <col min="7172" max="7172" width="20.28515625" style="123" customWidth="1"/>
    <col min="7173" max="7173" width="23.42578125" style="123" bestFit="1" customWidth="1"/>
    <col min="7174" max="7174" width="13.140625" style="123" customWidth="1"/>
    <col min="7175" max="7175" width="17.7109375" style="123" customWidth="1"/>
    <col min="7176" max="7176" width="23" style="123" customWidth="1"/>
    <col min="7177" max="7177" width="36.28515625" style="123" bestFit="1" customWidth="1"/>
    <col min="7178" max="7178" width="29.5703125" style="123" customWidth="1"/>
    <col min="7179" max="7179" width="33" style="123" customWidth="1"/>
    <col min="7180" max="7180" width="29.85546875" style="123" customWidth="1"/>
    <col min="7181" max="7181" width="26.28515625" style="123" customWidth="1"/>
    <col min="7182" max="7182" width="22.140625" style="123" customWidth="1"/>
    <col min="7183" max="7183" width="26.140625" style="123" customWidth="1"/>
    <col min="7184" max="7184" width="19.5703125" style="123" bestFit="1" customWidth="1"/>
    <col min="7185" max="7185" width="21.85546875" style="123" customWidth="1"/>
    <col min="7186" max="7186" width="18.28515625" style="123" customWidth="1"/>
    <col min="7187" max="7187" width="6.42578125" style="123" customWidth="1"/>
    <col min="7188" max="7188" width="53.28515625" style="123" bestFit="1" customWidth="1"/>
    <col min="7189" max="7189" width="16.85546875" style="123" bestFit="1" customWidth="1"/>
    <col min="7190" max="7190" width="32.7109375" style="123" customWidth="1"/>
    <col min="7191" max="7419" width="11.42578125" style="123" customWidth="1"/>
    <col min="7420" max="7420" width="1" style="123" customWidth="1"/>
    <col min="7421" max="7421" width="4.28515625" style="123" customWidth="1"/>
    <col min="7422" max="7422" width="34.7109375" style="123" customWidth="1"/>
    <col min="7423" max="7423" width="0" style="123" hidden="1" customWidth="1"/>
    <col min="7424" max="7424" width="20" style="123"/>
    <col min="7425" max="7425" width="3.140625" style="123" bestFit="1" customWidth="1"/>
    <col min="7426" max="7426" width="58.85546875" style="123" customWidth="1"/>
    <col min="7427" max="7427" width="31.140625" style="123" customWidth="1"/>
    <col min="7428" max="7428" width="20.28515625" style="123" customWidth="1"/>
    <col min="7429" max="7429" width="23.42578125" style="123" bestFit="1" customWidth="1"/>
    <col min="7430" max="7430" width="13.140625" style="123" customWidth="1"/>
    <col min="7431" max="7431" width="17.7109375" style="123" customWidth="1"/>
    <col min="7432" max="7432" width="23" style="123" customWidth="1"/>
    <col min="7433" max="7433" width="36.28515625" style="123" bestFit="1" customWidth="1"/>
    <col min="7434" max="7434" width="29.5703125" style="123" customWidth="1"/>
    <col min="7435" max="7435" width="33" style="123" customWidth="1"/>
    <col min="7436" max="7436" width="29.85546875" style="123" customWidth="1"/>
    <col min="7437" max="7437" width="26.28515625" style="123" customWidth="1"/>
    <col min="7438" max="7438" width="22.140625" style="123" customWidth="1"/>
    <col min="7439" max="7439" width="26.140625" style="123" customWidth="1"/>
    <col min="7440" max="7440" width="19.5703125" style="123" bestFit="1" customWidth="1"/>
    <col min="7441" max="7441" width="21.85546875" style="123" customWidth="1"/>
    <col min="7442" max="7442" width="18.28515625" style="123" customWidth="1"/>
    <col min="7443" max="7443" width="6.42578125" style="123" customWidth="1"/>
    <col min="7444" max="7444" width="53.28515625" style="123" bestFit="1" customWidth="1"/>
    <col min="7445" max="7445" width="16.85546875" style="123" bestFit="1" customWidth="1"/>
    <col min="7446" max="7446" width="32.7109375" style="123" customWidth="1"/>
    <col min="7447" max="7675" width="11.42578125" style="123" customWidth="1"/>
    <col min="7676" max="7676" width="1" style="123" customWidth="1"/>
    <col min="7677" max="7677" width="4.28515625" style="123" customWidth="1"/>
    <col min="7678" max="7678" width="34.7109375" style="123" customWidth="1"/>
    <col min="7679" max="7679" width="0" style="123" hidden="1" customWidth="1"/>
    <col min="7680" max="7680" width="20" style="123"/>
    <col min="7681" max="7681" width="3.140625" style="123" bestFit="1" customWidth="1"/>
    <col min="7682" max="7682" width="58.85546875" style="123" customWidth="1"/>
    <col min="7683" max="7683" width="31.140625" style="123" customWidth="1"/>
    <col min="7684" max="7684" width="20.28515625" style="123" customWidth="1"/>
    <col min="7685" max="7685" width="23.42578125" style="123" bestFit="1" customWidth="1"/>
    <col min="7686" max="7686" width="13.140625" style="123" customWidth="1"/>
    <col min="7687" max="7687" width="17.7109375" style="123" customWidth="1"/>
    <col min="7688" max="7688" width="23" style="123" customWidth="1"/>
    <col min="7689" max="7689" width="36.28515625" style="123" bestFit="1" customWidth="1"/>
    <col min="7690" max="7690" width="29.5703125" style="123" customWidth="1"/>
    <col min="7691" max="7691" width="33" style="123" customWidth="1"/>
    <col min="7692" max="7692" width="29.85546875" style="123" customWidth="1"/>
    <col min="7693" max="7693" width="26.28515625" style="123" customWidth="1"/>
    <col min="7694" max="7694" width="22.140625" style="123" customWidth="1"/>
    <col min="7695" max="7695" width="26.140625" style="123" customWidth="1"/>
    <col min="7696" max="7696" width="19.5703125" style="123" bestFit="1" customWidth="1"/>
    <col min="7697" max="7697" width="21.85546875" style="123" customWidth="1"/>
    <col min="7698" max="7698" width="18.28515625" style="123" customWidth="1"/>
    <col min="7699" max="7699" width="6.42578125" style="123" customWidth="1"/>
    <col min="7700" max="7700" width="53.28515625" style="123" bestFit="1" customWidth="1"/>
    <col min="7701" max="7701" width="16.85546875" style="123" bestFit="1" customWidth="1"/>
    <col min="7702" max="7702" width="32.7109375" style="123" customWidth="1"/>
    <col min="7703" max="7931" width="11.42578125" style="123" customWidth="1"/>
    <col min="7932" max="7932" width="1" style="123" customWidth="1"/>
    <col min="7933" max="7933" width="4.28515625" style="123" customWidth="1"/>
    <col min="7934" max="7934" width="34.7109375" style="123" customWidth="1"/>
    <col min="7935" max="7935" width="0" style="123" hidden="1" customWidth="1"/>
    <col min="7936" max="7936" width="20" style="123"/>
    <col min="7937" max="7937" width="3.140625" style="123" bestFit="1" customWidth="1"/>
    <col min="7938" max="7938" width="58.85546875" style="123" customWidth="1"/>
    <col min="7939" max="7939" width="31.140625" style="123" customWidth="1"/>
    <col min="7940" max="7940" width="20.28515625" style="123" customWidth="1"/>
    <col min="7941" max="7941" width="23.42578125" style="123" bestFit="1" customWidth="1"/>
    <col min="7942" max="7942" width="13.140625" style="123" customWidth="1"/>
    <col min="7943" max="7943" width="17.7109375" style="123" customWidth="1"/>
    <col min="7944" max="7944" width="23" style="123" customWidth="1"/>
    <col min="7945" max="7945" width="36.28515625" style="123" bestFit="1" customWidth="1"/>
    <col min="7946" max="7946" width="29.5703125" style="123" customWidth="1"/>
    <col min="7947" max="7947" width="33" style="123" customWidth="1"/>
    <col min="7948" max="7948" width="29.85546875" style="123" customWidth="1"/>
    <col min="7949" max="7949" width="26.28515625" style="123" customWidth="1"/>
    <col min="7950" max="7950" width="22.140625" style="123" customWidth="1"/>
    <col min="7951" max="7951" width="26.140625" style="123" customWidth="1"/>
    <col min="7952" max="7952" width="19.5703125" style="123" bestFit="1" customWidth="1"/>
    <col min="7953" max="7953" width="21.85546875" style="123" customWidth="1"/>
    <col min="7954" max="7954" width="18.28515625" style="123" customWidth="1"/>
    <col min="7955" max="7955" width="6.42578125" style="123" customWidth="1"/>
    <col min="7956" max="7956" width="53.28515625" style="123" bestFit="1" customWidth="1"/>
    <col min="7957" max="7957" width="16.85546875" style="123" bestFit="1" customWidth="1"/>
    <col min="7958" max="7958" width="32.7109375" style="123" customWidth="1"/>
    <col min="7959" max="8187" width="11.42578125" style="123" customWidth="1"/>
    <col min="8188" max="8188" width="1" style="123" customWidth="1"/>
    <col min="8189" max="8189" width="4.28515625" style="123" customWidth="1"/>
    <col min="8190" max="8190" width="34.7109375" style="123" customWidth="1"/>
    <col min="8191" max="8191" width="0" style="123" hidden="1" customWidth="1"/>
    <col min="8192" max="8192" width="20" style="123"/>
    <col min="8193" max="8193" width="3.140625" style="123" bestFit="1" customWidth="1"/>
    <col min="8194" max="8194" width="58.85546875" style="123" customWidth="1"/>
    <col min="8195" max="8195" width="31.140625" style="123" customWidth="1"/>
    <col min="8196" max="8196" width="20.28515625" style="123" customWidth="1"/>
    <col min="8197" max="8197" width="23.42578125" style="123" bestFit="1" customWidth="1"/>
    <col min="8198" max="8198" width="13.140625" style="123" customWidth="1"/>
    <col min="8199" max="8199" width="17.7109375" style="123" customWidth="1"/>
    <col min="8200" max="8200" width="23" style="123" customWidth="1"/>
    <col min="8201" max="8201" width="36.28515625" style="123" bestFit="1" customWidth="1"/>
    <col min="8202" max="8202" width="29.5703125" style="123" customWidth="1"/>
    <col min="8203" max="8203" width="33" style="123" customWidth="1"/>
    <col min="8204" max="8204" width="29.85546875" style="123" customWidth="1"/>
    <col min="8205" max="8205" width="26.28515625" style="123" customWidth="1"/>
    <col min="8206" max="8206" width="22.140625" style="123" customWidth="1"/>
    <col min="8207" max="8207" width="26.140625" style="123" customWidth="1"/>
    <col min="8208" max="8208" width="19.5703125" style="123" bestFit="1" customWidth="1"/>
    <col min="8209" max="8209" width="21.85546875" style="123" customWidth="1"/>
    <col min="8210" max="8210" width="18.28515625" style="123" customWidth="1"/>
    <col min="8211" max="8211" width="6.42578125" style="123" customWidth="1"/>
    <col min="8212" max="8212" width="53.28515625" style="123" bestFit="1" customWidth="1"/>
    <col min="8213" max="8213" width="16.85546875" style="123" bestFit="1" customWidth="1"/>
    <col min="8214" max="8214" width="32.7109375" style="123" customWidth="1"/>
    <col min="8215" max="8443" width="11.42578125" style="123" customWidth="1"/>
    <col min="8444" max="8444" width="1" style="123" customWidth="1"/>
    <col min="8445" max="8445" width="4.28515625" style="123" customWidth="1"/>
    <col min="8446" max="8446" width="34.7109375" style="123" customWidth="1"/>
    <col min="8447" max="8447" width="0" style="123" hidden="1" customWidth="1"/>
    <col min="8448" max="8448" width="20" style="123"/>
    <col min="8449" max="8449" width="3.140625" style="123" bestFit="1" customWidth="1"/>
    <col min="8450" max="8450" width="58.85546875" style="123" customWidth="1"/>
    <col min="8451" max="8451" width="31.140625" style="123" customWidth="1"/>
    <col min="8452" max="8452" width="20.28515625" style="123" customWidth="1"/>
    <col min="8453" max="8453" width="23.42578125" style="123" bestFit="1" customWidth="1"/>
    <col min="8454" max="8454" width="13.140625" style="123" customWidth="1"/>
    <col min="8455" max="8455" width="17.7109375" style="123" customWidth="1"/>
    <col min="8456" max="8456" width="23" style="123" customWidth="1"/>
    <col min="8457" max="8457" width="36.28515625" style="123" bestFit="1" customWidth="1"/>
    <col min="8458" max="8458" width="29.5703125" style="123" customWidth="1"/>
    <col min="8459" max="8459" width="33" style="123" customWidth="1"/>
    <col min="8460" max="8460" width="29.85546875" style="123" customWidth="1"/>
    <col min="8461" max="8461" width="26.28515625" style="123" customWidth="1"/>
    <col min="8462" max="8462" width="22.140625" style="123" customWidth="1"/>
    <col min="8463" max="8463" width="26.140625" style="123" customWidth="1"/>
    <col min="8464" max="8464" width="19.5703125" style="123" bestFit="1" customWidth="1"/>
    <col min="8465" max="8465" width="21.85546875" style="123" customWidth="1"/>
    <col min="8466" max="8466" width="18.28515625" style="123" customWidth="1"/>
    <col min="8467" max="8467" width="6.42578125" style="123" customWidth="1"/>
    <col min="8468" max="8468" width="53.28515625" style="123" bestFit="1" customWidth="1"/>
    <col min="8469" max="8469" width="16.85546875" style="123" bestFit="1" customWidth="1"/>
    <col min="8470" max="8470" width="32.7109375" style="123" customWidth="1"/>
    <col min="8471" max="8699" width="11.42578125" style="123" customWidth="1"/>
    <col min="8700" max="8700" width="1" style="123" customWidth="1"/>
    <col min="8701" max="8701" width="4.28515625" style="123" customWidth="1"/>
    <col min="8702" max="8702" width="34.7109375" style="123" customWidth="1"/>
    <col min="8703" max="8703" width="0" style="123" hidden="1" customWidth="1"/>
    <col min="8704" max="8704" width="20" style="123"/>
    <col min="8705" max="8705" width="3.140625" style="123" bestFit="1" customWidth="1"/>
    <col min="8706" max="8706" width="58.85546875" style="123" customWidth="1"/>
    <col min="8707" max="8707" width="31.140625" style="123" customWidth="1"/>
    <col min="8708" max="8708" width="20.28515625" style="123" customWidth="1"/>
    <col min="8709" max="8709" width="23.42578125" style="123" bestFit="1" customWidth="1"/>
    <col min="8710" max="8710" width="13.140625" style="123" customWidth="1"/>
    <col min="8711" max="8711" width="17.7109375" style="123" customWidth="1"/>
    <col min="8712" max="8712" width="23" style="123" customWidth="1"/>
    <col min="8713" max="8713" width="36.28515625" style="123" bestFit="1" customWidth="1"/>
    <col min="8714" max="8714" width="29.5703125" style="123" customWidth="1"/>
    <col min="8715" max="8715" width="33" style="123" customWidth="1"/>
    <col min="8716" max="8716" width="29.85546875" style="123" customWidth="1"/>
    <col min="8717" max="8717" width="26.28515625" style="123" customWidth="1"/>
    <col min="8718" max="8718" width="22.140625" style="123" customWidth="1"/>
    <col min="8719" max="8719" width="26.140625" style="123" customWidth="1"/>
    <col min="8720" max="8720" width="19.5703125" style="123" bestFit="1" customWidth="1"/>
    <col min="8721" max="8721" width="21.85546875" style="123" customWidth="1"/>
    <col min="8722" max="8722" width="18.28515625" style="123" customWidth="1"/>
    <col min="8723" max="8723" width="6.42578125" style="123" customWidth="1"/>
    <col min="8724" max="8724" width="53.28515625" style="123" bestFit="1" customWidth="1"/>
    <col min="8725" max="8725" width="16.85546875" style="123" bestFit="1" customWidth="1"/>
    <col min="8726" max="8726" width="32.7109375" style="123" customWidth="1"/>
    <col min="8727" max="8955" width="11.42578125" style="123" customWidth="1"/>
    <col min="8956" max="8956" width="1" style="123" customWidth="1"/>
    <col min="8957" max="8957" width="4.28515625" style="123" customWidth="1"/>
    <col min="8958" max="8958" width="34.7109375" style="123" customWidth="1"/>
    <col min="8959" max="8959" width="0" style="123" hidden="1" customWidth="1"/>
    <col min="8960" max="8960" width="20" style="123"/>
    <col min="8961" max="8961" width="3.140625" style="123" bestFit="1" customWidth="1"/>
    <col min="8962" max="8962" width="58.85546875" style="123" customWidth="1"/>
    <col min="8963" max="8963" width="31.140625" style="123" customWidth="1"/>
    <col min="8964" max="8964" width="20.28515625" style="123" customWidth="1"/>
    <col min="8965" max="8965" width="23.42578125" style="123" bestFit="1" customWidth="1"/>
    <col min="8966" max="8966" width="13.140625" style="123" customWidth="1"/>
    <col min="8967" max="8967" width="17.7109375" style="123" customWidth="1"/>
    <col min="8968" max="8968" width="23" style="123" customWidth="1"/>
    <col min="8969" max="8969" width="36.28515625" style="123" bestFit="1" customWidth="1"/>
    <col min="8970" max="8970" width="29.5703125" style="123" customWidth="1"/>
    <col min="8971" max="8971" width="33" style="123" customWidth="1"/>
    <col min="8972" max="8972" width="29.85546875" style="123" customWidth="1"/>
    <col min="8973" max="8973" width="26.28515625" style="123" customWidth="1"/>
    <col min="8974" max="8974" width="22.140625" style="123" customWidth="1"/>
    <col min="8975" max="8975" width="26.140625" style="123" customWidth="1"/>
    <col min="8976" max="8976" width="19.5703125" style="123" bestFit="1" customWidth="1"/>
    <col min="8977" max="8977" width="21.85546875" style="123" customWidth="1"/>
    <col min="8978" max="8978" width="18.28515625" style="123" customWidth="1"/>
    <col min="8979" max="8979" width="6.42578125" style="123" customWidth="1"/>
    <col min="8980" max="8980" width="53.28515625" style="123" bestFit="1" customWidth="1"/>
    <col min="8981" max="8981" width="16.85546875" style="123" bestFit="1" customWidth="1"/>
    <col min="8982" max="8982" width="32.7109375" style="123" customWidth="1"/>
    <col min="8983" max="9211" width="11.42578125" style="123" customWidth="1"/>
    <col min="9212" max="9212" width="1" style="123" customWidth="1"/>
    <col min="9213" max="9213" width="4.28515625" style="123" customWidth="1"/>
    <col min="9214" max="9214" width="34.7109375" style="123" customWidth="1"/>
    <col min="9215" max="9215" width="0" style="123" hidden="1" customWidth="1"/>
    <col min="9216" max="9216" width="20" style="123"/>
    <col min="9217" max="9217" width="3.140625" style="123" bestFit="1" customWidth="1"/>
    <col min="9218" max="9218" width="58.85546875" style="123" customWidth="1"/>
    <col min="9219" max="9219" width="31.140625" style="123" customWidth="1"/>
    <col min="9220" max="9220" width="20.28515625" style="123" customWidth="1"/>
    <col min="9221" max="9221" width="23.42578125" style="123" bestFit="1" customWidth="1"/>
    <col min="9222" max="9222" width="13.140625" style="123" customWidth="1"/>
    <col min="9223" max="9223" width="17.7109375" style="123" customWidth="1"/>
    <col min="9224" max="9224" width="23" style="123" customWidth="1"/>
    <col min="9225" max="9225" width="36.28515625" style="123" bestFit="1" customWidth="1"/>
    <col min="9226" max="9226" width="29.5703125" style="123" customWidth="1"/>
    <col min="9227" max="9227" width="33" style="123" customWidth="1"/>
    <col min="9228" max="9228" width="29.85546875" style="123" customWidth="1"/>
    <col min="9229" max="9229" width="26.28515625" style="123" customWidth="1"/>
    <col min="9230" max="9230" width="22.140625" style="123" customWidth="1"/>
    <col min="9231" max="9231" width="26.140625" style="123" customWidth="1"/>
    <col min="9232" max="9232" width="19.5703125" style="123" bestFit="1" customWidth="1"/>
    <col min="9233" max="9233" width="21.85546875" style="123" customWidth="1"/>
    <col min="9234" max="9234" width="18.28515625" style="123" customWidth="1"/>
    <col min="9235" max="9235" width="6.42578125" style="123" customWidth="1"/>
    <col min="9236" max="9236" width="53.28515625" style="123" bestFit="1" customWidth="1"/>
    <col min="9237" max="9237" width="16.85546875" style="123" bestFit="1" customWidth="1"/>
    <col min="9238" max="9238" width="32.7109375" style="123" customWidth="1"/>
    <col min="9239" max="9467" width="11.42578125" style="123" customWidth="1"/>
    <col min="9468" max="9468" width="1" style="123" customWidth="1"/>
    <col min="9469" max="9469" width="4.28515625" style="123" customWidth="1"/>
    <col min="9470" max="9470" width="34.7109375" style="123" customWidth="1"/>
    <col min="9471" max="9471" width="0" style="123" hidden="1" customWidth="1"/>
    <col min="9472" max="9472" width="20" style="123"/>
    <col min="9473" max="9473" width="3.140625" style="123" bestFit="1" customWidth="1"/>
    <col min="9474" max="9474" width="58.85546875" style="123" customWidth="1"/>
    <col min="9475" max="9475" width="31.140625" style="123" customWidth="1"/>
    <col min="9476" max="9476" width="20.28515625" style="123" customWidth="1"/>
    <col min="9477" max="9477" width="23.42578125" style="123" bestFit="1" customWidth="1"/>
    <col min="9478" max="9478" width="13.140625" style="123" customWidth="1"/>
    <col min="9479" max="9479" width="17.7109375" style="123" customWidth="1"/>
    <col min="9480" max="9480" width="23" style="123" customWidth="1"/>
    <col min="9481" max="9481" width="36.28515625" style="123" bestFit="1" customWidth="1"/>
    <col min="9482" max="9482" width="29.5703125" style="123" customWidth="1"/>
    <col min="9483" max="9483" width="33" style="123" customWidth="1"/>
    <col min="9484" max="9484" width="29.85546875" style="123" customWidth="1"/>
    <col min="9485" max="9485" width="26.28515625" style="123" customWidth="1"/>
    <col min="9486" max="9486" width="22.140625" style="123" customWidth="1"/>
    <col min="9487" max="9487" width="26.140625" style="123" customWidth="1"/>
    <col min="9488" max="9488" width="19.5703125" style="123" bestFit="1" customWidth="1"/>
    <col min="9489" max="9489" width="21.85546875" style="123" customWidth="1"/>
    <col min="9490" max="9490" width="18.28515625" style="123" customWidth="1"/>
    <col min="9491" max="9491" width="6.42578125" style="123" customWidth="1"/>
    <col min="9492" max="9492" width="53.28515625" style="123" bestFit="1" customWidth="1"/>
    <col min="9493" max="9493" width="16.85546875" style="123" bestFit="1" customWidth="1"/>
    <col min="9494" max="9494" width="32.7109375" style="123" customWidth="1"/>
    <col min="9495" max="9723" width="11.42578125" style="123" customWidth="1"/>
    <col min="9724" max="9724" width="1" style="123" customWidth="1"/>
    <col min="9725" max="9725" width="4.28515625" style="123" customWidth="1"/>
    <col min="9726" max="9726" width="34.7109375" style="123" customWidth="1"/>
    <col min="9727" max="9727" width="0" style="123" hidden="1" customWidth="1"/>
    <col min="9728" max="9728" width="20" style="123"/>
    <col min="9729" max="9729" width="3.140625" style="123" bestFit="1" customWidth="1"/>
    <col min="9730" max="9730" width="58.85546875" style="123" customWidth="1"/>
    <col min="9731" max="9731" width="31.140625" style="123" customWidth="1"/>
    <col min="9732" max="9732" width="20.28515625" style="123" customWidth="1"/>
    <col min="9733" max="9733" width="23.42578125" style="123" bestFit="1" customWidth="1"/>
    <col min="9734" max="9734" width="13.140625" style="123" customWidth="1"/>
    <col min="9735" max="9735" width="17.7109375" style="123" customWidth="1"/>
    <col min="9736" max="9736" width="23" style="123" customWidth="1"/>
    <col min="9737" max="9737" width="36.28515625" style="123" bestFit="1" customWidth="1"/>
    <col min="9738" max="9738" width="29.5703125" style="123" customWidth="1"/>
    <col min="9739" max="9739" width="33" style="123" customWidth="1"/>
    <col min="9740" max="9740" width="29.85546875" style="123" customWidth="1"/>
    <col min="9741" max="9741" width="26.28515625" style="123" customWidth="1"/>
    <col min="9742" max="9742" width="22.140625" style="123" customWidth="1"/>
    <col min="9743" max="9743" width="26.140625" style="123" customWidth="1"/>
    <col min="9744" max="9744" width="19.5703125" style="123" bestFit="1" customWidth="1"/>
    <col min="9745" max="9745" width="21.85546875" style="123" customWidth="1"/>
    <col min="9746" max="9746" width="18.28515625" style="123" customWidth="1"/>
    <col min="9747" max="9747" width="6.42578125" style="123" customWidth="1"/>
    <col min="9748" max="9748" width="53.28515625" style="123" bestFit="1" customWidth="1"/>
    <col min="9749" max="9749" width="16.85546875" style="123" bestFit="1" customWidth="1"/>
    <col min="9750" max="9750" width="32.7109375" style="123" customWidth="1"/>
    <col min="9751" max="9979" width="11.42578125" style="123" customWidth="1"/>
    <col min="9980" max="9980" width="1" style="123" customWidth="1"/>
    <col min="9981" max="9981" width="4.28515625" style="123" customWidth="1"/>
    <col min="9982" max="9982" width="34.7109375" style="123" customWidth="1"/>
    <col min="9983" max="9983" width="0" style="123" hidden="1" customWidth="1"/>
    <col min="9984" max="9984" width="20" style="123"/>
    <col min="9985" max="9985" width="3.140625" style="123" bestFit="1" customWidth="1"/>
    <col min="9986" max="9986" width="58.85546875" style="123" customWidth="1"/>
    <col min="9987" max="9987" width="31.140625" style="123" customWidth="1"/>
    <col min="9988" max="9988" width="20.28515625" style="123" customWidth="1"/>
    <col min="9989" max="9989" width="23.42578125" style="123" bestFit="1" customWidth="1"/>
    <col min="9990" max="9990" width="13.140625" style="123" customWidth="1"/>
    <col min="9991" max="9991" width="17.7109375" style="123" customWidth="1"/>
    <col min="9992" max="9992" width="23" style="123" customWidth="1"/>
    <col min="9993" max="9993" width="36.28515625" style="123" bestFit="1" customWidth="1"/>
    <col min="9994" max="9994" width="29.5703125" style="123" customWidth="1"/>
    <col min="9995" max="9995" width="33" style="123" customWidth="1"/>
    <col min="9996" max="9996" width="29.85546875" style="123" customWidth="1"/>
    <col min="9997" max="9997" width="26.28515625" style="123" customWidth="1"/>
    <col min="9998" max="9998" width="22.140625" style="123" customWidth="1"/>
    <col min="9999" max="9999" width="26.140625" style="123" customWidth="1"/>
    <col min="10000" max="10000" width="19.5703125" style="123" bestFit="1" customWidth="1"/>
    <col min="10001" max="10001" width="21.85546875" style="123" customWidth="1"/>
    <col min="10002" max="10002" width="18.28515625" style="123" customWidth="1"/>
    <col min="10003" max="10003" width="6.42578125" style="123" customWidth="1"/>
    <col min="10004" max="10004" width="53.28515625" style="123" bestFit="1" customWidth="1"/>
    <col min="10005" max="10005" width="16.85546875" style="123" bestFit="1" customWidth="1"/>
    <col min="10006" max="10006" width="32.7109375" style="123" customWidth="1"/>
    <col min="10007" max="10235" width="11.42578125" style="123" customWidth="1"/>
    <col min="10236" max="10236" width="1" style="123" customWidth="1"/>
    <col min="10237" max="10237" width="4.28515625" style="123" customWidth="1"/>
    <col min="10238" max="10238" width="34.7109375" style="123" customWidth="1"/>
    <col min="10239" max="10239" width="0" style="123" hidden="1" customWidth="1"/>
    <col min="10240" max="10240" width="20" style="123"/>
    <col min="10241" max="10241" width="3.140625" style="123" bestFit="1" customWidth="1"/>
    <col min="10242" max="10242" width="58.85546875" style="123" customWidth="1"/>
    <col min="10243" max="10243" width="31.140625" style="123" customWidth="1"/>
    <col min="10244" max="10244" width="20.28515625" style="123" customWidth="1"/>
    <col min="10245" max="10245" width="23.42578125" style="123" bestFit="1" customWidth="1"/>
    <col min="10246" max="10246" width="13.140625" style="123" customWidth="1"/>
    <col min="10247" max="10247" width="17.7109375" style="123" customWidth="1"/>
    <col min="10248" max="10248" width="23" style="123" customWidth="1"/>
    <col min="10249" max="10249" width="36.28515625" style="123" bestFit="1" customWidth="1"/>
    <col min="10250" max="10250" width="29.5703125" style="123" customWidth="1"/>
    <col min="10251" max="10251" width="33" style="123" customWidth="1"/>
    <col min="10252" max="10252" width="29.85546875" style="123" customWidth="1"/>
    <col min="10253" max="10253" width="26.28515625" style="123" customWidth="1"/>
    <col min="10254" max="10254" width="22.140625" style="123" customWidth="1"/>
    <col min="10255" max="10255" width="26.140625" style="123" customWidth="1"/>
    <col min="10256" max="10256" width="19.5703125" style="123" bestFit="1" customWidth="1"/>
    <col min="10257" max="10257" width="21.85546875" style="123" customWidth="1"/>
    <col min="10258" max="10258" width="18.28515625" style="123" customWidth="1"/>
    <col min="10259" max="10259" width="6.42578125" style="123" customWidth="1"/>
    <col min="10260" max="10260" width="53.28515625" style="123" bestFit="1" customWidth="1"/>
    <col min="10261" max="10261" width="16.85546875" style="123" bestFit="1" customWidth="1"/>
    <col min="10262" max="10262" width="32.7109375" style="123" customWidth="1"/>
    <col min="10263" max="10491" width="11.42578125" style="123" customWidth="1"/>
    <col min="10492" max="10492" width="1" style="123" customWidth="1"/>
    <col min="10493" max="10493" width="4.28515625" style="123" customWidth="1"/>
    <col min="10494" max="10494" width="34.7109375" style="123" customWidth="1"/>
    <col min="10495" max="10495" width="0" style="123" hidden="1" customWidth="1"/>
    <col min="10496" max="10496" width="20" style="123"/>
    <col min="10497" max="10497" width="3.140625" style="123" bestFit="1" customWidth="1"/>
    <col min="10498" max="10498" width="58.85546875" style="123" customWidth="1"/>
    <col min="10499" max="10499" width="31.140625" style="123" customWidth="1"/>
    <col min="10500" max="10500" width="20.28515625" style="123" customWidth="1"/>
    <col min="10501" max="10501" width="23.42578125" style="123" bestFit="1" customWidth="1"/>
    <col min="10502" max="10502" width="13.140625" style="123" customWidth="1"/>
    <col min="10503" max="10503" width="17.7109375" style="123" customWidth="1"/>
    <col min="10504" max="10504" width="23" style="123" customWidth="1"/>
    <col min="10505" max="10505" width="36.28515625" style="123" bestFit="1" customWidth="1"/>
    <col min="10506" max="10506" width="29.5703125" style="123" customWidth="1"/>
    <col min="10507" max="10507" width="33" style="123" customWidth="1"/>
    <col min="10508" max="10508" width="29.85546875" style="123" customWidth="1"/>
    <col min="10509" max="10509" width="26.28515625" style="123" customWidth="1"/>
    <col min="10510" max="10510" width="22.140625" style="123" customWidth="1"/>
    <col min="10511" max="10511" width="26.140625" style="123" customWidth="1"/>
    <col min="10512" max="10512" width="19.5703125" style="123" bestFit="1" customWidth="1"/>
    <col min="10513" max="10513" width="21.85546875" style="123" customWidth="1"/>
    <col min="10514" max="10514" width="18.28515625" style="123" customWidth="1"/>
    <col min="10515" max="10515" width="6.42578125" style="123" customWidth="1"/>
    <col min="10516" max="10516" width="53.28515625" style="123" bestFit="1" customWidth="1"/>
    <col min="10517" max="10517" width="16.85546875" style="123" bestFit="1" customWidth="1"/>
    <col min="10518" max="10518" width="32.7109375" style="123" customWidth="1"/>
    <col min="10519" max="10747" width="11.42578125" style="123" customWidth="1"/>
    <col min="10748" max="10748" width="1" style="123" customWidth="1"/>
    <col min="10749" max="10749" width="4.28515625" style="123" customWidth="1"/>
    <col min="10750" max="10750" width="34.7109375" style="123" customWidth="1"/>
    <col min="10751" max="10751" width="0" style="123" hidden="1" customWidth="1"/>
    <col min="10752" max="10752" width="20" style="123"/>
    <col min="10753" max="10753" width="3.140625" style="123" bestFit="1" customWidth="1"/>
    <col min="10754" max="10754" width="58.85546875" style="123" customWidth="1"/>
    <col min="10755" max="10755" width="31.140625" style="123" customWidth="1"/>
    <col min="10756" max="10756" width="20.28515625" style="123" customWidth="1"/>
    <col min="10757" max="10757" width="23.42578125" style="123" bestFit="1" customWidth="1"/>
    <col min="10758" max="10758" width="13.140625" style="123" customWidth="1"/>
    <col min="10759" max="10759" width="17.7109375" style="123" customWidth="1"/>
    <col min="10760" max="10760" width="23" style="123" customWidth="1"/>
    <col min="10761" max="10761" width="36.28515625" style="123" bestFit="1" customWidth="1"/>
    <col min="10762" max="10762" width="29.5703125" style="123" customWidth="1"/>
    <col min="10763" max="10763" width="33" style="123" customWidth="1"/>
    <col min="10764" max="10764" width="29.85546875" style="123" customWidth="1"/>
    <col min="10765" max="10765" width="26.28515625" style="123" customWidth="1"/>
    <col min="10766" max="10766" width="22.140625" style="123" customWidth="1"/>
    <col min="10767" max="10767" width="26.140625" style="123" customWidth="1"/>
    <col min="10768" max="10768" width="19.5703125" style="123" bestFit="1" customWidth="1"/>
    <col min="10769" max="10769" width="21.85546875" style="123" customWidth="1"/>
    <col min="10770" max="10770" width="18.28515625" style="123" customWidth="1"/>
    <col min="10771" max="10771" width="6.42578125" style="123" customWidth="1"/>
    <col min="10772" max="10772" width="53.28515625" style="123" bestFit="1" customWidth="1"/>
    <col min="10773" max="10773" width="16.85546875" style="123" bestFit="1" customWidth="1"/>
    <col min="10774" max="10774" width="32.7109375" style="123" customWidth="1"/>
    <col min="10775" max="11003" width="11.42578125" style="123" customWidth="1"/>
    <col min="11004" max="11004" width="1" style="123" customWidth="1"/>
    <col min="11005" max="11005" width="4.28515625" style="123" customWidth="1"/>
    <col min="11006" max="11006" width="34.7109375" style="123" customWidth="1"/>
    <col min="11007" max="11007" width="0" style="123" hidden="1" customWidth="1"/>
    <col min="11008" max="11008" width="20" style="123"/>
    <col min="11009" max="11009" width="3.140625" style="123" bestFit="1" customWidth="1"/>
    <col min="11010" max="11010" width="58.85546875" style="123" customWidth="1"/>
    <col min="11011" max="11011" width="31.140625" style="123" customWidth="1"/>
    <col min="11012" max="11012" width="20.28515625" style="123" customWidth="1"/>
    <col min="11013" max="11013" width="23.42578125" style="123" bestFit="1" customWidth="1"/>
    <col min="11014" max="11014" width="13.140625" style="123" customWidth="1"/>
    <col min="11015" max="11015" width="17.7109375" style="123" customWidth="1"/>
    <col min="11016" max="11016" width="23" style="123" customWidth="1"/>
    <col min="11017" max="11017" width="36.28515625" style="123" bestFit="1" customWidth="1"/>
    <col min="11018" max="11018" width="29.5703125" style="123" customWidth="1"/>
    <col min="11019" max="11019" width="33" style="123" customWidth="1"/>
    <col min="11020" max="11020" width="29.85546875" style="123" customWidth="1"/>
    <col min="11021" max="11021" width="26.28515625" style="123" customWidth="1"/>
    <col min="11022" max="11022" width="22.140625" style="123" customWidth="1"/>
    <col min="11023" max="11023" width="26.140625" style="123" customWidth="1"/>
    <col min="11024" max="11024" width="19.5703125" style="123" bestFit="1" customWidth="1"/>
    <col min="11025" max="11025" width="21.85546875" style="123" customWidth="1"/>
    <col min="11026" max="11026" width="18.28515625" style="123" customWidth="1"/>
    <col min="11027" max="11027" width="6.42578125" style="123" customWidth="1"/>
    <col min="11028" max="11028" width="53.28515625" style="123" bestFit="1" customWidth="1"/>
    <col min="11029" max="11029" width="16.85546875" style="123" bestFit="1" customWidth="1"/>
    <col min="11030" max="11030" width="32.7109375" style="123" customWidth="1"/>
    <col min="11031" max="11259" width="11.42578125" style="123" customWidth="1"/>
    <col min="11260" max="11260" width="1" style="123" customWidth="1"/>
    <col min="11261" max="11261" width="4.28515625" style="123" customWidth="1"/>
    <col min="11262" max="11262" width="34.7109375" style="123" customWidth="1"/>
    <col min="11263" max="11263" width="0" style="123" hidden="1" customWidth="1"/>
    <col min="11264" max="11264" width="20" style="123"/>
    <col min="11265" max="11265" width="3.140625" style="123" bestFit="1" customWidth="1"/>
    <col min="11266" max="11266" width="58.85546875" style="123" customWidth="1"/>
    <col min="11267" max="11267" width="31.140625" style="123" customWidth="1"/>
    <col min="11268" max="11268" width="20.28515625" style="123" customWidth="1"/>
    <col min="11269" max="11269" width="23.42578125" style="123" bestFit="1" customWidth="1"/>
    <col min="11270" max="11270" width="13.140625" style="123" customWidth="1"/>
    <col min="11271" max="11271" width="17.7109375" style="123" customWidth="1"/>
    <col min="11272" max="11272" width="23" style="123" customWidth="1"/>
    <col min="11273" max="11273" width="36.28515625" style="123" bestFit="1" customWidth="1"/>
    <col min="11274" max="11274" width="29.5703125" style="123" customWidth="1"/>
    <col min="11275" max="11275" width="33" style="123" customWidth="1"/>
    <col min="11276" max="11276" width="29.85546875" style="123" customWidth="1"/>
    <col min="11277" max="11277" width="26.28515625" style="123" customWidth="1"/>
    <col min="11278" max="11278" width="22.140625" style="123" customWidth="1"/>
    <col min="11279" max="11279" width="26.140625" style="123" customWidth="1"/>
    <col min="11280" max="11280" width="19.5703125" style="123" bestFit="1" customWidth="1"/>
    <col min="11281" max="11281" width="21.85546875" style="123" customWidth="1"/>
    <col min="11282" max="11282" width="18.28515625" style="123" customWidth="1"/>
    <col min="11283" max="11283" width="6.42578125" style="123" customWidth="1"/>
    <col min="11284" max="11284" width="53.28515625" style="123" bestFit="1" customWidth="1"/>
    <col min="11285" max="11285" width="16.85546875" style="123" bestFit="1" customWidth="1"/>
    <col min="11286" max="11286" width="32.7109375" style="123" customWidth="1"/>
    <col min="11287" max="11515" width="11.42578125" style="123" customWidth="1"/>
    <col min="11516" max="11516" width="1" style="123" customWidth="1"/>
    <col min="11517" max="11517" width="4.28515625" style="123" customWidth="1"/>
    <col min="11518" max="11518" width="34.7109375" style="123" customWidth="1"/>
    <col min="11519" max="11519" width="0" style="123" hidden="1" customWidth="1"/>
    <col min="11520" max="11520" width="20" style="123"/>
    <col min="11521" max="11521" width="3.140625" style="123" bestFit="1" customWidth="1"/>
    <col min="11522" max="11522" width="58.85546875" style="123" customWidth="1"/>
    <col min="11523" max="11523" width="31.140625" style="123" customWidth="1"/>
    <col min="11524" max="11524" width="20.28515625" style="123" customWidth="1"/>
    <col min="11525" max="11525" width="23.42578125" style="123" bestFit="1" customWidth="1"/>
    <col min="11526" max="11526" width="13.140625" style="123" customWidth="1"/>
    <col min="11527" max="11527" width="17.7109375" style="123" customWidth="1"/>
    <col min="11528" max="11528" width="23" style="123" customWidth="1"/>
    <col min="11529" max="11529" width="36.28515625" style="123" bestFit="1" customWidth="1"/>
    <col min="11530" max="11530" width="29.5703125" style="123" customWidth="1"/>
    <col min="11531" max="11531" width="33" style="123" customWidth="1"/>
    <col min="11532" max="11532" width="29.85546875" style="123" customWidth="1"/>
    <col min="11533" max="11533" width="26.28515625" style="123" customWidth="1"/>
    <col min="11534" max="11534" width="22.140625" style="123" customWidth="1"/>
    <col min="11535" max="11535" width="26.140625" style="123" customWidth="1"/>
    <col min="11536" max="11536" width="19.5703125" style="123" bestFit="1" customWidth="1"/>
    <col min="11537" max="11537" width="21.85546875" style="123" customWidth="1"/>
    <col min="11538" max="11538" width="18.28515625" style="123" customWidth="1"/>
    <col min="11539" max="11539" width="6.42578125" style="123" customWidth="1"/>
    <col min="11540" max="11540" width="53.28515625" style="123" bestFit="1" customWidth="1"/>
    <col min="11541" max="11541" width="16.85546875" style="123" bestFit="1" customWidth="1"/>
    <col min="11542" max="11542" width="32.7109375" style="123" customWidth="1"/>
    <col min="11543" max="11771" width="11.42578125" style="123" customWidth="1"/>
    <col min="11772" max="11772" width="1" style="123" customWidth="1"/>
    <col min="11773" max="11773" width="4.28515625" style="123" customWidth="1"/>
    <col min="11774" max="11774" width="34.7109375" style="123" customWidth="1"/>
    <col min="11775" max="11775" width="0" style="123" hidden="1" customWidth="1"/>
    <col min="11776" max="11776" width="20" style="123"/>
    <col min="11777" max="11777" width="3.140625" style="123" bestFit="1" customWidth="1"/>
    <col min="11778" max="11778" width="58.85546875" style="123" customWidth="1"/>
    <col min="11779" max="11779" width="31.140625" style="123" customWidth="1"/>
    <col min="11780" max="11780" width="20.28515625" style="123" customWidth="1"/>
    <col min="11781" max="11781" width="23.42578125" style="123" bestFit="1" customWidth="1"/>
    <col min="11782" max="11782" width="13.140625" style="123" customWidth="1"/>
    <col min="11783" max="11783" width="17.7109375" style="123" customWidth="1"/>
    <col min="11784" max="11784" width="23" style="123" customWidth="1"/>
    <col min="11785" max="11785" width="36.28515625" style="123" bestFit="1" customWidth="1"/>
    <col min="11786" max="11786" width="29.5703125" style="123" customWidth="1"/>
    <col min="11787" max="11787" width="33" style="123" customWidth="1"/>
    <col min="11788" max="11788" width="29.85546875" style="123" customWidth="1"/>
    <col min="11789" max="11789" width="26.28515625" style="123" customWidth="1"/>
    <col min="11790" max="11790" width="22.140625" style="123" customWidth="1"/>
    <col min="11791" max="11791" width="26.140625" style="123" customWidth="1"/>
    <col min="11792" max="11792" width="19.5703125" style="123" bestFit="1" customWidth="1"/>
    <col min="11793" max="11793" width="21.85546875" style="123" customWidth="1"/>
    <col min="11794" max="11794" width="18.28515625" style="123" customWidth="1"/>
    <col min="11795" max="11795" width="6.42578125" style="123" customWidth="1"/>
    <col min="11796" max="11796" width="53.28515625" style="123" bestFit="1" customWidth="1"/>
    <col min="11797" max="11797" width="16.85546875" style="123" bestFit="1" customWidth="1"/>
    <col min="11798" max="11798" width="32.7109375" style="123" customWidth="1"/>
    <col min="11799" max="12027" width="11.42578125" style="123" customWidth="1"/>
    <col min="12028" max="12028" width="1" style="123" customWidth="1"/>
    <col min="12029" max="12029" width="4.28515625" style="123" customWidth="1"/>
    <col min="12030" max="12030" width="34.7109375" style="123" customWidth="1"/>
    <col min="12031" max="12031" width="0" style="123" hidden="1" customWidth="1"/>
    <col min="12032" max="12032" width="20" style="123"/>
    <col min="12033" max="12033" width="3.140625" style="123" bestFit="1" customWidth="1"/>
    <col min="12034" max="12034" width="58.85546875" style="123" customWidth="1"/>
    <col min="12035" max="12035" width="31.140625" style="123" customWidth="1"/>
    <col min="12036" max="12036" width="20.28515625" style="123" customWidth="1"/>
    <col min="12037" max="12037" width="23.42578125" style="123" bestFit="1" customWidth="1"/>
    <col min="12038" max="12038" width="13.140625" style="123" customWidth="1"/>
    <col min="12039" max="12039" width="17.7109375" style="123" customWidth="1"/>
    <col min="12040" max="12040" width="23" style="123" customWidth="1"/>
    <col min="12041" max="12041" width="36.28515625" style="123" bestFit="1" customWidth="1"/>
    <col min="12042" max="12042" width="29.5703125" style="123" customWidth="1"/>
    <col min="12043" max="12043" width="33" style="123" customWidth="1"/>
    <col min="12044" max="12044" width="29.85546875" style="123" customWidth="1"/>
    <col min="12045" max="12045" width="26.28515625" style="123" customWidth="1"/>
    <col min="12046" max="12046" width="22.140625" style="123" customWidth="1"/>
    <col min="12047" max="12047" width="26.140625" style="123" customWidth="1"/>
    <col min="12048" max="12048" width="19.5703125" style="123" bestFit="1" customWidth="1"/>
    <col min="12049" max="12049" width="21.85546875" style="123" customWidth="1"/>
    <col min="12050" max="12050" width="18.28515625" style="123" customWidth="1"/>
    <col min="12051" max="12051" width="6.42578125" style="123" customWidth="1"/>
    <col min="12052" max="12052" width="53.28515625" style="123" bestFit="1" customWidth="1"/>
    <col min="12053" max="12053" width="16.85546875" style="123" bestFit="1" customWidth="1"/>
    <col min="12054" max="12054" width="32.7109375" style="123" customWidth="1"/>
    <col min="12055" max="12283" width="11.42578125" style="123" customWidth="1"/>
    <col min="12284" max="12284" width="1" style="123" customWidth="1"/>
    <col min="12285" max="12285" width="4.28515625" style="123" customWidth="1"/>
    <col min="12286" max="12286" width="34.7109375" style="123" customWidth="1"/>
    <col min="12287" max="12287" width="0" style="123" hidden="1" customWidth="1"/>
    <col min="12288" max="12288" width="20" style="123"/>
    <col min="12289" max="12289" width="3.140625" style="123" bestFit="1" customWidth="1"/>
    <col min="12290" max="12290" width="58.85546875" style="123" customWidth="1"/>
    <col min="12291" max="12291" width="31.140625" style="123" customWidth="1"/>
    <col min="12292" max="12292" width="20.28515625" style="123" customWidth="1"/>
    <col min="12293" max="12293" width="23.42578125" style="123" bestFit="1" customWidth="1"/>
    <col min="12294" max="12294" width="13.140625" style="123" customWidth="1"/>
    <col min="12295" max="12295" width="17.7109375" style="123" customWidth="1"/>
    <col min="12296" max="12296" width="23" style="123" customWidth="1"/>
    <col min="12297" max="12297" width="36.28515625" style="123" bestFit="1" customWidth="1"/>
    <col min="12298" max="12298" width="29.5703125" style="123" customWidth="1"/>
    <col min="12299" max="12299" width="33" style="123" customWidth="1"/>
    <col min="12300" max="12300" width="29.85546875" style="123" customWidth="1"/>
    <col min="12301" max="12301" width="26.28515625" style="123" customWidth="1"/>
    <col min="12302" max="12302" width="22.140625" style="123" customWidth="1"/>
    <col min="12303" max="12303" width="26.140625" style="123" customWidth="1"/>
    <col min="12304" max="12304" width="19.5703125" style="123" bestFit="1" customWidth="1"/>
    <col min="12305" max="12305" width="21.85546875" style="123" customWidth="1"/>
    <col min="12306" max="12306" width="18.28515625" style="123" customWidth="1"/>
    <col min="12307" max="12307" width="6.42578125" style="123" customWidth="1"/>
    <col min="12308" max="12308" width="53.28515625" style="123" bestFit="1" customWidth="1"/>
    <col min="12309" max="12309" width="16.85546875" style="123" bestFit="1" customWidth="1"/>
    <col min="12310" max="12310" width="32.7109375" style="123" customWidth="1"/>
    <col min="12311" max="12539" width="11.42578125" style="123" customWidth="1"/>
    <col min="12540" max="12540" width="1" style="123" customWidth="1"/>
    <col min="12541" max="12541" width="4.28515625" style="123" customWidth="1"/>
    <col min="12542" max="12542" width="34.7109375" style="123" customWidth="1"/>
    <col min="12543" max="12543" width="0" style="123" hidden="1" customWidth="1"/>
    <col min="12544" max="12544" width="20" style="123"/>
    <col min="12545" max="12545" width="3.140625" style="123" bestFit="1" customWidth="1"/>
    <col min="12546" max="12546" width="58.85546875" style="123" customWidth="1"/>
    <col min="12547" max="12547" width="31.140625" style="123" customWidth="1"/>
    <col min="12548" max="12548" width="20.28515625" style="123" customWidth="1"/>
    <col min="12549" max="12549" width="23.42578125" style="123" bestFit="1" customWidth="1"/>
    <col min="12550" max="12550" width="13.140625" style="123" customWidth="1"/>
    <col min="12551" max="12551" width="17.7109375" style="123" customWidth="1"/>
    <col min="12552" max="12552" width="23" style="123" customWidth="1"/>
    <col min="12553" max="12553" width="36.28515625" style="123" bestFit="1" customWidth="1"/>
    <col min="12554" max="12554" width="29.5703125" style="123" customWidth="1"/>
    <col min="12555" max="12555" width="33" style="123" customWidth="1"/>
    <col min="12556" max="12556" width="29.85546875" style="123" customWidth="1"/>
    <col min="12557" max="12557" width="26.28515625" style="123" customWidth="1"/>
    <col min="12558" max="12558" width="22.140625" style="123" customWidth="1"/>
    <col min="12559" max="12559" width="26.140625" style="123" customWidth="1"/>
    <col min="12560" max="12560" width="19.5703125" style="123" bestFit="1" customWidth="1"/>
    <col min="12561" max="12561" width="21.85546875" style="123" customWidth="1"/>
    <col min="12562" max="12562" width="18.28515625" style="123" customWidth="1"/>
    <col min="12563" max="12563" width="6.42578125" style="123" customWidth="1"/>
    <col min="12564" max="12564" width="53.28515625" style="123" bestFit="1" customWidth="1"/>
    <col min="12565" max="12565" width="16.85546875" style="123" bestFit="1" customWidth="1"/>
    <col min="12566" max="12566" width="32.7109375" style="123" customWidth="1"/>
    <col min="12567" max="12795" width="11.42578125" style="123" customWidth="1"/>
    <col min="12796" max="12796" width="1" style="123" customWidth="1"/>
    <col min="12797" max="12797" width="4.28515625" style="123" customWidth="1"/>
    <col min="12798" max="12798" width="34.7109375" style="123" customWidth="1"/>
    <col min="12799" max="12799" width="0" style="123" hidden="1" customWidth="1"/>
    <col min="12800" max="12800" width="20" style="123"/>
    <col min="12801" max="12801" width="3.140625" style="123" bestFit="1" customWidth="1"/>
    <col min="12802" max="12802" width="58.85546875" style="123" customWidth="1"/>
    <col min="12803" max="12803" width="31.140625" style="123" customWidth="1"/>
    <col min="12804" max="12804" width="20.28515625" style="123" customWidth="1"/>
    <col min="12805" max="12805" width="23.42578125" style="123" bestFit="1" customWidth="1"/>
    <col min="12806" max="12806" width="13.140625" style="123" customWidth="1"/>
    <col min="12807" max="12807" width="17.7109375" style="123" customWidth="1"/>
    <col min="12808" max="12808" width="23" style="123" customWidth="1"/>
    <col min="12809" max="12809" width="36.28515625" style="123" bestFit="1" customWidth="1"/>
    <col min="12810" max="12810" width="29.5703125" style="123" customWidth="1"/>
    <col min="12811" max="12811" width="33" style="123" customWidth="1"/>
    <col min="12812" max="12812" width="29.85546875" style="123" customWidth="1"/>
    <col min="12813" max="12813" width="26.28515625" style="123" customWidth="1"/>
    <col min="12814" max="12814" width="22.140625" style="123" customWidth="1"/>
    <col min="12815" max="12815" width="26.140625" style="123" customWidth="1"/>
    <col min="12816" max="12816" width="19.5703125" style="123" bestFit="1" customWidth="1"/>
    <col min="12817" max="12817" width="21.85546875" style="123" customWidth="1"/>
    <col min="12818" max="12818" width="18.28515625" style="123" customWidth="1"/>
    <col min="12819" max="12819" width="6.42578125" style="123" customWidth="1"/>
    <col min="12820" max="12820" width="53.28515625" style="123" bestFit="1" customWidth="1"/>
    <col min="12821" max="12821" width="16.85546875" style="123" bestFit="1" customWidth="1"/>
    <col min="12822" max="12822" width="32.7109375" style="123" customWidth="1"/>
    <col min="12823" max="13051" width="11.42578125" style="123" customWidth="1"/>
    <col min="13052" max="13052" width="1" style="123" customWidth="1"/>
    <col min="13053" max="13053" width="4.28515625" style="123" customWidth="1"/>
    <col min="13054" max="13054" width="34.7109375" style="123" customWidth="1"/>
    <col min="13055" max="13055" width="0" style="123" hidden="1" customWidth="1"/>
    <col min="13056" max="13056" width="20" style="123"/>
    <col min="13057" max="13057" width="3.140625" style="123" bestFit="1" customWidth="1"/>
    <col min="13058" max="13058" width="58.85546875" style="123" customWidth="1"/>
    <col min="13059" max="13059" width="31.140625" style="123" customWidth="1"/>
    <col min="13060" max="13060" width="20.28515625" style="123" customWidth="1"/>
    <col min="13061" max="13061" width="23.42578125" style="123" bestFit="1" customWidth="1"/>
    <col min="13062" max="13062" width="13.140625" style="123" customWidth="1"/>
    <col min="13063" max="13063" width="17.7109375" style="123" customWidth="1"/>
    <col min="13064" max="13064" width="23" style="123" customWidth="1"/>
    <col min="13065" max="13065" width="36.28515625" style="123" bestFit="1" customWidth="1"/>
    <col min="13066" max="13066" width="29.5703125" style="123" customWidth="1"/>
    <col min="13067" max="13067" width="33" style="123" customWidth="1"/>
    <col min="13068" max="13068" width="29.85546875" style="123" customWidth="1"/>
    <col min="13069" max="13069" width="26.28515625" style="123" customWidth="1"/>
    <col min="13070" max="13070" width="22.140625" style="123" customWidth="1"/>
    <col min="13071" max="13071" width="26.140625" style="123" customWidth="1"/>
    <col min="13072" max="13072" width="19.5703125" style="123" bestFit="1" customWidth="1"/>
    <col min="13073" max="13073" width="21.85546875" style="123" customWidth="1"/>
    <col min="13074" max="13074" width="18.28515625" style="123" customWidth="1"/>
    <col min="13075" max="13075" width="6.42578125" style="123" customWidth="1"/>
    <col min="13076" max="13076" width="53.28515625" style="123" bestFit="1" customWidth="1"/>
    <col min="13077" max="13077" width="16.85546875" style="123" bestFit="1" customWidth="1"/>
    <col min="13078" max="13078" width="32.7109375" style="123" customWidth="1"/>
    <col min="13079" max="13307" width="11.42578125" style="123" customWidth="1"/>
    <col min="13308" max="13308" width="1" style="123" customWidth="1"/>
    <col min="13309" max="13309" width="4.28515625" style="123" customWidth="1"/>
    <col min="13310" max="13310" width="34.7109375" style="123" customWidth="1"/>
    <col min="13311" max="13311" width="0" style="123" hidden="1" customWidth="1"/>
    <col min="13312" max="13312" width="20" style="123"/>
    <col min="13313" max="13313" width="3.140625" style="123" bestFit="1" customWidth="1"/>
    <col min="13314" max="13314" width="58.85546875" style="123" customWidth="1"/>
    <col min="13315" max="13315" width="31.140625" style="123" customWidth="1"/>
    <col min="13316" max="13316" width="20.28515625" style="123" customWidth="1"/>
    <col min="13317" max="13317" width="23.42578125" style="123" bestFit="1" customWidth="1"/>
    <col min="13318" max="13318" width="13.140625" style="123" customWidth="1"/>
    <col min="13319" max="13319" width="17.7109375" style="123" customWidth="1"/>
    <col min="13320" max="13320" width="23" style="123" customWidth="1"/>
    <col min="13321" max="13321" width="36.28515625" style="123" bestFit="1" customWidth="1"/>
    <col min="13322" max="13322" width="29.5703125" style="123" customWidth="1"/>
    <col min="13323" max="13323" width="33" style="123" customWidth="1"/>
    <col min="13324" max="13324" width="29.85546875" style="123" customWidth="1"/>
    <col min="13325" max="13325" width="26.28515625" style="123" customWidth="1"/>
    <col min="13326" max="13326" width="22.140625" style="123" customWidth="1"/>
    <col min="13327" max="13327" width="26.140625" style="123" customWidth="1"/>
    <col min="13328" max="13328" width="19.5703125" style="123" bestFit="1" customWidth="1"/>
    <col min="13329" max="13329" width="21.85546875" style="123" customWidth="1"/>
    <col min="13330" max="13330" width="18.28515625" style="123" customWidth="1"/>
    <col min="13331" max="13331" width="6.42578125" style="123" customWidth="1"/>
    <col min="13332" max="13332" width="53.28515625" style="123" bestFit="1" customWidth="1"/>
    <col min="13333" max="13333" width="16.85546875" style="123" bestFit="1" customWidth="1"/>
    <col min="13334" max="13334" width="32.7109375" style="123" customWidth="1"/>
    <col min="13335" max="13563" width="11.42578125" style="123" customWidth="1"/>
    <col min="13564" max="13564" width="1" style="123" customWidth="1"/>
    <col min="13565" max="13565" width="4.28515625" style="123" customWidth="1"/>
    <col min="13566" max="13566" width="34.7109375" style="123" customWidth="1"/>
    <col min="13567" max="13567" width="0" style="123" hidden="1" customWidth="1"/>
    <col min="13568" max="13568" width="20" style="123"/>
    <col min="13569" max="13569" width="3.140625" style="123" bestFit="1" customWidth="1"/>
    <col min="13570" max="13570" width="58.85546875" style="123" customWidth="1"/>
    <col min="13571" max="13571" width="31.140625" style="123" customWidth="1"/>
    <col min="13572" max="13572" width="20.28515625" style="123" customWidth="1"/>
    <col min="13573" max="13573" width="23.42578125" style="123" bestFit="1" customWidth="1"/>
    <col min="13574" max="13574" width="13.140625" style="123" customWidth="1"/>
    <col min="13575" max="13575" width="17.7109375" style="123" customWidth="1"/>
    <col min="13576" max="13576" width="23" style="123" customWidth="1"/>
    <col min="13577" max="13577" width="36.28515625" style="123" bestFit="1" customWidth="1"/>
    <col min="13578" max="13578" width="29.5703125" style="123" customWidth="1"/>
    <col min="13579" max="13579" width="33" style="123" customWidth="1"/>
    <col min="13580" max="13580" width="29.85546875" style="123" customWidth="1"/>
    <col min="13581" max="13581" width="26.28515625" style="123" customWidth="1"/>
    <col min="13582" max="13582" width="22.140625" style="123" customWidth="1"/>
    <col min="13583" max="13583" width="26.140625" style="123" customWidth="1"/>
    <col min="13584" max="13584" width="19.5703125" style="123" bestFit="1" customWidth="1"/>
    <col min="13585" max="13585" width="21.85546875" style="123" customWidth="1"/>
    <col min="13586" max="13586" width="18.28515625" style="123" customWidth="1"/>
    <col min="13587" max="13587" width="6.42578125" style="123" customWidth="1"/>
    <col min="13588" max="13588" width="53.28515625" style="123" bestFit="1" customWidth="1"/>
    <col min="13589" max="13589" width="16.85546875" style="123" bestFit="1" customWidth="1"/>
    <col min="13590" max="13590" width="32.7109375" style="123" customWidth="1"/>
    <col min="13591" max="13819" width="11.42578125" style="123" customWidth="1"/>
    <col min="13820" max="13820" width="1" style="123" customWidth="1"/>
    <col min="13821" max="13821" width="4.28515625" style="123" customWidth="1"/>
    <col min="13822" max="13822" width="34.7109375" style="123" customWidth="1"/>
    <col min="13823" max="13823" width="0" style="123" hidden="1" customWidth="1"/>
    <col min="13824" max="13824" width="20" style="123"/>
    <col min="13825" max="13825" width="3.140625" style="123" bestFit="1" customWidth="1"/>
    <col min="13826" max="13826" width="58.85546875" style="123" customWidth="1"/>
    <col min="13827" max="13827" width="31.140625" style="123" customWidth="1"/>
    <col min="13828" max="13828" width="20.28515625" style="123" customWidth="1"/>
    <col min="13829" max="13829" width="23.42578125" style="123" bestFit="1" customWidth="1"/>
    <col min="13830" max="13830" width="13.140625" style="123" customWidth="1"/>
    <col min="13831" max="13831" width="17.7109375" style="123" customWidth="1"/>
    <col min="13832" max="13832" width="23" style="123" customWidth="1"/>
    <col min="13833" max="13833" width="36.28515625" style="123" bestFit="1" customWidth="1"/>
    <col min="13834" max="13834" width="29.5703125" style="123" customWidth="1"/>
    <col min="13835" max="13835" width="33" style="123" customWidth="1"/>
    <col min="13836" max="13836" width="29.85546875" style="123" customWidth="1"/>
    <col min="13837" max="13837" width="26.28515625" style="123" customWidth="1"/>
    <col min="13838" max="13838" width="22.140625" style="123" customWidth="1"/>
    <col min="13839" max="13839" width="26.140625" style="123" customWidth="1"/>
    <col min="13840" max="13840" width="19.5703125" style="123" bestFit="1" customWidth="1"/>
    <col min="13841" max="13841" width="21.85546875" style="123" customWidth="1"/>
    <col min="13842" max="13842" width="18.28515625" style="123" customWidth="1"/>
    <col min="13843" max="13843" width="6.42578125" style="123" customWidth="1"/>
    <col min="13844" max="13844" width="53.28515625" style="123" bestFit="1" customWidth="1"/>
    <col min="13845" max="13845" width="16.85546875" style="123" bestFit="1" customWidth="1"/>
    <col min="13846" max="13846" width="32.7109375" style="123" customWidth="1"/>
    <col min="13847" max="14075" width="11.42578125" style="123" customWidth="1"/>
    <col min="14076" max="14076" width="1" style="123" customWidth="1"/>
    <col min="14077" max="14077" width="4.28515625" style="123" customWidth="1"/>
    <col min="14078" max="14078" width="34.7109375" style="123" customWidth="1"/>
    <col min="14079" max="14079" width="0" style="123" hidden="1" customWidth="1"/>
    <col min="14080" max="14080" width="20" style="123"/>
    <col min="14081" max="14081" width="3.140625" style="123" bestFit="1" customWidth="1"/>
    <col min="14082" max="14082" width="58.85546875" style="123" customWidth="1"/>
    <col min="14083" max="14083" width="31.140625" style="123" customWidth="1"/>
    <col min="14084" max="14084" width="20.28515625" style="123" customWidth="1"/>
    <col min="14085" max="14085" width="23.42578125" style="123" bestFit="1" customWidth="1"/>
    <col min="14086" max="14086" width="13.140625" style="123" customWidth="1"/>
    <col min="14087" max="14087" width="17.7109375" style="123" customWidth="1"/>
    <col min="14088" max="14088" width="23" style="123" customWidth="1"/>
    <col min="14089" max="14089" width="36.28515625" style="123" bestFit="1" customWidth="1"/>
    <col min="14090" max="14090" width="29.5703125" style="123" customWidth="1"/>
    <col min="14091" max="14091" width="33" style="123" customWidth="1"/>
    <col min="14092" max="14092" width="29.85546875" style="123" customWidth="1"/>
    <col min="14093" max="14093" width="26.28515625" style="123" customWidth="1"/>
    <col min="14094" max="14094" width="22.140625" style="123" customWidth="1"/>
    <col min="14095" max="14095" width="26.140625" style="123" customWidth="1"/>
    <col min="14096" max="14096" width="19.5703125" style="123" bestFit="1" customWidth="1"/>
    <col min="14097" max="14097" width="21.85546875" style="123" customWidth="1"/>
    <col min="14098" max="14098" width="18.28515625" style="123" customWidth="1"/>
    <col min="14099" max="14099" width="6.42578125" style="123" customWidth="1"/>
    <col min="14100" max="14100" width="53.28515625" style="123" bestFit="1" customWidth="1"/>
    <col min="14101" max="14101" width="16.85546875" style="123" bestFit="1" customWidth="1"/>
    <col min="14102" max="14102" width="32.7109375" style="123" customWidth="1"/>
    <col min="14103" max="14331" width="11.42578125" style="123" customWidth="1"/>
    <col min="14332" max="14332" width="1" style="123" customWidth="1"/>
    <col min="14333" max="14333" width="4.28515625" style="123" customWidth="1"/>
    <col min="14334" max="14334" width="34.7109375" style="123" customWidth="1"/>
    <col min="14335" max="14335" width="0" style="123" hidden="1" customWidth="1"/>
    <col min="14336" max="14336" width="20" style="123"/>
    <col min="14337" max="14337" width="3.140625" style="123" bestFit="1" customWidth="1"/>
    <col min="14338" max="14338" width="58.85546875" style="123" customWidth="1"/>
    <col min="14339" max="14339" width="31.140625" style="123" customWidth="1"/>
    <col min="14340" max="14340" width="20.28515625" style="123" customWidth="1"/>
    <col min="14341" max="14341" width="23.42578125" style="123" bestFit="1" customWidth="1"/>
    <col min="14342" max="14342" width="13.140625" style="123" customWidth="1"/>
    <col min="14343" max="14343" width="17.7109375" style="123" customWidth="1"/>
    <col min="14344" max="14344" width="23" style="123" customWidth="1"/>
    <col min="14345" max="14345" width="36.28515625" style="123" bestFit="1" customWidth="1"/>
    <col min="14346" max="14346" width="29.5703125" style="123" customWidth="1"/>
    <col min="14347" max="14347" width="33" style="123" customWidth="1"/>
    <col min="14348" max="14348" width="29.85546875" style="123" customWidth="1"/>
    <col min="14349" max="14349" width="26.28515625" style="123" customWidth="1"/>
    <col min="14350" max="14350" width="22.140625" style="123" customWidth="1"/>
    <col min="14351" max="14351" width="26.140625" style="123" customWidth="1"/>
    <col min="14352" max="14352" width="19.5703125" style="123" bestFit="1" customWidth="1"/>
    <col min="14353" max="14353" width="21.85546875" style="123" customWidth="1"/>
    <col min="14354" max="14354" width="18.28515625" style="123" customWidth="1"/>
    <col min="14355" max="14355" width="6.42578125" style="123" customWidth="1"/>
    <col min="14356" max="14356" width="53.28515625" style="123" bestFit="1" customWidth="1"/>
    <col min="14357" max="14357" width="16.85546875" style="123" bestFit="1" customWidth="1"/>
    <col min="14358" max="14358" width="32.7109375" style="123" customWidth="1"/>
    <col min="14359" max="14587" width="11.42578125" style="123" customWidth="1"/>
    <col min="14588" max="14588" width="1" style="123" customWidth="1"/>
    <col min="14589" max="14589" width="4.28515625" style="123" customWidth="1"/>
    <col min="14590" max="14590" width="34.7109375" style="123" customWidth="1"/>
    <col min="14591" max="14591" width="0" style="123" hidden="1" customWidth="1"/>
    <col min="14592" max="14592" width="20" style="123"/>
    <col min="14593" max="14593" width="3.140625" style="123" bestFit="1" customWidth="1"/>
    <col min="14594" max="14594" width="58.85546875" style="123" customWidth="1"/>
    <col min="14595" max="14595" width="31.140625" style="123" customWidth="1"/>
    <col min="14596" max="14596" width="20.28515625" style="123" customWidth="1"/>
    <col min="14597" max="14597" width="23.42578125" style="123" bestFit="1" customWidth="1"/>
    <col min="14598" max="14598" width="13.140625" style="123" customWidth="1"/>
    <col min="14599" max="14599" width="17.7109375" style="123" customWidth="1"/>
    <col min="14600" max="14600" width="23" style="123" customWidth="1"/>
    <col min="14601" max="14601" width="36.28515625" style="123" bestFit="1" customWidth="1"/>
    <col min="14602" max="14602" width="29.5703125" style="123" customWidth="1"/>
    <col min="14603" max="14603" width="33" style="123" customWidth="1"/>
    <col min="14604" max="14604" width="29.85546875" style="123" customWidth="1"/>
    <col min="14605" max="14605" width="26.28515625" style="123" customWidth="1"/>
    <col min="14606" max="14606" width="22.140625" style="123" customWidth="1"/>
    <col min="14607" max="14607" width="26.140625" style="123" customWidth="1"/>
    <col min="14608" max="14608" width="19.5703125" style="123" bestFit="1" customWidth="1"/>
    <col min="14609" max="14609" width="21.85546875" style="123" customWidth="1"/>
    <col min="14610" max="14610" width="18.28515625" style="123" customWidth="1"/>
    <col min="14611" max="14611" width="6.42578125" style="123" customWidth="1"/>
    <col min="14612" max="14612" width="53.28515625" style="123" bestFit="1" customWidth="1"/>
    <col min="14613" max="14613" width="16.85546875" style="123" bestFit="1" customWidth="1"/>
    <col min="14614" max="14614" width="32.7109375" style="123" customWidth="1"/>
    <col min="14615" max="14843" width="11.42578125" style="123" customWidth="1"/>
    <col min="14844" max="14844" width="1" style="123" customWidth="1"/>
    <col min="14845" max="14845" width="4.28515625" style="123" customWidth="1"/>
    <col min="14846" max="14846" width="34.7109375" style="123" customWidth="1"/>
    <col min="14847" max="14847" width="0" style="123" hidden="1" customWidth="1"/>
    <col min="14848" max="14848" width="20" style="123"/>
    <col min="14849" max="14849" width="3.140625" style="123" bestFit="1" customWidth="1"/>
    <col min="14850" max="14850" width="58.85546875" style="123" customWidth="1"/>
    <col min="14851" max="14851" width="31.140625" style="123" customWidth="1"/>
    <col min="14852" max="14852" width="20.28515625" style="123" customWidth="1"/>
    <col min="14853" max="14853" width="23.42578125" style="123" bestFit="1" customWidth="1"/>
    <col min="14854" max="14854" width="13.140625" style="123" customWidth="1"/>
    <col min="14855" max="14855" width="17.7109375" style="123" customWidth="1"/>
    <col min="14856" max="14856" width="23" style="123" customWidth="1"/>
    <col min="14857" max="14857" width="36.28515625" style="123" bestFit="1" customWidth="1"/>
    <col min="14858" max="14858" width="29.5703125" style="123" customWidth="1"/>
    <col min="14859" max="14859" width="33" style="123" customWidth="1"/>
    <col min="14860" max="14860" width="29.85546875" style="123" customWidth="1"/>
    <col min="14861" max="14861" width="26.28515625" style="123" customWidth="1"/>
    <col min="14862" max="14862" width="22.140625" style="123" customWidth="1"/>
    <col min="14863" max="14863" width="26.140625" style="123" customWidth="1"/>
    <col min="14864" max="14864" width="19.5703125" style="123" bestFit="1" customWidth="1"/>
    <col min="14865" max="14865" width="21.85546875" style="123" customWidth="1"/>
    <col min="14866" max="14866" width="18.28515625" style="123" customWidth="1"/>
    <col min="14867" max="14867" width="6.42578125" style="123" customWidth="1"/>
    <col min="14868" max="14868" width="53.28515625" style="123" bestFit="1" customWidth="1"/>
    <col min="14869" max="14869" width="16.85546875" style="123" bestFit="1" customWidth="1"/>
    <col min="14870" max="14870" width="32.7109375" style="123" customWidth="1"/>
    <col min="14871" max="15099" width="11.42578125" style="123" customWidth="1"/>
    <col min="15100" max="15100" width="1" style="123" customWidth="1"/>
    <col min="15101" max="15101" width="4.28515625" style="123" customWidth="1"/>
    <col min="15102" max="15102" width="34.7109375" style="123" customWidth="1"/>
    <col min="15103" max="15103" width="0" style="123" hidden="1" customWidth="1"/>
    <col min="15104" max="15104" width="20" style="123"/>
    <col min="15105" max="15105" width="3.140625" style="123" bestFit="1" customWidth="1"/>
    <col min="15106" max="15106" width="58.85546875" style="123" customWidth="1"/>
    <col min="15107" max="15107" width="31.140625" style="123" customWidth="1"/>
    <col min="15108" max="15108" width="20.28515625" style="123" customWidth="1"/>
    <col min="15109" max="15109" width="23.42578125" style="123" bestFit="1" customWidth="1"/>
    <col min="15110" max="15110" width="13.140625" style="123" customWidth="1"/>
    <col min="15111" max="15111" width="17.7109375" style="123" customWidth="1"/>
    <col min="15112" max="15112" width="23" style="123" customWidth="1"/>
    <col min="15113" max="15113" width="36.28515625" style="123" bestFit="1" customWidth="1"/>
    <col min="15114" max="15114" width="29.5703125" style="123" customWidth="1"/>
    <col min="15115" max="15115" width="33" style="123" customWidth="1"/>
    <col min="15116" max="15116" width="29.85546875" style="123" customWidth="1"/>
    <col min="15117" max="15117" width="26.28515625" style="123" customWidth="1"/>
    <col min="15118" max="15118" width="22.140625" style="123" customWidth="1"/>
    <col min="15119" max="15119" width="26.140625" style="123" customWidth="1"/>
    <col min="15120" max="15120" width="19.5703125" style="123" bestFit="1" customWidth="1"/>
    <col min="15121" max="15121" width="21.85546875" style="123" customWidth="1"/>
    <col min="15122" max="15122" width="18.28515625" style="123" customWidth="1"/>
    <col min="15123" max="15123" width="6.42578125" style="123" customWidth="1"/>
    <col min="15124" max="15124" width="53.28515625" style="123" bestFit="1" customWidth="1"/>
    <col min="15125" max="15125" width="16.85546875" style="123" bestFit="1" customWidth="1"/>
    <col min="15126" max="15126" width="32.7109375" style="123" customWidth="1"/>
    <col min="15127" max="15355" width="11.42578125" style="123" customWidth="1"/>
    <col min="15356" max="15356" width="1" style="123" customWidth="1"/>
    <col min="15357" max="15357" width="4.28515625" style="123" customWidth="1"/>
    <col min="15358" max="15358" width="34.7109375" style="123" customWidth="1"/>
    <col min="15359" max="15359" width="0" style="123" hidden="1" customWidth="1"/>
    <col min="15360" max="15360" width="20" style="123"/>
    <col min="15361" max="15361" width="3.140625" style="123" bestFit="1" customWidth="1"/>
    <col min="15362" max="15362" width="58.85546875" style="123" customWidth="1"/>
    <col min="15363" max="15363" width="31.140625" style="123" customWidth="1"/>
    <col min="15364" max="15364" width="20.28515625" style="123" customWidth="1"/>
    <col min="15365" max="15365" width="23.42578125" style="123" bestFit="1" customWidth="1"/>
    <col min="15366" max="15366" width="13.140625" style="123" customWidth="1"/>
    <col min="15367" max="15367" width="17.7109375" style="123" customWidth="1"/>
    <col min="15368" max="15368" width="23" style="123" customWidth="1"/>
    <col min="15369" max="15369" width="36.28515625" style="123" bestFit="1" customWidth="1"/>
    <col min="15370" max="15370" width="29.5703125" style="123" customWidth="1"/>
    <col min="15371" max="15371" width="33" style="123" customWidth="1"/>
    <col min="15372" max="15372" width="29.85546875" style="123" customWidth="1"/>
    <col min="15373" max="15373" width="26.28515625" style="123" customWidth="1"/>
    <col min="15374" max="15374" width="22.140625" style="123" customWidth="1"/>
    <col min="15375" max="15375" width="26.140625" style="123" customWidth="1"/>
    <col min="15376" max="15376" width="19.5703125" style="123" bestFit="1" customWidth="1"/>
    <col min="15377" max="15377" width="21.85546875" style="123" customWidth="1"/>
    <col min="15378" max="15378" width="18.28515625" style="123" customWidth="1"/>
    <col min="15379" max="15379" width="6.42578125" style="123" customWidth="1"/>
    <col min="15380" max="15380" width="53.28515625" style="123" bestFit="1" customWidth="1"/>
    <col min="15381" max="15381" width="16.85546875" style="123" bestFit="1" customWidth="1"/>
    <col min="15382" max="15382" width="32.7109375" style="123" customWidth="1"/>
    <col min="15383" max="15611" width="11.42578125" style="123" customWidth="1"/>
    <col min="15612" max="15612" width="1" style="123" customWidth="1"/>
    <col min="15613" max="15613" width="4.28515625" style="123" customWidth="1"/>
    <col min="15614" max="15614" width="34.7109375" style="123" customWidth="1"/>
    <col min="15615" max="15615" width="0" style="123" hidden="1" customWidth="1"/>
    <col min="15616" max="15616" width="20" style="123"/>
    <col min="15617" max="15617" width="3.140625" style="123" bestFit="1" customWidth="1"/>
    <col min="15618" max="15618" width="58.85546875" style="123" customWidth="1"/>
    <col min="15619" max="15619" width="31.140625" style="123" customWidth="1"/>
    <col min="15620" max="15620" width="20.28515625" style="123" customWidth="1"/>
    <col min="15621" max="15621" width="23.42578125" style="123" bestFit="1" customWidth="1"/>
    <col min="15622" max="15622" width="13.140625" style="123" customWidth="1"/>
    <col min="15623" max="15623" width="17.7109375" style="123" customWidth="1"/>
    <col min="15624" max="15624" width="23" style="123" customWidth="1"/>
    <col min="15625" max="15625" width="36.28515625" style="123" bestFit="1" customWidth="1"/>
    <col min="15626" max="15626" width="29.5703125" style="123" customWidth="1"/>
    <col min="15627" max="15627" width="33" style="123" customWidth="1"/>
    <col min="15628" max="15628" width="29.85546875" style="123" customWidth="1"/>
    <col min="15629" max="15629" width="26.28515625" style="123" customWidth="1"/>
    <col min="15630" max="15630" width="22.140625" style="123" customWidth="1"/>
    <col min="15631" max="15631" width="26.140625" style="123" customWidth="1"/>
    <col min="15632" max="15632" width="19.5703125" style="123" bestFit="1" customWidth="1"/>
    <col min="15633" max="15633" width="21.85546875" style="123" customWidth="1"/>
    <col min="15634" max="15634" width="18.28515625" style="123" customWidth="1"/>
    <col min="15635" max="15635" width="6.42578125" style="123" customWidth="1"/>
    <col min="15636" max="15636" width="53.28515625" style="123" bestFit="1" customWidth="1"/>
    <col min="15637" max="15637" width="16.85546875" style="123" bestFit="1" customWidth="1"/>
    <col min="15638" max="15638" width="32.7109375" style="123" customWidth="1"/>
    <col min="15639" max="15867" width="11.42578125" style="123" customWidth="1"/>
    <col min="15868" max="15868" width="1" style="123" customWidth="1"/>
    <col min="15869" max="15869" width="4.28515625" style="123" customWidth="1"/>
    <col min="15870" max="15870" width="34.7109375" style="123" customWidth="1"/>
    <col min="15871" max="15871" width="0" style="123" hidden="1" customWidth="1"/>
    <col min="15872" max="15872" width="20" style="123"/>
    <col min="15873" max="15873" width="3.140625" style="123" bestFit="1" customWidth="1"/>
    <col min="15874" max="15874" width="58.85546875" style="123" customWidth="1"/>
    <col min="15875" max="15875" width="31.140625" style="123" customWidth="1"/>
    <col min="15876" max="15876" width="20.28515625" style="123" customWidth="1"/>
    <col min="15877" max="15877" width="23.42578125" style="123" bestFit="1" customWidth="1"/>
    <col min="15878" max="15878" width="13.140625" style="123" customWidth="1"/>
    <col min="15879" max="15879" width="17.7109375" style="123" customWidth="1"/>
    <col min="15880" max="15880" width="23" style="123" customWidth="1"/>
    <col min="15881" max="15881" width="36.28515625" style="123" bestFit="1" customWidth="1"/>
    <col min="15882" max="15882" width="29.5703125" style="123" customWidth="1"/>
    <col min="15883" max="15883" width="33" style="123" customWidth="1"/>
    <col min="15884" max="15884" width="29.85546875" style="123" customWidth="1"/>
    <col min="15885" max="15885" width="26.28515625" style="123" customWidth="1"/>
    <col min="15886" max="15886" width="22.140625" style="123" customWidth="1"/>
    <col min="15887" max="15887" width="26.140625" style="123" customWidth="1"/>
    <col min="15888" max="15888" width="19.5703125" style="123" bestFit="1" customWidth="1"/>
    <col min="15889" max="15889" width="21.85546875" style="123" customWidth="1"/>
    <col min="15890" max="15890" width="18.28515625" style="123" customWidth="1"/>
    <col min="15891" max="15891" width="6.42578125" style="123" customWidth="1"/>
    <col min="15892" max="15892" width="53.28515625" style="123" bestFit="1" customWidth="1"/>
    <col min="15893" max="15893" width="16.85546875" style="123" bestFit="1" customWidth="1"/>
    <col min="15894" max="15894" width="32.7109375" style="123" customWidth="1"/>
    <col min="15895" max="16123" width="11.42578125" style="123" customWidth="1"/>
    <col min="16124" max="16124" width="1" style="123" customWidth="1"/>
    <col min="16125" max="16125" width="4.28515625" style="123" customWidth="1"/>
    <col min="16126" max="16126" width="34.7109375" style="123" customWidth="1"/>
    <col min="16127" max="16127" width="0" style="123" hidden="1" customWidth="1"/>
    <col min="16128" max="16128" width="20" style="123"/>
    <col min="16129" max="16129" width="3.140625" style="123" bestFit="1" customWidth="1"/>
    <col min="16130" max="16130" width="58.85546875" style="123" customWidth="1"/>
    <col min="16131" max="16131" width="31.140625" style="123" customWidth="1"/>
    <col min="16132" max="16132" width="20.28515625" style="123" customWidth="1"/>
    <col min="16133" max="16133" width="23.42578125" style="123" bestFit="1" customWidth="1"/>
    <col min="16134" max="16134" width="13.140625" style="123" customWidth="1"/>
    <col min="16135" max="16135" width="17.7109375" style="123" customWidth="1"/>
    <col min="16136" max="16136" width="23" style="123" customWidth="1"/>
    <col min="16137" max="16137" width="36.28515625" style="123" bestFit="1" customWidth="1"/>
    <col min="16138" max="16138" width="29.5703125" style="123" customWidth="1"/>
    <col min="16139" max="16139" width="33" style="123" customWidth="1"/>
    <col min="16140" max="16140" width="29.85546875" style="123" customWidth="1"/>
    <col min="16141" max="16141" width="26.28515625" style="123" customWidth="1"/>
    <col min="16142" max="16142" width="22.140625" style="123" customWidth="1"/>
    <col min="16143" max="16143" width="26.140625" style="123" customWidth="1"/>
    <col min="16144" max="16144" width="19.5703125" style="123" bestFit="1" customWidth="1"/>
    <col min="16145" max="16145" width="21.85546875" style="123" customWidth="1"/>
    <col min="16146" max="16146" width="18.28515625" style="123" customWidth="1"/>
    <col min="16147" max="16147" width="6.42578125" style="123" customWidth="1"/>
    <col min="16148" max="16148" width="53.28515625" style="123" bestFit="1" customWidth="1"/>
    <col min="16149" max="16149" width="16.85546875" style="123" bestFit="1" customWidth="1"/>
    <col min="16150" max="16150" width="32.7109375" style="123" customWidth="1"/>
    <col min="16151" max="16379" width="11.42578125" style="123" customWidth="1"/>
    <col min="16380" max="16380" width="1" style="123" customWidth="1"/>
    <col min="16381" max="16381" width="4.28515625" style="123" customWidth="1"/>
    <col min="16382" max="16382" width="34.7109375" style="123" customWidth="1"/>
    <col min="16383" max="16383" width="0" style="123" hidden="1" customWidth="1"/>
    <col min="16384" max="16384" width="20" style="123"/>
  </cols>
  <sheetData>
    <row r="2" spans="1:256" ht="26.25" x14ac:dyDescent="0.25">
      <c r="B2" s="516" t="s">
        <v>77</v>
      </c>
      <c r="C2" s="517"/>
      <c r="D2" s="517"/>
      <c r="E2" s="517"/>
      <c r="F2" s="517"/>
      <c r="G2" s="517"/>
      <c r="H2" s="517"/>
      <c r="I2" s="517"/>
      <c r="J2" s="517"/>
      <c r="K2" s="517"/>
      <c r="L2" s="517"/>
      <c r="M2" s="517"/>
      <c r="N2" s="517"/>
      <c r="O2" s="517"/>
      <c r="P2" s="517"/>
    </row>
    <row r="4" spans="1:256" ht="26.25" x14ac:dyDescent="0.25">
      <c r="B4" s="520" t="s">
        <v>78</v>
      </c>
      <c r="C4" s="520"/>
      <c r="D4" s="520"/>
      <c r="E4" s="520"/>
      <c r="F4" s="520"/>
      <c r="G4" s="520"/>
      <c r="H4" s="520"/>
      <c r="I4" s="520"/>
      <c r="J4" s="520"/>
      <c r="K4" s="520"/>
      <c r="L4" s="520"/>
      <c r="M4" s="520"/>
      <c r="N4" s="520"/>
      <c r="O4" s="520"/>
      <c r="P4" s="520"/>
    </row>
    <row r="5" spans="1:256" ht="20.25" x14ac:dyDescent="0.3">
      <c r="A5" s="521" t="s">
        <v>79</v>
      </c>
      <c r="B5" s="521"/>
      <c r="C5" s="521"/>
      <c r="D5" s="521"/>
      <c r="E5" s="521"/>
      <c r="F5" s="521"/>
      <c r="G5" s="521"/>
      <c r="H5" s="521"/>
      <c r="I5" s="521"/>
      <c r="J5" s="521"/>
      <c r="K5" s="521"/>
      <c r="L5" s="521"/>
      <c r="M5" s="171"/>
      <c r="N5" s="171"/>
      <c r="O5" s="171"/>
      <c r="P5" s="171"/>
      <c r="Q5" s="171"/>
      <c r="R5" s="171"/>
      <c r="S5" s="171"/>
      <c r="T5" s="171"/>
      <c r="U5" s="171"/>
      <c r="V5" s="171"/>
      <c r="W5" s="171"/>
      <c r="X5" s="171"/>
      <c r="Y5" s="171"/>
      <c r="Z5" s="171"/>
      <c r="AA5" s="171"/>
      <c r="AB5" s="171"/>
      <c r="AC5" s="171"/>
      <c r="AD5" s="171"/>
      <c r="AE5" s="171"/>
      <c r="AF5" s="171"/>
      <c r="AG5" s="171"/>
      <c r="AH5" s="171"/>
      <c r="AI5" s="171"/>
      <c r="AJ5" s="171"/>
      <c r="AK5" s="171"/>
      <c r="AL5" s="171"/>
      <c r="AM5" s="171"/>
      <c r="AN5" s="171"/>
      <c r="AO5" s="171"/>
      <c r="AP5" s="171"/>
      <c r="AQ5" s="171"/>
      <c r="AR5" s="171"/>
      <c r="AS5" s="171"/>
      <c r="AT5" s="171"/>
      <c r="AU5" s="171"/>
      <c r="AV5" s="171"/>
      <c r="AW5" s="171"/>
      <c r="AX5" s="171"/>
      <c r="AY5" s="171"/>
      <c r="AZ5" s="171"/>
      <c r="BA5" s="171"/>
      <c r="BB5" s="171"/>
      <c r="BC5" s="171"/>
      <c r="BD5" s="171"/>
      <c r="BE5" s="171"/>
      <c r="BF5" s="171"/>
      <c r="BG5" s="171"/>
      <c r="BH5" s="171"/>
      <c r="BI5" s="171"/>
      <c r="BJ5" s="171"/>
      <c r="BK5" s="171"/>
      <c r="BL5" s="171"/>
      <c r="BM5" s="171"/>
      <c r="BN5" s="171"/>
      <c r="BO5" s="171"/>
      <c r="BP5" s="171"/>
      <c r="BQ5" s="171"/>
      <c r="BR5" s="171"/>
      <c r="BS5" s="171"/>
      <c r="BT5" s="171"/>
      <c r="BU5" s="171"/>
      <c r="BV5" s="171"/>
      <c r="BW5" s="171"/>
      <c r="BX5" s="171"/>
      <c r="BY5" s="171"/>
      <c r="BZ5" s="171"/>
      <c r="CA5" s="171"/>
      <c r="CB5" s="171"/>
      <c r="CC5" s="171"/>
      <c r="CD5" s="171"/>
      <c r="CE5" s="171"/>
      <c r="CF5" s="171"/>
      <c r="CG5" s="171"/>
      <c r="CH5" s="171"/>
      <c r="CI5" s="171"/>
      <c r="CJ5" s="171"/>
      <c r="CK5" s="171"/>
      <c r="CL5" s="171"/>
      <c r="CM5" s="171"/>
      <c r="CN5" s="171"/>
      <c r="CO5" s="171"/>
      <c r="CP5" s="171"/>
      <c r="CQ5" s="171"/>
      <c r="CR5" s="171"/>
      <c r="CS5" s="171"/>
      <c r="CT5" s="171"/>
      <c r="CU5" s="171"/>
      <c r="CV5" s="171"/>
      <c r="CW5" s="171"/>
      <c r="CX5" s="171"/>
      <c r="CY5" s="171"/>
      <c r="CZ5" s="171"/>
      <c r="DA5" s="171"/>
      <c r="DB5" s="171"/>
      <c r="DC5" s="171"/>
      <c r="DD5" s="171"/>
      <c r="DE5" s="171"/>
      <c r="DF5" s="171"/>
      <c r="DG5" s="171"/>
      <c r="DH5" s="171"/>
      <c r="DI5" s="171"/>
      <c r="DJ5" s="171"/>
      <c r="DK5" s="171"/>
      <c r="DL5" s="171"/>
      <c r="DM5" s="171"/>
      <c r="DN5" s="171"/>
      <c r="DO5" s="171"/>
      <c r="DP5" s="171"/>
      <c r="DQ5" s="171"/>
      <c r="DR5" s="171"/>
      <c r="DS5" s="171"/>
      <c r="DT5" s="171"/>
      <c r="DU5" s="171"/>
      <c r="DV5" s="171"/>
      <c r="DW5" s="171"/>
      <c r="DX5" s="171"/>
      <c r="DY5" s="171"/>
      <c r="DZ5" s="171"/>
      <c r="EA5" s="171"/>
      <c r="EB5" s="171"/>
      <c r="EC5" s="171"/>
      <c r="ED5" s="171"/>
      <c r="EE5" s="171"/>
      <c r="EF5" s="171"/>
      <c r="EG5" s="171"/>
      <c r="EH5" s="171"/>
      <c r="EI5" s="171"/>
      <c r="EJ5" s="171"/>
      <c r="EK5" s="171"/>
      <c r="EL5" s="171"/>
      <c r="EM5" s="171"/>
      <c r="EN5" s="171"/>
      <c r="EO5" s="171"/>
      <c r="EP5" s="171"/>
      <c r="EQ5" s="171"/>
      <c r="ER5" s="171"/>
      <c r="ES5" s="171"/>
      <c r="ET5" s="171"/>
      <c r="EU5" s="171"/>
      <c r="EV5" s="171"/>
      <c r="EW5" s="171"/>
      <c r="EX5" s="171"/>
      <c r="EY5" s="171"/>
      <c r="EZ5" s="171"/>
      <c r="FA5" s="171"/>
      <c r="FB5" s="171"/>
      <c r="FC5" s="171"/>
      <c r="FD5" s="171"/>
      <c r="FE5" s="171"/>
      <c r="FF5" s="171"/>
      <c r="FG5" s="171"/>
      <c r="FH5" s="171"/>
      <c r="FI5" s="171"/>
      <c r="FJ5" s="171"/>
      <c r="FK5" s="171"/>
      <c r="FL5" s="171"/>
      <c r="FM5" s="171"/>
      <c r="FN5" s="171"/>
      <c r="FO5" s="171"/>
      <c r="FP5" s="171"/>
      <c r="FQ5" s="171"/>
      <c r="FR5" s="171"/>
      <c r="FS5" s="171"/>
      <c r="FT5" s="171"/>
      <c r="FU5" s="171"/>
      <c r="FV5" s="171"/>
      <c r="FW5" s="171"/>
      <c r="FX5" s="171"/>
      <c r="FY5" s="171"/>
      <c r="FZ5" s="171"/>
      <c r="GA5" s="171"/>
      <c r="GB5" s="171"/>
      <c r="GC5" s="171"/>
      <c r="GD5" s="171"/>
      <c r="GE5" s="171"/>
      <c r="GF5" s="171"/>
      <c r="GG5" s="171"/>
      <c r="GH5" s="171"/>
      <c r="GI5" s="171"/>
      <c r="GJ5" s="171"/>
      <c r="GK5" s="171"/>
      <c r="GL5" s="171"/>
      <c r="GM5" s="171"/>
      <c r="GN5" s="171"/>
      <c r="GO5" s="171"/>
      <c r="GP5" s="171"/>
      <c r="GQ5" s="171"/>
      <c r="GR5" s="171"/>
      <c r="GS5" s="171"/>
      <c r="GT5" s="171"/>
      <c r="GU5" s="171"/>
      <c r="GV5" s="171"/>
      <c r="GW5" s="171"/>
      <c r="GX5" s="171"/>
      <c r="GY5" s="171"/>
      <c r="GZ5" s="171"/>
      <c r="HA5" s="171"/>
      <c r="HB5" s="171"/>
      <c r="HC5" s="171"/>
      <c r="HD5" s="171"/>
      <c r="HE5" s="171"/>
      <c r="HF5" s="171"/>
      <c r="HG5" s="171"/>
      <c r="HH5" s="171"/>
      <c r="HI5" s="171"/>
      <c r="HJ5" s="171"/>
      <c r="HK5" s="171"/>
      <c r="HL5" s="171"/>
      <c r="HM5" s="171"/>
      <c r="HN5" s="171"/>
      <c r="HO5" s="171"/>
      <c r="HP5" s="171"/>
      <c r="HQ5" s="171"/>
      <c r="HR5" s="171"/>
      <c r="HS5" s="171"/>
      <c r="HT5" s="171"/>
      <c r="HU5" s="171"/>
      <c r="HV5" s="171"/>
      <c r="HW5" s="171"/>
      <c r="HX5" s="171"/>
      <c r="HY5" s="171"/>
      <c r="HZ5" s="171"/>
      <c r="IA5" s="171"/>
      <c r="IB5" s="171"/>
      <c r="IC5" s="171"/>
      <c r="ID5" s="171"/>
      <c r="IE5" s="171"/>
      <c r="IF5" s="171"/>
      <c r="IG5" s="171"/>
      <c r="IH5" s="171"/>
      <c r="II5" s="171"/>
      <c r="IJ5" s="171"/>
      <c r="IK5" s="171"/>
      <c r="IL5" s="171"/>
      <c r="IM5" s="171"/>
      <c r="IN5" s="171"/>
      <c r="IO5" s="171"/>
      <c r="IP5" s="171"/>
      <c r="IQ5" s="171"/>
      <c r="IR5" s="171"/>
      <c r="IS5" s="171"/>
      <c r="IT5" s="171"/>
      <c r="IU5" s="171"/>
      <c r="IV5" s="171"/>
    </row>
    <row r="6" spans="1:256" ht="15" thickBot="1" x14ac:dyDescent="0.3"/>
    <row r="7" spans="1:256" ht="21" thickBot="1" x14ac:dyDescent="0.3">
      <c r="B7" s="101" t="s">
        <v>80</v>
      </c>
      <c r="C7" s="500" t="s">
        <v>1417</v>
      </c>
      <c r="D7" s="500"/>
      <c r="E7" s="500"/>
      <c r="F7" s="500"/>
      <c r="G7" s="500"/>
      <c r="H7" s="500"/>
      <c r="I7" s="500"/>
      <c r="J7" s="500"/>
      <c r="K7" s="500"/>
      <c r="L7" s="500"/>
      <c r="M7" s="500"/>
      <c r="N7" s="501"/>
    </row>
    <row r="8" spans="1:256" ht="15.75" thickBot="1" x14ac:dyDescent="0.3">
      <c r="B8" s="102" t="s">
        <v>81</v>
      </c>
      <c r="C8" s="500"/>
      <c r="D8" s="500"/>
      <c r="E8" s="500"/>
      <c r="F8" s="500"/>
      <c r="G8" s="500"/>
      <c r="H8" s="500"/>
      <c r="I8" s="500"/>
      <c r="J8" s="500"/>
      <c r="K8" s="500"/>
      <c r="L8" s="500"/>
      <c r="M8" s="500"/>
      <c r="N8" s="501"/>
    </row>
    <row r="9" spans="1:256" ht="15.75" thickBot="1" x14ac:dyDescent="0.3">
      <c r="B9" s="102" t="s">
        <v>82</v>
      </c>
      <c r="C9" s="500"/>
      <c r="D9" s="500"/>
      <c r="E9" s="500"/>
      <c r="F9" s="500"/>
      <c r="G9" s="500"/>
      <c r="H9" s="500"/>
      <c r="I9" s="500"/>
      <c r="J9" s="500"/>
      <c r="K9" s="500"/>
      <c r="L9" s="500"/>
      <c r="M9" s="500"/>
      <c r="N9" s="501"/>
    </row>
    <row r="10" spans="1:256" ht="15.75" thickBot="1" x14ac:dyDescent="0.3">
      <c r="B10" s="102" t="s">
        <v>83</v>
      </c>
      <c r="C10" s="500"/>
      <c r="D10" s="500"/>
      <c r="E10" s="500"/>
      <c r="F10" s="500"/>
      <c r="G10" s="500"/>
      <c r="H10" s="500"/>
      <c r="I10" s="500"/>
      <c r="J10" s="500"/>
      <c r="K10" s="500"/>
      <c r="L10" s="500"/>
      <c r="M10" s="500"/>
      <c r="N10" s="501"/>
    </row>
    <row r="11" spans="1:256" ht="15.75" thickBot="1" x14ac:dyDescent="0.3">
      <c r="B11" s="102" t="s">
        <v>84</v>
      </c>
      <c r="C11" s="502">
        <v>14</v>
      </c>
      <c r="D11" s="502"/>
      <c r="E11" s="503"/>
      <c r="F11" s="172"/>
      <c r="G11" s="172"/>
      <c r="H11" s="172"/>
      <c r="I11" s="172"/>
      <c r="J11" s="172"/>
      <c r="K11" s="172"/>
      <c r="L11" s="172"/>
      <c r="M11" s="172"/>
      <c r="N11" s="173"/>
    </row>
    <row r="12" spans="1:256" ht="15.75" thickBot="1" x14ac:dyDescent="0.3">
      <c r="B12" s="103" t="s">
        <v>85</v>
      </c>
      <c r="C12" s="147">
        <v>42021</v>
      </c>
      <c r="D12" s="104"/>
      <c r="E12" s="104"/>
      <c r="F12" s="104"/>
      <c r="G12" s="104"/>
      <c r="H12" s="104"/>
      <c r="I12" s="104"/>
      <c r="J12" s="104"/>
      <c r="K12" s="104"/>
      <c r="L12" s="104"/>
      <c r="M12" s="104"/>
      <c r="N12" s="105"/>
    </row>
    <row r="13" spans="1:256" ht="15.75" x14ac:dyDescent="0.25">
      <c r="B13" s="106"/>
      <c r="C13" s="148"/>
      <c r="D13" s="107"/>
      <c r="E13" s="107"/>
      <c r="F13" s="107"/>
      <c r="G13" s="107"/>
      <c r="H13" s="107"/>
      <c r="I13" s="174"/>
      <c r="J13" s="174"/>
      <c r="K13" s="174"/>
      <c r="L13" s="174"/>
      <c r="M13" s="174"/>
      <c r="N13" s="107"/>
    </row>
    <row r="14" spans="1:256" ht="15" x14ac:dyDescent="0.25">
      <c r="I14" s="174"/>
      <c r="J14" s="174"/>
      <c r="K14" s="174"/>
      <c r="L14" s="174"/>
      <c r="M14" s="174"/>
      <c r="N14" s="175"/>
    </row>
    <row r="15" spans="1:256" ht="30" x14ac:dyDescent="0.25">
      <c r="B15" s="498" t="s">
        <v>86</v>
      </c>
      <c r="C15" s="498"/>
      <c r="D15" s="176" t="s">
        <v>87</v>
      </c>
      <c r="E15" s="176" t="s">
        <v>88</v>
      </c>
      <c r="F15" s="176" t="s">
        <v>89</v>
      </c>
      <c r="G15" s="177"/>
      <c r="I15" s="149"/>
      <c r="J15" s="149"/>
      <c r="K15" s="149"/>
      <c r="L15" s="149"/>
      <c r="M15" s="149"/>
      <c r="N15" s="175"/>
    </row>
    <row r="16" spans="1:256" ht="15" x14ac:dyDescent="0.25">
      <c r="B16" s="498"/>
      <c r="C16" s="498"/>
      <c r="D16" s="176">
        <v>14</v>
      </c>
      <c r="E16" s="178">
        <v>190451660</v>
      </c>
      <c r="F16" s="178">
        <v>70</v>
      </c>
      <c r="G16" s="179"/>
      <c r="I16" s="150"/>
      <c r="J16" s="150"/>
      <c r="K16" s="150"/>
      <c r="L16" s="150"/>
      <c r="M16" s="150"/>
      <c r="N16" s="175"/>
    </row>
    <row r="17" spans="1:14" ht="15" x14ac:dyDescent="0.25">
      <c r="B17" s="498"/>
      <c r="C17" s="498"/>
      <c r="D17" s="176"/>
      <c r="E17" s="178"/>
      <c r="F17" s="178"/>
      <c r="G17" s="179"/>
      <c r="I17" s="150"/>
      <c r="J17" s="150"/>
      <c r="K17" s="150"/>
      <c r="L17" s="150"/>
      <c r="M17" s="150"/>
      <c r="N17" s="175"/>
    </row>
    <row r="18" spans="1:14" ht="15" x14ac:dyDescent="0.25">
      <c r="B18" s="498"/>
      <c r="C18" s="498"/>
      <c r="D18" s="176"/>
      <c r="E18" s="178"/>
      <c r="F18" s="178"/>
      <c r="G18" s="179"/>
      <c r="I18" s="150"/>
      <c r="J18" s="150"/>
      <c r="K18" s="150"/>
      <c r="L18" s="150"/>
      <c r="M18" s="150"/>
      <c r="N18" s="175"/>
    </row>
    <row r="19" spans="1:14" ht="15" x14ac:dyDescent="0.25">
      <c r="B19" s="498"/>
      <c r="C19" s="498"/>
      <c r="D19" s="176"/>
      <c r="E19" s="180"/>
      <c r="F19" s="178"/>
      <c r="G19" s="179"/>
      <c r="H19" s="151"/>
      <c r="I19" s="150"/>
      <c r="J19" s="150"/>
      <c r="K19" s="150"/>
      <c r="L19" s="150"/>
      <c r="M19" s="150"/>
      <c r="N19" s="181"/>
    </row>
    <row r="20" spans="1:14" ht="15" x14ac:dyDescent="0.25">
      <c r="B20" s="498"/>
      <c r="C20" s="498"/>
      <c r="D20" s="176"/>
      <c r="E20" s="180"/>
      <c r="F20" s="178"/>
      <c r="G20" s="179"/>
      <c r="H20" s="151"/>
      <c r="I20" s="152"/>
      <c r="J20" s="152"/>
      <c r="K20" s="152"/>
      <c r="L20" s="152"/>
      <c r="M20" s="152"/>
      <c r="N20" s="181"/>
    </row>
    <row r="21" spans="1:14" ht="15" x14ac:dyDescent="0.25">
      <c r="B21" s="498"/>
      <c r="C21" s="498"/>
      <c r="D21" s="176"/>
      <c r="E21" s="180"/>
      <c r="F21" s="178"/>
      <c r="G21" s="179"/>
      <c r="H21" s="151"/>
      <c r="I21" s="174"/>
      <c r="J21" s="174"/>
      <c r="K21" s="174"/>
      <c r="L21" s="174"/>
      <c r="M21" s="174"/>
      <c r="N21" s="181"/>
    </row>
    <row r="22" spans="1:14" ht="15" x14ac:dyDescent="0.25">
      <c r="B22" s="498"/>
      <c r="C22" s="498"/>
      <c r="D22" s="176"/>
      <c r="E22" s="180"/>
      <c r="F22" s="178"/>
      <c r="G22" s="179"/>
      <c r="H22" s="151"/>
      <c r="I22" s="174"/>
      <c r="J22" s="174"/>
      <c r="K22" s="174"/>
      <c r="L22" s="174"/>
      <c r="M22" s="174"/>
      <c r="N22" s="181"/>
    </row>
    <row r="23" spans="1:14" ht="15.75" thickBot="1" x14ac:dyDescent="0.3">
      <c r="B23" s="489" t="s">
        <v>90</v>
      </c>
      <c r="C23" s="491"/>
      <c r="D23" s="176"/>
      <c r="E23" s="182">
        <f>SUM(E16:E22)</f>
        <v>190451660</v>
      </c>
      <c r="F23" s="178">
        <f>SUM(F16:F22)</f>
        <v>70</v>
      </c>
      <c r="G23" s="179"/>
      <c r="H23" s="151"/>
      <c r="I23" s="174"/>
      <c r="J23" s="174"/>
      <c r="K23" s="174"/>
      <c r="L23" s="174"/>
      <c r="M23" s="174"/>
      <c r="N23" s="181"/>
    </row>
    <row r="24" spans="1:14" ht="43.5" thickBot="1" x14ac:dyDescent="0.3">
      <c r="A24" s="131"/>
      <c r="B24" s="127" t="s">
        <v>91</v>
      </c>
      <c r="C24" s="127" t="s">
        <v>92</v>
      </c>
      <c r="E24" s="149"/>
      <c r="F24" s="149"/>
      <c r="G24" s="149"/>
      <c r="H24" s="149"/>
      <c r="I24" s="132"/>
      <c r="J24" s="132"/>
      <c r="K24" s="132"/>
      <c r="L24" s="132"/>
      <c r="M24" s="132"/>
    </row>
    <row r="25" spans="1:14" ht="15.75" thickBot="1" x14ac:dyDescent="0.3">
      <c r="A25" s="183">
        <v>1</v>
      </c>
      <c r="C25" s="184">
        <f>+F23*80%</f>
        <v>56</v>
      </c>
      <c r="D25" s="150"/>
      <c r="E25" s="185">
        <f>E23</f>
        <v>190451660</v>
      </c>
      <c r="F25" s="153"/>
      <c r="G25" s="153"/>
      <c r="H25" s="153"/>
      <c r="I25" s="186"/>
      <c r="J25" s="186"/>
      <c r="K25" s="186"/>
      <c r="L25" s="186"/>
      <c r="M25" s="186"/>
    </row>
    <row r="26" spans="1:14" ht="15" x14ac:dyDescent="0.25">
      <c r="A26" s="187"/>
      <c r="C26" s="108"/>
      <c r="D26" s="150"/>
      <c r="E26" s="154"/>
      <c r="F26" s="153"/>
      <c r="G26" s="153"/>
      <c r="H26" s="153"/>
      <c r="I26" s="186"/>
      <c r="J26" s="186"/>
      <c r="K26" s="186"/>
      <c r="L26" s="186"/>
      <c r="M26" s="186"/>
    </row>
    <row r="27" spans="1:14" ht="15" x14ac:dyDescent="0.25">
      <c r="A27" s="187"/>
      <c r="C27" s="108"/>
      <c r="D27" s="150"/>
      <c r="E27" s="154"/>
      <c r="F27" s="153"/>
      <c r="G27" s="153"/>
      <c r="H27" s="153"/>
      <c r="I27" s="186"/>
      <c r="J27" s="186"/>
      <c r="K27" s="186"/>
      <c r="L27" s="186"/>
      <c r="M27" s="186"/>
    </row>
    <row r="28" spans="1:14" ht="15" x14ac:dyDescent="0.2">
      <c r="A28" s="187"/>
      <c r="B28" s="188" t="s">
        <v>93</v>
      </c>
      <c r="C28" s="171"/>
      <c r="D28" s="171"/>
      <c r="E28" s="171"/>
      <c r="F28" s="171"/>
      <c r="G28" s="171"/>
      <c r="H28" s="171"/>
      <c r="I28" s="174"/>
      <c r="J28" s="174"/>
      <c r="K28" s="174"/>
      <c r="L28" s="174"/>
      <c r="M28" s="174"/>
      <c r="N28" s="175"/>
    </row>
    <row r="29" spans="1:14" ht="15" x14ac:dyDescent="0.2">
      <c r="A29" s="187"/>
      <c r="B29" s="171"/>
      <c r="C29" s="171"/>
      <c r="D29" s="171"/>
      <c r="E29" s="171"/>
      <c r="F29" s="171"/>
      <c r="G29" s="171"/>
      <c r="H29" s="171"/>
      <c r="I29" s="174"/>
      <c r="J29" s="174"/>
      <c r="K29" s="174"/>
      <c r="L29" s="174"/>
      <c r="M29" s="174"/>
      <c r="N29" s="175"/>
    </row>
    <row r="30" spans="1:14" ht="15" x14ac:dyDescent="0.2">
      <c r="A30" s="187"/>
      <c r="B30" s="176" t="s">
        <v>94</v>
      </c>
      <c r="C30" s="176" t="s">
        <v>75</v>
      </c>
      <c r="D30" s="176" t="s">
        <v>95</v>
      </c>
      <c r="E30" s="171"/>
      <c r="F30" s="171"/>
      <c r="G30" s="171"/>
      <c r="H30" s="171"/>
      <c r="I30" s="174"/>
      <c r="J30" s="174"/>
      <c r="K30" s="174"/>
      <c r="L30" s="174"/>
      <c r="M30" s="174"/>
      <c r="N30" s="175"/>
    </row>
    <row r="31" spans="1:14" ht="15" x14ac:dyDescent="0.2">
      <c r="A31" s="187"/>
      <c r="B31" s="99" t="s">
        <v>97</v>
      </c>
      <c r="C31" s="85"/>
      <c r="D31" s="85" t="s">
        <v>98</v>
      </c>
      <c r="E31" s="171"/>
      <c r="F31" s="171"/>
      <c r="G31" s="171"/>
      <c r="H31" s="171"/>
      <c r="I31" s="174"/>
      <c r="J31" s="174"/>
      <c r="K31" s="174"/>
      <c r="L31" s="174"/>
      <c r="M31" s="174"/>
      <c r="N31" s="175"/>
    </row>
    <row r="32" spans="1:14" ht="15" x14ac:dyDescent="0.2">
      <c r="A32" s="187"/>
      <c r="B32" s="99" t="s">
        <v>99</v>
      </c>
      <c r="C32" s="85" t="s">
        <v>98</v>
      </c>
      <c r="D32" s="99"/>
      <c r="E32" s="171"/>
      <c r="F32" s="171"/>
      <c r="G32" s="171"/>
      <c r="H32" s="171"/>
      <c r="I32" s="174"/>
      <c r="J32" s="174"/>
      <c r="K32" s="174"/>
      <c r="L32" s="174"/>
      <c r="M32" s="174"/>
      <c r="N32" s="175"/>
    </row>
    <row r="33" spans="1:14" ht="15" x14ac:dyDescent="0.2">
      <c r="A33" s="187"/>
      <c r="B33" s="99" t="s">
        <v>100</v>
      </c>
      <c r="C33" s="85" t="s">
        <v>98</v>
      </c>
      <c r="D33" s="99"/>
      <c r="E33" s="171"/>
      <c r="F33" s="171"/>
      <c r="G33" s="171"/>
      <c r="H33" s="171"/>
      <c r="I33" s="174"/>
      <c r="J33" s="174"/>
      <c r="K33" s="174"/>
      <c r="L33" s="174"/>
      <c r="M33" s="174"/>
      <c r="N33" s="175"/>
    </row>
    <row r="34" spans="1:14" ht="15" x14ac:dyDescent="0.2">
      <c r="A34" s="187"/>
      <c r="B34" s="99" t="s">
        <v>101</v>
      </c>
      <c r="C34" s="85" t="s">
        <v>98</v>
      </c>
      <c r="D34" s="99"/>
      <c r="E34" s="171"/>
      <c r="F34" s="171"/>
      <c r="G34" s="171"/>
      <c r="H34" s="171"/>
      <c r="I34" s="174"/>
      <c r="J34" s="174"/>
      <c r="K34" s="174"/>
      <c r="L34" s="174"/>
      <c r="M34" s="174"/>
      <c r="N34" s="175"/>
    </row>
    <row r="35" spans="1:14" ht="15" x14ac:dyDescent="0.2">
      <c r="A35" s="187"/>
      <c r="B35" s="171"/>
      <c r="C35" s="171"/>
      <c r="D35" s="171"/>
      <c r="E35" s="171"/>
      <c r="F35" s="171"/>
      <c r="G35" s="171"/>
      <c r="H35" s="171"/>
      <c r="I35" s="174"/>
      <c r="J35" s="174"/>
      <c r="K35" s="174"/>
      <c r="L35" s="174"/>
      <c r="M35" s="174"/>
      <c r="N35" s="175"/>
    </row>
    <row r="36" spans="1:14" ht="15" x14ac:dyDescent="0.2">
      <c r="A36" s="187"/>
      <c r="B36" s="171"/>
      <c r="C36" s="171"/>
      <c r="D36" s="171"/>
      <c r="E36" s="171"/>
      <c r="F36" s="171"/>
      <c r="G36" s="171"/>
      <c r="H36" s="171"/>
      <c r="I36" s="174"/>
      <c r="J36" s="174"/>
      <c r="K36" s="174"/>
      <c r="L36" s="174"/>
      <c r="M36" s="174"/>
      <c r="N36" s="175"/>
    </row>
    <row r="37" spans="1:14" ht="15" x14ac:dyDescent="0.2">
      <c r="A37" s="187"/>
      <c r="B37" s="188" t="s">
        <v>102</v>
      </c>
      <c r="C37" s="171"/>
      <c r="D37" s="171"/>
      <c r="E37" s="171"/>
      <c r="F37" s="171"/>
      <c r="G37" s="171"/>
      <c r="H37" s="171"/>
      <c r="I37" s="174"/>
      <c r="J37" s="174"/>
      <c r="K37" s="174"/>
      <c r="L37" s="174"/>
      <c r="M37" s="174"/>
      <c r="N37" s="175"/>
    </row>
    <row r="38" spans="1:14" ht="15" x14ac:dyDescent="0.2">
      <c r="A38" s="187"/>
      <c r="B38" s="171"/>
      <c r="C38" s="171"/>
      <c r="D38" s="171"/>
      <c r="E38" s="171"/>
      <c r="F38" s="171"/>
      <c r="G38" s="171"/>
      <c r="H38" s="171"/>
      <c r="I38" s="174"/>
      <c r="J38" s="174"/>
      <c r="K38" s="174"/>
      <c r="L38" s="174"/>
      <c r="M38" s="174"/>
      <c r="N38" s="175"/>
    </row>
    <row r="39" spans="1:14" ht="15" x14ac:dyDescent="0.2">
      <c r="A39" s="187"/>
      <c r="B39" s="171"/>
      <c r="C39" s="171"/>
      <c r="D39" s="171"/>
      <c r="E39" s="171"/>
      <c r="F39" s="171"/>
      <c r="G39" s="171"/>
      <c r="H39" s="171"/>
      <c r="I39" s="174"/>
      <c r="J39" s="174"/>
      <c r="K39" s="174"/>
      <c r="L39" s="174"/>
      <c r="M39" s="174"/>
      <c r="N39" s="175"/>
    </row>
    <row r="40" spans="1:14" ht="15" x14ac:dyDescent="0.2">
      <c r="A40" s="187"/>
      <c r="B40" s="176" t="s">
        <v>94</v>
      </c>
      <c r="C40" s="176" t="s">
        <v>103</v>
      </c>
      <c r="D40" s="158" t="s">
        <v>104</v>
      </c>
      <c r="E40" s="158" t="s">
        <v>105</v>
      </c>
      <c r="F40" s="171"/>
      <c r="G40" s="171"/>
      <c r="H40" s="171"/>
      <c r="I40" s="174"/>
      <c r="J40" s="174"/>
      <c r="K40" s="174"/>
      <c r="L40" s="174"/>
      <c r="M40" s="174"/>
      <c r="N40" s="175"/>
    </row>
    <row r="41" spans="1:14" ht="42.75" x14ac:dyDescent="0.2">
      <c r="A41" s="187"/>
      <c r="B41" s="190" t="s">
        <v>106</v>
      </c>
      <c r="C41" s="47">
        <v>40</v>
      </c>
      <c r="D41" s="85">
        <v>0</v>
      </c>
      <c r="E41" s="474">
        <f>+D41+D42</f>
        <v>25</v>
      </c>
      <c r="F41" s="171"/>
      <c r="G41" s="171"/>
      <c r="H41" s="171"/>
      <c r="I41" s="174"/>
      <c r="J41" s="174"/>
      <c r="K41" s="174"/>
      <c r="L41" s="174"/>
      <c r="M41" s="174"/>
      <c r="N41" s="175"/>
    </row>
    <row r="42" spans="1:14" ht="71.25" x14ac:dyDescent="0.2">
      <c r="A42" s="187"/>
      <c r="B42" s="190" t="s">
        <v>107</v>
      </c>
      <c r="C42" s="47">
        <v>60</v>
      </c>
      <c r="D42" s="85">
        <v>25</v>
      </c>
      <c r="E42" s="475"/>
      <c r="F42" s="171"/>
      <c r="G42" s="171"/>
      <c r="H42" s="171"/>
      <c r="I42" s="174"/>
      <c r="J42" s="174"/>
      <c r="K42" s="174"/>
      <c r="L42" s="174"/>
      <c r="M42" s="174"/>
      <c r="N42" s="175"/>
    </row>
    <row r="43" spans="1:14" ht="15" x14ac:dyDescent="0.25">
      <c r="A43" s="187"/>
      <c r="C43" s="108"/>
      <c r="D43" s="150"/>
      <c r="E43" s="154"/>
      <c r="F43" s="153"/>
      <c r="G43" s="153"/>
      <c r="H43" s="153"/>
      <c r="I43" s="186"/>
      <c r="J43" s="186"/>
      <c r="K43" s="186"/>
      <c r="L43" s="186"/>
      <c r="M43" s="186"/>
    </row>
    <row r="44" spans="1:14" ht="15" x14ac:dyDescent="0.25">
      <c r="A44" s="187"/>
      <c r="C44" s="108"/>
      <c r="D44" s="150"/>
      <c r="E44" s="154"/>
      <c r="F44" s="153"/>
      <c r="G44" s="153"/>
      <c r="H44" s="153"/>
      <c r="I44" s="186"/>
      <c r="J44" s="186"/>
      <c r="K44" s="186"/>
      <c r="L44" s="186"/>
      <c r="M44" s="186"/>
    </row>
    <row r="45" spans="1:14" ht="15" x14ac:dyDescent="0.25">
      <c r="A45" s="187"/>
      <c r="C45" s="108"/>
      <c r="D45" s="150"/>
      <c r="E45" s="154"/>
      <c r="F45" s="153"/>
      <c r="G45" s="153"/>
      <c r="H45" s="153"/>
      <c r="I45" s="186"/>
      <c r="J45" s="186"/>
      <c r="K45" s="186"/>
      <c r="L45" s="186"/>
      <c r="M45" s="186"/>
    </row>
    <row r="46" spans="1:14" ht="15" thickBot="1" x14ac:dyDescent="0.3">
      <c r="M46" s="504" t="s">
        <v>1418</v>
      </c>
      <c r="N46" s="504"/>
    </row>
    <row r="47" spans="1:14" ht="15" x14ac:dyDescent="0.25">
      <c r="B47" s="188" t="s">
        <v>109</v>
      </c>
      <c r="M47" s="191"/>
      <c r="N47" s="191"/>
    </row>
    <row r="48" spans="1:14" ht="15" thickBot="1" x14ac:dyDescent="0.3">
      <c r="M48" s="191"/>
      <c r="N48" s="191"/>
    </row>
    <row r="49" spans="1:256" ht="105" x14ac:dyDescent="0.25">
      <c r="A49" s="174"/>
      <c r="B49" s="192" t="s">
        <v>110</v>
      </c>
      <c r="C49" s="192" t="s">
        <v>111</v>
      </c>
      <c r="D49" s="192" t="s">
        <v>112</v>
      </c>
      <c r="E49" s="192" t="s">
        <v>113</v>
      </c>
      <c r="F49" s="192" t="s">
        <v>114</v>
      </c>
      <c r="G49" s="192" t="s">
        <v>115</v>
      </c>
      <c r="H49" s="192" t="s">
        <v>116</v>
      </c>
      <c r="I49" s="192" t="s">
        <v>117</v>
      </c>
      <c r="J49" s="192" t="s">
        <v>118</v>
      </c>
      <c r="K49" s="192" t="s">
        <v>119</v>
      </c>
      <c r="L49" s="192" t="s">
        <v>120</v>
      </c>
      <c r="M49" s="193" t="s">
        <v>121</v>
      </c>
      <c r="N49" s="192" t="s">
        <v>122</v>
      </c>
      <c r="O49" s="192" t="s">
        <v>123</v>
      </c>
      <c r="P49" s="194" t="s">
        <v>124</v>
      </c>
      <c r="Q49" s="194" t="s">
        <v>125</v>
      </c>
      <c r="R49" s="174"/>
      <c r="S49" s="174"/>
      <c r="T49" s="174"/>
      <c r="U49" s="174"/>
      <c r="V49" s="174"/>
      <c r="W49" s="174"/>
      <c r="X49" s="174"/>
      <c r="Y49" s="174"/>
      <c r="Z49" s="174"/>
      <c r="AA49" s="174"/>
      <c r="AB49" s="174"/>
      <c r="AC49" s="174"/>
      <c r="AD49" s="174"/>
      <c r="AE49" s="174"/>
      <c r="AF49" s="174"/>
      <c r="AG49" s="174"/>
      <c r="AH49" s="174"/>
      <c r="AI49" s="174"/>
      <c r="AJ49" s="174"/>
      <c r="AK49" s="174"/>
      <c r="AL49" s="174"/>
      <c r="AM49" s="174"/>
      <c r="AN49" s="174"/>
      <c r="AO49" s="174"/>
      <c r="AP49" s="174"/>
      <c r="AQ49" s="174"/>
      <c r="AR49" s="174"/>
      <c r="AS49" s="174"/>
      <c r="AT49" s="174"/>
      <c r="AU49" s="174"/>
      <c r="AV49" s="174"/>
      <c r="AW49" s="174"/>
      <c r="AX49" s="174"/>
      <c r="AY49" s="174"/>
      <c r="AZ49" s="174"/>
      <c r="BA49" s="174"/>
      <c r="BB49" s="174"/>
      <c r="BC49" s="174"/>
      <c r="BD49" s="174"/>
      <c r="BE49" s="174"/>
      <c r="BF49" s="174"/>
      <c r="BG49" s="174"/>
      <c r="BH49" s="174"/>
      <c r="BI49" s="174"/>
      <c r="BJ49" s="174"/>
      <c r="BK49" s="174"/>
      <c r="BL49" s="174"/>
      <c r="BM49" s="174"/>
      <c r="BN49" s="174"/>
      <c r="BO49" s="174"/>
      <c r="BP49" s="174"/>
      <c r="BQ49" s="174"/>
      <c r="BR49" s="174"/>
      <c r="BS49" s="174"/>
      <c r="BT49" s="174"/>
      <c r="BU49" s="174"/>
      <c r="BV49" s="174"/>
      <c r="BW49" s="174"/>
      <c r="BX49" s="174"/>
      <c r="BY49" s="174"/>
      <c r="BZ49" s="174"/>
      <c r="CA49" s="174"/>
      <c r="CB49" s="174"/>
      <c r="CC49" s="174"/>
      <c r="CD49" s="174"/>
      <c r="CE49" s="174"/>
      <c r="CF49" s="174"/>
      <c r="CG49" s="174"/>
      <c r="CH49" s="174"/>
      <c r="CI49" s="174"/>
      <c r="CJ49" s="174"/>
      <c r="CK49" s="174"/>
      <c r="CL49" s="174"/>
      <c r="CM49" s="174"/>
      <c r="CN49" s="174"/>
      <c r="CO49" s="174"/>
      <c r="CP49" s="174"/>
      <c r="CQ49" s="174"/>
      <c r="CR49" s="174"/>
      <c r="CS49" s="174"/>
      <c r="CT49" s="174"/>
      <c r="CU49" s="174"/>
      <c r="CV49" s="174"/>
      <c r="CW49" s="174"/>
      <c r="CX49" s="174"/>
      <c r="CY49" s="174"/>
      <c r="CZ49" s="174"/>
      <c r="DA49" s="174"/>
      <c r="DB49" s="174"/>
      <c r="DC49" s="174"/>
      <c r="DD49" s="174"/>
      <c r="DE49" s="174"/>
      <c r="DF49" s="174"/>
      <c r="DG49" s="174"/>
      <c r="DH49" s="174"/>
      <c r="DI49" s="174"/>
      <c r="DJ49" s="174"/>
      <c r="DK49" s="174"/>
      <c r="DL49" s="174"/>
      <c r="DM49" s="174"/>
      <c r="DN49" s="174"/>
      <c r="DO49" s="174"/>
      <c r="DP49" s="174"/>
      <c r="DQ49" s="174"/>
      <c r="DR49" s="174"/>
      <c r="DS49" s="174"/>
      <c r="DT49" s="174"/>
      <c r="DU49" s="174"/>
      <c r="DV49" s="174"/>
      <c r="DW49" s="174"/>
      <c r="DX49" s="174"/>
      <c r="DY49" s="174"/>
      <c r="DZ49" s="174"/>
      <c r="EA49" s="174"/>
      <c r="EB49" s="174"/>
      <c r="EC49" s="174"/>
      <c r="ED49" s="174"/>
      <c r="EE49" s="174"/>
      <c r="EF49" s="174"/>
      <c r="EG49" s="174"/>
      <c r="EH49" s="174"/>
      <c r="EI49" s="174"/>
      <c r="EJ49" s="174"/>
      <c r="EK49" s="174"/>
      <c r="EL49" s="174"/>
      <c r="EM49" s="174"/>
      <c r="EN49" s="174"/>
      <c r="EO49" s="174"/>
      <c r="EP49" s="174"/>
      <c r="EQ49" s="174"/>
      <c r="ER49" s="174"/>
      <c r="ES49" s="174"/>
      <c r="ET49" s="174"/>
      <c r="EU49" s="174"/>
      <c r="EV49" s="174"/>
      <c r="EW49" s="174"/>
      <c r="EX49" s="174"/>
      <c r="EY49" s="174"/>
      <c r="EZ49" s="174"/>
      <c r="FA49" s="174"/>
      <c r="FB49" s="174"/>
      <c r="FC49" s="174"/>
      <c r="FD49" s="174"/>
      <c r="FE49" s="174"/>
      <c r="FF49" s="174"/>
      <c r="FG49" s="174"/>
      <c r="FH49" s="174"/>
      <c r="FI49" s="174"/>
      <c r="FJ49" s="174"/>
      <c r="FK49" s="174"/>
      <c r="FL49" s="174"/>
      <c r="FM49" s="174"/>
      <c r="FN49" s="174"/>
      <c r="FO49" s="174"/>
      <c r="FP49" s="174"/>
      <c r="FQ49" s="174"/>
      <c r="FR49" s="174"/>
      <c r="FS49" s="174"/>
      <c r="FT49" s="174"/>
      <c r="FU49" s="174"/>
      <c r="FV49" s="174"/>
      <c r="FW49" s="174"/>
      <c r="FX49" s="174"/>
      <c r="FY49" s="174"/>
      <c r="FZ49" s="174"/>
      <c r="GA49" s="174"/>
      <c r="GB49" s="174"/>
      <c r="GC49" s="174"/>
      <c r="GD49" s="174"/>
      <c r="GE49" s="174"/>
      <c r="GF49" s="174"/>
      <c r="GG49" s="174"/>
      <c r="GH49" s="174"/>
      <c r="GI49" s="174"/>
      <c r="GJ49" s="174"/>
      <c r="GK49" s="174"/>
      <c r="GL49" s="174"/>
      <c r="GM49" s="174"/>
      <c r="GN49" s="174"/>
      <c r="GO49" s="174"/>
      <c r="GP49" s="174"/>
      <c r="GQ49" s="174"/>
      <c r="GR49" s="174"/>
      <c r="GS49" s="174"/>
      <c r="GT49" s="174"/>
      <c r="GU49" s="174"/>
      <c r="GV49" s="174"/>
      <c r="GW49" s="174"/>
      <c r="GX49" s="174"/>
      <c r="GY49" s="174"/>
      <c r="GZ49" s="174"/>
      <c r="HA49" s="174"/>
      <c r="HB49" s="174"/>
      <c r="HC49" s="174"/>
      <c r="HD49" s="174"/>
      <c r="HE49" s="174"/>
      <c r="HF49" s="174"/>
      <c r="HG49" s="174"/>
      <c r="HH49" s="174"/>
      <c r="HI49" s="174"/>
      <c r="HJ49" s="174"/>
      <c r="HK49" s="174"/>
      <c r="HL49" s="174"/>
      <c r="HM49" s="174"/>
      <c r="HN49" s="174"/>
      <c r="HO49" s="174"/>
      <c r="HP49" s="174"/>
      <c r="HQ49" s="174"/>
      <c r="HR49" s="174"/>
      <c r="HS49" s="174"/>
      <c r="HT49" s="174"/>
      <c r="HU49" s="174"/>
      <c r="HV49" s="174"/>
      <c r="HW49" s="174"/>
      <c r="HX49" s="174"/>
      <c r="HY49" s="174"/>
      <c r="HZ49" s="174"/>
      <c r="IA49" s="174"/>
      <c r="IB49" s="174"/>
      <c r="IC49" s="174"/>
      <c r="ID49" s="174"/>
      <c r="IE49" s="174"/>
      <c r="IF49" s="174"/>
      <c r="IG49" s="174"/>
      <c r="IH49" s="174"/>
      <c r="II49" s="174"/>
      <c r="IJ49" s="174"/>
      <c r="IK49" s="174"/>
      <c r="IL49" s="174"/>
      <c r="IM49" s="174"/>
      <c r="IN49" s="174"/>
      <c r="IO49" s="174"/>
      <c r="IP49" s="174"/>
      <c r="IQ49" s="174"/>
      <c r="IR49" s="174"/>
      <c r="IS49" s="174"/>
      <c r="IT49" s="174"/>
      <c r="IU49" s="174"/>
      <c r="IV49" s="174"/>
    </row>
    <row r="50" spans="1:256" ht="71.25" x14ac:dyDescent="0.25">
      <c r="A50" s="47">
        <v>1</v>
      </c>
      <c r="B50" s="62" t="s">
        <v>1417</v>
      </c>
      <c r="C50" s="62" t="s">
        <v>1417</v>
      </c>
      <c r="D50" s="62" t="s">
        <v>1419</v>
      </c>
      <c r="E50" s="62" t="s">
        <v>1420</v>
      </c>
      <c r="F50" s="109" t="s">
        <v>75</v>
      </c>
      <c r="G50" s="110" t="s">
        <v>385</v>
      </c>
      <c r="H50" s="111">
        <v>39580</v>
      </c>
      <c r="I50" s="111">
        <v>39882</v>
      </c>
      <c r="J50" s="112" t="s">
        <v>95</v>
      </c>
      <c r="K50" s="224"/>
      <c r="L50" s="113">
        <v>10.7</v>
      </c>
      <c r="M50" s="114" t="s">
        <v>128</v>
      </c>
      <c r="N50" s="115" t="s">
        <v>128</v>
      </c>
      <c r="O50" s="117"/>
      <c r="P50" s="117">
        <v>27</v>
      </c>
      <c r="Q50" s="76" t="s">
        <v>1421</v>
      </c>
      <c r="R50" s="86"/>
      <c r="S50" s="86"/>
      <c r="T50" s="79"/>
      <c r="U50" s="79"/>
      <c r="V50" s="79"/>
      <c r="W50" s="79"/>
      <c r="X50" s="79"/>
      <c r="Y50" s="79"/>
      <c r="Z50" s="79"/>
      <c r="AA50" s="79"/>
      <c r="AB50" s="79"/>
      <c r="AC50" s="79"/>
      <c r="AD50" s="79"/>
      <c r="AE50" s="79"/>
      <c r="AF50" s="79"/>
      <c r="AG50" s="79"/>
      <c r="AH50" s="79"/>
      <c r="AI50" s="79"/>
      <c r="AJ50" s="79"/>
      <c r="AK50" s="79"/>
      <c r="AL50" s="79"/>
      <c r="AM50" s="79"/>
      <c r="AN50" s="79"/>
      <c r="AO50" s="79"/>
      <c r="AP50" s="79"/>
      <c r="AQ50" s="79"/>
      <c r="AR50" s="79"/>
      <c r="AS50" s="79"/>
      <c r="AT50" s="79"/>
      <c r="AU50" s="79"/>
      <c r="AV50" s="79"/>
      <c r="AW50" s="79"/>
      <c r="AX50" s="79"/>
      <c r="AY50" s="79"/>
      <c r="AZ50" s="79"/>
      <c r="BA50" s="79"/>
      <c r="BB50" s="79"/>
      <c r="BC50" s="79"/>
      <c r="BD50" s="79"/>
      <c r="BE50" s="79"/>
      <c r="BF50" s="79"/>
      <c r="BG50" s="79"/>
      <c r="BH50" s="79"/>
      <c r="BI50" s="79"/>
      <c r="BJ50" s="79"/>
      <c r="BK50" s="79"/>
      <c r="BL50" s="79"/>
      <c r="BM50" s="79"/>
      <c r="BN50" s="79"/>
      <c r="BO50" s="79"/>
      <c r="BP50" s="79"/>
      <c r="BQ50" s="79"/>
      <c r="BR50" s="79"/>
      <c r="BS50" s="79"/>
      <c r="BT50" s="79"/>
      <c r="BU50" s="79"/>
      <c r="BV50" s="79"/>
      <c r="BW50" s="79"/>
      <c r="BX50" s="79"/>
      <c r="BY50" s="79"/>
      <c r="BZ50" s="79"/>
      <c r="CA50" s="79"/>
      <c r="CB50" s="79"/>
      <c r="CC50" s="79"/>
      <c r="CD50" s="79"/>
      <c r="CE50" s="79"/>
      <c r="CF50" s="79"/>
      <c r="CG50" s="79"/>
      <c r="CH50" s="79"/>
      <c r="CI50" s="79"/>
      <c r="CJ50" s="79"/>
      <c r="CK50" s="79"/>
      <c r="CL50" s="79"/>
      <c r="CM50" s="79"/>
      <c r="CN50" s="79"/>
      <c r="CO50" s="79"/>
      <c r="CP50" s="79"/>
      <c r="CQ50" s="79"/>
      <c r="CR50" s="79"/>
      <c r="CS50" s="79"/>
      <c r="CT50" s="79"/>
      <c r="CU50" s="79"/>
      <c r="CV50" s="79"/>
      <c r="CW50" s="79"/>
      <c r="CX50" s="79"/>
      <c r="CY50" s="79"/>
      <c r="CZ50" s="79"/>
      <c r="DA50" s="79"/>
      <c r="DB50" s="79"/>
      <c r="DC50" s="79"/>
      <c r="DD50" s="79"/>
      <c r="DE50" s="79"/>
      <c r="DF50" s="79"/>
      <c r="DG50" s="79"/>
      <c r="DH50" s="79"/>
      <c r="DI50" s="79"/>
      <c r="DJ50" s="79"/>
      <c r="DK50" s="79"/>
      <c r="DL50" s="79"/>
      <c r="DM50" s="79"/>
      <c r="DN50" s="79"/>
      <c r="DO50" s="79"/>
      <c r="DP50" s="79"/>
      <c r="DQ50" s="79"/>
      <c r="DR50" s="79"/>
      <c r="DS50" s="79"/>
      <c r="DT50" s="79"/>
      <c r="DU50" s="79"/>
      <c r="DV50" s="79"/>
      <c r="DW50" s="79"/>
      <c r="DX50" s="79"/>
      <c r="DY50" s="79"/>
      <c r="DZ50" s="79"/>
      <c r="EA50" s="79"/>
      <c r="EB50" s="79"/>
      <c r="EC50" s="79"/>
      <c r="ED50" s="79"/>
      <c r="EE50" s="79"/>
      <c r="EF50" s="79"/>
      <c r="EG50" s="79"/>
      <c r="EH50" s="79"/>
      <c r="EI50" s="79"/>
      <c r="EJ50" s="79"/>
      <c r="EK50" s="79"/>
      <c r="EL50" s="79"/>
      <c r="EM50" s="79"/>
      <c r="EN50" s="79"/>
      <c r="EO50" s="79"/>
      <c r="EP50" s="79"/>
      <c r="EQ50" s="79"/>
      <c r="ER50" s="79"/>
      <c r="ES50" s="79"/>
      <c r="ET50" s="79"/>
      <c r="EU50" s="79"/>
      <c r="EV50" s="79"/>
      <c r="EW50" s="79"/>
      <c r="EX50" s="79"/>
      <c r="EY50" s="79"/>
      <c r="EZ50" s="79"/>
      <c r="FA50" s="79"/>
      <c r="FB50" s="79"/>
      <c r="FC50" s="79"/>
      <c r="FD50" s="79"/>
      <c r="FE50" s="79"/>
      <c r="FF50" s="79"/>
      <c r="FG50" s="79"/>
      <c r="FH50" s="79"/>
      <c r="FI50" s="79"/>
      <c r="FJ50" s="79"/>
      <c r="FK50" s="79"/>
      <c r="FL50" s="79"/>
      <c r="FM50" s="79"/>
      <c r="FN50" s="79"/>
      <c r="FO50" s="79"/>
      <c r="FP50" s="79"/>
      <c r="FQ50" s="79"/>
      <c r="FR50" s="79"/>
      <c r="FS50" s="79"/>
      <c r="FT50" s="79"/>
      <c r="FU50" s="79"/>
      <c r="FV50" s="79"/>
      <c r="FW50" s="79"/>
      <c r="FX50" s="79"/>
      <c r="FY50" s="79"/>
      <c r="FZ50" s="79"/>
      <c r="GA50" s="79"/>
      <c r="GB50" s="79"/>
      <c r="GC50" s="79"/>
      <c r="GD50" s="79"/>
      <c r="GE50" s="79"/>
      <c r="GF50" s="79"/>
      <c r="GG50" s="79"/>
      <c r="GH50" s="79"/>
      <c r="GI50" s="79"/>
      <c r="GJ50" s="79"/>
      <c r="GK50" s="79"/>
      <c r="GL50" s="79"/>
      <c r="GM50" s="79"/>
      <c r="GN50" s="79"/>
      <c r="GO50" s="79"/>
      <c r="GP50" s="79"/>
      <c r="GQ50" s="79"/>
      <c r="GR50" s="79"/>
      <c r="GS50" s="79"/>
      <c r="GT50" s="79"/>
      <c r="GU50" s="79"/>
      <c r="GV50" s="79"/>
      <c r="GW50" s="79"/>
      <c r="GX50" s="79"/>
      <c r="GY50" s="79"/>
      <c r="GZ50" s="79"/>
      <c r="HA50" s="79"/>
      <c r="HB50" s="79"/>
      <c r="HC50" s="79"/>
      <c r="HD50" s="79"/>
      <c r="HE50" s="79"/>
      <c r="HF50" s="79"/>
      <c r="HG50" s="79"/>
      <c r="HH50" s="79"/>
      <c r="HI50" s="79"/>
      <c r="HJ50" s="79"/>
      <c r="HK50" s="79"/>
      <c r="HL50" s="79"/>
      <c r="HM50" s="79"/>
      <c r="HN50" s="79"/>
      <c r="HO50" s="79"/>
      <c r="HP50" s="79"/>
      <c r="HQ50" s="79"/>
      <c r="HR50" s="79"/>
      <c r="HS50" s="79"/>
      <c r="HT50" s="79"/>
      <c r="HU50" s="79"/>
      <c r="HV50" s="79"/>
      <c r="HW50" s="79"/>
      <c r="HX50" s="79"/>
      <c r="HY50" s="79"/>
      <c r="HZ50" s="79"/>
      <c r="IA50" s="79"/>
      <c r="IB50" s="79"/>
      <c r="IC50" s="79"/>
      <c r="ID50" s="79"/>
      <c r="IE50" s="79"/>
      <c r="IF50" s="79"/>
      <c r="IG50" s="79"/>
      <c r="IH50" s="79"/>
      <c r="II50" s="79"/>
      <c r="IJ50" s="79"/>
      <c r="IK50" s="79"/>
      <c r="IL50" s="79"/>
      <c r="IM50" s="79"/>
      <c r="IN50" s="79"/>
      <c r="IO50" s="79"/>
      <c r="IP50" s="79"/>
      <c r="IQ50" s="79"/>
      <c r="IR50" s="79"/>
      <c r="IS50" s="79"/>
      <c r="IT50" s="79"/>
      <c r="IU50" s="79"/>
      <c r="IV50" s="79"/>
    </row>
    <row r="51" spans="1:256" ht="28.5" x14ac:dyDescent="0.25">
      <c r="A51" s="47">
        <f>+A50+1</f>
        <v>2</v>
      </c>
      <c r="B51" s="62" t="s">
        <v>1417</v>
      </c>
      <c r="C51" s="62" t="s">
        <v>1417</v>
      </c>
      <c r="D51" s="62" t="s">
        <v>1422</v>
      </c>
      <c r="E51" s="62" t="s">
        <v>1423</v>
      </c>
      <c r="F51" s="205" t="s">
        <v>75</v>
      </c>
      <c r="G51" s="120" t="s">
        <v>385</v>
      </c>
      <c r="H51" s="111">
        <v>40394</v>
      </c>
      <c r="I51" s="111">
        <v>40727</v>
      </c>
      <c r="J51" s="112" t="s">
        <v>95</v>
      </c>
      <c r="K51" s="224">
        <f>(I51-H51)/30</f>
        <v>11.1</v>
      </c>
      <c r="L51" s="113" t="s">
        <v>596</v>
      </c>
      <c r="M51" s="114" t="s">
        <v>1424</v>
      </c>
      <c r="N51" s="115" t="s">
        <v>128</v>
      </c>
      <c r="O51" s="117">
        <v>206538360</v>
      </c>
      <c r="P51" s="117" t="s">
        <v>1425</v>
      </c>
      <c r="Q51" s="76"/>
      <c r="R51" s="86"/>
      <c r="S51" s="86"/>
      <c r="T51" s="79"/>
      <c r="U51" s="79"/>
      <c r="V51" s="79"/>
      <c r="W51" s="79"/>
      <c r="X51" s="79"/>
      <c r="Y51" s="79"/>
      <c r="Z51" s="79"/>
      <c r="AA51" s="79"/>
      <c r="AB51" s="79"/>
      <c r="AC51" s="79"/>
      <c r="AD51" s="79"/>
      <c r="AE51" s="79"/>
      <c r="AF51" s="79"/>
      <c r="AG51" s="79"/>
      <c r="AH51" s="79"/>
      <c r="AI51" s="79"/>
      <c r="AJ51" s="79"/>
      <c r="AK51" s="79"/>
      <c r="AL51" s="79"/>
      <c r="AM51" s="79"/>
      <c r="AN51" s="79"/>
      <c r="AO51" s="79"/>
      <c r="AP51" s="79"/>
      <c r="AQ51" s="79"/>
      <c r="AR51" s="79"/>
      <c r="AS51" s="79"/>
      <c r="AT51" s="79"/>
      <c r="AU51" s="79"/>
      <c r="AV51" s="79"/>
      <c r="AW51" s="79"/>
      <c r="AX51" s="79"/>
      <c r="AY51" s="79"/>
      <c r="AZ51" s="79"/>
      <c r="BA51" s="79"/>
      <c r="BB51" s="79"/>
      <c r="BC51" s="79"/>
      <c r="BD51" s="79"/>
      <c r="BE51" s="79"/>
      <c r="BF51" s="79"/>
      <c r="BG51" s="79"/>
      <c r="BH51" s="79"/>
      <c r="BI51" s="79"/>
      <c r="BJ51" s="79"/>
      <c r="BK51" s="79"/>
      <c r="BL51" s="79"/>
      <c r="BM51" s="79"/>
      <c r="BN51" s="79"/>
      <c r="BO51" s="79"/>
      <c r="BP51" s="79"/>
      <c r="BQ51" s="79"/>
      <c r="BR51" s="79"/>
      <c r="BS51" s="79"/>
      <c r="BT51" s="79"/>
      <c r="BU51" s="79"/>
      <c r="BV51" s="79"/>
      <c r="BW51" s="79"/>
      <c r="BX51" s="79"/>
      <c r="BY51" s="79"/>
      <c r="BZ51" s="79"/>
      <c r="CA51" s="79"/>
      <c r="CB51" s="79"/>
      <c r="CC51" s="79"/>
      <c r="CD51" s="79"/>
      <c r="CE51" s="79"/>
      <c r="CF51" s="79"/>
      <c r="CG51" s="79"/>
      <c r="CH51" s="79"/>
      <c r="CI51" s="79"/>
      <c r="CJ51" s="79"/>
      <c r="CK51" s="79"/>
      <c r="CL51" s="79"/>
      <c r="CM51" s="79"/>
      <c r="CN51" s="79"/>
      <c r="CO51" s="79"/>
      <c r="CP51" s="79"/>
      <c r="CQ51" s="79"/>
      <c r="CR51" s="79"/>
      <c r="CS51" s="79"/>
      <c r="CT51" s="79"/>
      <c r="CU51" s="79"/>
      <c r="CV51" s="79"/>
      <c r="CW51" s="79"/>
      <c r="CX51" s="79"/>
      <c r="CY51" s="79"/>
      <c r="CZ51" s="79"/>
      <c r="DA51" s="79"/>
      <c r="DB51" s="79"/>
      <c r="DC51" s="79"/>
      <c r="DD51" s="79"/>
      <c r="DE51" s="79"/>
      <c r="DF51" s="79"/>
      <c r="DG51" s="79"/>
      <c r="DH51" s="79"/>
      <c r="DI51" s="79"/>
      <c r="DJ51" s="79"/>
      <c r="DK51" s="79"/>
      <c r="DL51" s="79"/>
      <c r="DM51" s="79"/>
      <c r="DN51" s="79"/>
      <c r="DO51" s="79"/>
      <c r="DP51" s="79"/>
      <c r="DQ51" s="79"/>
      <c r="DR51" s="79"/>
      <c r="DS51" s="79"/>
      <c r="DT51" s="79"/>
      <c r="DU51" s="79"/>
      <c r="DV51" s="79"/>
      <c r="DW51" s="79"/>
      <c r="DX51" s="79"/>
      <c r="DY51" s="79"/>
      <c r="DZ51" s="79"/>
      <c r="EA51" s="79"/>
      <c r="EB51" s="79"/>
      <c r="EC51" s="79"/>
      <c r="ED51" s="79"/>
      <c r="EE51" s="79"/>
      <c r="EF51" s="79"/>
      <c r="EG51" s="79"/>
      <c r="EH51" s="79"/>
      <c r="EI51" s="79"/>
      <c r="EJ51" s="79"/>
      <c r="EK51" s="79"/>
      <c r="EL51" s="79"/>
      <c r="EM51" s="79"/>
      <c r="EN51" s="79"/>
      <c r="EO51" s="79"/>
      <c r="EP51" s="79"/>
      <c r="EQ51" s="79"/>
      <c r="ER51" s="79"/>
      <c r="ES51" s="79"/>
      <c r="ET51" s="79"/>
      <c r="EU51" s="79"/>
      <c r="EV51" s="79"/>
      <c r="EW51" s="79"/>
      <c r="EX51" s="79"/>
      <c r="EY51" s="79"/>
      <c r="EZ51" s="79"/>
      <c r="FA51" s="79"/>
      <c r="FB51" s="79"/>
      <c r="FC51" s="79"/>
      <c r="FD51" s="79"/>
      <c r="FE51" s="79"/>
      <c r="FF51" s="79"/>
      <c r="FG51" s="79"/>
      <c r="FH51" s="79"/>
      <c r="FI51" s="79"/>
      <c r="FJ51" s="79"/>
      <c r="FK51" s="79"/>
      <c r="FL51" s="79"/>
      <c r="FM51" s="79"/>
      <c r="FN51" s="79"/>
      <c r="FO51" s="79"/>
      <c r="FP51" s="79"/>
      <c r="FQ51" s="79"/>
      <c r="FR51" s="79"/>
      <c r="FS51" s="79"/>
      <c r="FT51" s="79"/>
      <c r="FU51" s="79"/>
      <c r="FV51" s="79"/>
      <c r="FW51" s="79"/>
      <c r="FX51" s="79"/>
      <c r="FY51" s="79"/>
      <c r="FZ51" s="79"/>
      <c r="GA51" s="79"/>
      <c r="GB51" s="79"/>
      <c r="GC51" s="79"/>
      <c r="GD51" s="79"/>
      <c r="GE51" s="79"/>
      <c r="GF51" s="79"/>
      <c r="GG51" s="79"/>
      <c r="GH51" s="79"/>
      <c r="GI51" s="79"/>
      <c r="GJ51" s="79"/>
      <c r="GK51" s="79"/>
      <c r="GL51" s="79"/>
      <c r="GM51" s="79"/>
      <c r="GN51" s="79"/>
      <c r="GO51" s="79"/>
      <c r="GP51" s="79"/>
      <c r="GQ51" s="79"/>
      <c r="GR51" s="79"/>
      <c r="GS51" s="79"/>
      <c r="GT51" s="79"/>
      <c r="GU51" s="79"/>
      <c r="GV51" s="79"/>
      <c r="GW51" s="79"/>
      <c r="GX51" s="79"/>
      <c r="GY51" s="79"/>
      <c r="GZ51" s="79"/>
      <c r="HA51" s="79"/>
      <c r="HB51" s="79"/>
      <c r="HC51" s="79"/>
      <c r="HD51" s="79"/>
      <c r="HE51" s="79"/>
      <c r="HF51" s="79"/>
      <c r="HG51" s="79"/>
      <c r="HH51" s="79"/>
      <c r="HI51" s="79"/>
      <c r="HJ51" s="79"/>
      <c r="HK51" s="79"/>
      <c r="HL51" s="79"/>
      <c r="HM51" s="79"/>
      <c r="HN51" s="79"/>
      <c r="HO51" s="79"/>
      <c r="HP51" s="79"/>
      <c r="HQ51" s="79"/>
      <c r="HR51" s="79"/>
      <c r="HS51" s="79"/>
      <c r="HT51" s="79"/>
      <c r="HU51" s="79"/>
      <c r="HV51" s="79"/>
      <c r="HW51" s="79"/>
      <c r="HX51" s="79"/>
      <c r="HY51" s="79"/>
      <c r="HZ51" s="79"/>
      <c r="IA51" s="79"/>
      <c r="IB51" s="79"/>
      <c r="IC51" s="79"/>
      <c r="ID51" s="79"/>
      <c r="IE51" s="79"/>
      <c r="IF51" s="79"/>
      <c r="IG51" s="79"/>
      <c r="IH51" s="79"/>
      <c r="II51" s="79"/>
      <c r="IJ51" s="79"/>
      <c r="IK51" s="79"/>
      <c r="IL51" s="79"/>
      <c r="IM51" s="79"/>
      <c r="IN51" s="79"/>
      <c r="IO51" s="79"/>
      <c r="IP51" s="79"/>
      <c r="IQ51" s="79"/>
      <c r="IR51" s="79"/>
      <c r="IS51" s="79"/>
      <c r="IT51" s="79"/>
      <c r="IU51" s="79"/>
      <c r="IV51" s="79"/>
    </row>
    <row r="52" spans="1:256" ht="85.5" x14ac:dyDescent="0.25">
      <c r="A52" s="47">
        <f>+A51+1</f>
        <v>3</v>
      </c>
      <c r="B52" s="62" t="s">
        <v>1417</v>
      </c>
      <c r="C52" s="62" t="s">
        <v>1417</v>
      </c>
      <c r="D52" s="62" t="s">
        <v>1426</v>
      </c>
      <c r="E52" s="62" t="s">
        <v>1427</v>
      </c>
      <c r="F52" s="205" t="s">
        <v>75</v>
      </c>
      <c r="G52" s="120" t="s">
        <v>385</v>
      </c>
      <c r="H52" s="111">
        <v>40918</v>
      </c>
      <c r="I52" s="111">
        <v>41284</v>
      </c>
      <c r="J52" s="112" t="s">
        <v>95</v>
      </c>
      <c r="K52" s="224">
        <f>(I52-H52)/30</f>
        <v>12.2</v>
      </c>
      <c r="L52" s="115" t="s">
        <v>596</v>
      </c>
      <c r="M52" s="114">
        <v>450</v>
      </c>
      <c r="N52" s="115" t="s">
        <v>128</v>
      </c>
      <c r="O52" s="117">
        <v>270000000</v>
      </c>
      <c r="P52" s="117">
        <v>30</v>
      </c>
      <c r="Q52" s="76"/>
      <c r="R52" s="86"/>
      <c r="S52" s="86"/>
      <c r="T52" s="79"/>
      <c r="U52" s="79"/>
      <c r="V52" s="79"/>
      <c r="W52" s="79"/>
      <c r="X52" s="79"/>
      <c r="Y52" s="79"/>
      <c r="Z52" s="79"/>
      <c r="AA52" s="79"/>
      <c r="AB52" s="79"/>
      <c r="AC52" s="79"/>
      <c r="AD52" s="79"/>
      <c r="AE52" s="79"/>
      <c r="AF52" s="79"/>
      <c r="AG52" s="79"/>
      <c r="AH52" s="79"/>
      <c r="AI52" s="79"/>
      <c r="AJ52" s="79"/>
      <c r="AK52" s="79"/>
      <c r="AL52" s="79"/>
      <c r="AM52" s="79"/>
      <c r="AN52" s="79"/>
      <c r="AO52" s="79"/>
      <c r="AP52" s="79"/>
      <c r="AQ52" s="79"/>
      <c r="AR52" s="79"/>
      <c r="AS52" s="79"/>
      <c r="AT52" s="79"/>
      <c r="AU52" s="79"/>
      <c r="AV52" s="79"/>
      <c r="AW52" s="79"/>
      <c r="AX52" s="79"/>
      <c r="AY52" s="79"/>
      <c r="AZ52" s="79"/>
      <c r="BA52" s="79"/>
      <c r="BB52" s="79"/>
      <c r="BC52" s="79"/>
      <c r="BD52" s="79"/>
      <c r="BE52" s="79"/>
      <c r="BF52" s="79"/>
      <c r="BG52" s="79"/>
      <c r="BH52" s="79"/>
      <c r="BI52" s="79"/>
      <c r="BJ52" s="79"/>
      <c r="BK52" s="79"/>
      <c r="BL52" s="79"/>
      <c r="BM52" s="79"/>
      <c r="BN52" s="79"/>
      <c r="BO52" s="79"/>
      <c r="BP52" s="79"/>
      <c r="BQ52" s="79"/>
      <c r="BR52" s="79"/>
      <c r="BS52" s="79"/>
      <c r="BT52" s="79"/>
      <c r="BU52" s="79"/>
      <c r="BV52" s="79"/>
      <c r="BW52" s="79"/>
      <c r="BX52" s="79"/>
      <c r="BY52" s="79"/>
      <c r="BZ52" s="79"/>
      <c r="CA52" s="79"/>
      <c r="CB52" s="79"/>
      <c r="CC52" s="79"/>
      <c r="CD52" s="79"/>
      <c r="CE52" s="79"/>
      <c r="CF52" s="79"/>
      <c r="CG52" s="79"/>
      <c r="CH52" s="79"/>
      <c r="CI52" s="79"/>
      <c r="CJ52" s="79"/>
      <c r="CK52" s="79"/>
      <c r="CL52" s="79"/>
      <c r="CM52" s="79"/>
      <c r="CN52" s="79"/>
      <c r="CO52" s="79"/>
      <c r="CP52" s="79"/>
      <c r="CQ52" s="79"/>
      <c r="CR52" s="79"/>
      <c r="CS52" s="79"/>
      <c r="CT52" s="79"/>
      <c r="CU52" s="79"/>
      <c r="CV52" s="79"/>
      <c r="CW52" s="79"/>
      <c r="CX52" s="79"/>
      <c r="CY52" s="79"/>
      <c r="CZ52" s="79"/>
      <c r="DA52" s="79"/>
      <c r="DB52" s="79"/>
      <c r="DC52" s="79"/>
      <c r="DD52" s="79"/>
      <c r="DE52" s="79"/>
      <c r="DF52" s="79"/>
      <c r="DG52" s="79"/>
      <c r="DH52" s="79"/>
      <c r="DI52" s="79"/>
      <c r="DJ52" s="79"/>
      <c r="DK52" s="79"/>
      <c r="DL52" s="79"/>
      <c r="DM52" s="79"/>
      <c r="DN52" s="79"/>
      <c r="DO52" s="79"/>
      <c r="DP52" s="79"/>
      <c r="DQ52" s="79"/>
      <c r="DR52" s="79"/>
      <c r="DS52" s="79"/>
      <c r="DT52" s="79"/>
      <c r="DU52" s="79"/>
      <c r="DV52" s="79"/>
      <c r="DW52" s="79"/>
      <c r="DX52" s="79"/>
      <c r="DY52" s="79"/>
      <c r="DZ52" s="79"/>
      <c r="EA52" s="79"/>
      <c r="EB52" s="79"/>
      <c r="EC52" s="79"/>
      <c r="ED52" s="79"/>
      <c r="EE52" s="79"/>
      <c r="EF52" s="79"/>
      <c r="EG52" s="79"/>
      <c r="EH52" s="79"/>
      <c r="EI52" s="79"/>
      <c r="EJ52" s="79"/>
      <c r="EK52" s="79"/>
      <c r="EL52" s="79"/>
      <c r="EM52" s="79"/>
      <c r="EN52" s="79"/>
      <c r="EO52" s="79"/>
      <c r="EP52" s="79"/>
      <c r="EQ52" s="79"/>
      <c r="ER52" s="79"/>
      <c r="ES52" s="79"/>
      <c r="ET52" s="79"/>
      <c r="EU52" s="79"/>
      <c r="EV52" s="79"/>
      <c r="EW52" s="79"/>
      <c r="EX52" s="79"/>
      <c r="EY52" s="79"/>
      <c r="EZ52" s="79"/>
      <c r="FA52" s="79"/>
      <c r="FB52" s="79"/>
      <c r="FC52" s="79"/>
      <c r="FD52" s="79"/>
      <c r="FE52" s="79"/>
      <c r="FF52" s="79"/>
      <c r="FG52" s="79"/>
      <c r="FH52" s="79"/>
      <c r="FI52" s="79"/>
      <c r="FJ52" s="79"/>
      <c r="FK52" s="79"/>
      <c r="FL52" s="79"/>
      <c r="FM52" s="79"/>
      <c r="FN52" s="79"/>
      <c r="FO52" s="79"/>
      <c r="FP52" s="79"/>
      <c r="FQ52" s="79"/>
      <c r="FR52" s="79"/>
      <c r="FS52" s="79"/>
      <c r="FT52" s="79"/>
      <c r="FU52" s="79"/>
      <c r="FV52" s="79"/>
      <c r="FW52" s="79"/>
      <c r="FX52" s="79"/>
      <c r="FY52" s="79"/>
      <c r="FZ52" s="79"/>
      <c r="GA52" s="79"/>
      <c r="GB52" s="79"/>
      <c r="GC52" s="79"/>
      <c r="GD52" s="79"/>
      <c r="GE52" s="79"/>
      <c r="GF52" s="79"/>
      <c r="GG52" s="79"/>
      <c r="GH52" s="79"/>
      <c r="GI52" s="79"/>
      <c r="GJ52" s="79"/>
      <c r="GK52" s="79"/>
      <c r="GL52" s="79"/>
      <c r="GM52" s="79"/>
      <c r="GN52" s="79"/>
      <c r="GO52" s="79"/>
      <c r="GP52" s="79"/>
      <c r="GQ52" s="79"/>
      <c r="GR52" s="79"/>
      <c r="GS52" s="79"/>
      <c r="GT52" s="79"/>
      <c r="GU52" s="79"/>
      <c r="GV52" s="79"/>
      <c r="GW52" s="79"/>
      <c r="GX52" s="79"/>
      <c r="GY52" s="79"/>
      <c r="GZ52" s="79"/>
      <c r="HA52" s="79"/>
      <c r="HB52" s="79"/>
      <c r="HC52" s="79"/>
      <c r="HD52" s="79"/>
      <c r="HE52" s="79"/>
      <c r="HF52" s="79"/>
      <c r="HG52" s="79"/>
      <c r="HH52" s="79"/>
      <c r="HI52" s="79"/>
      <c r="HJ52" s="79"/>
      <c r="HK52" s="79"/>
      <c r="HL52" s="79"/>
      <c r="HM52" s="79"/>
      <c r="HN52" s="79"/>
      <c r="HO52" s="79"/>
      <c r="HP52" s="79"/>
      <c r="HQ52" s="79"/>
      <c r="HR52" s="79"/>
      <c r="HS52" s="79"/>
      <c r="HT52" s="79"/>
      <c r="HU52" s="79"/>
      <c r="HV52" s="79"/>
      <c r="HW52" s="79"/>
      <c r="HX52" s="79"/>
      <c r="HY52" s="79"/>
      <c r="HZ52" s="79"/>
      <c r="IA52" s="79"/>
      <c r="IB52" s="79"/>
      <c r="IC52" s="79"/>
      <c r="ID52" s="79"/>
      <c r="IE52" s="79"/>
      <c r="IF52" s="79"/>
      <c r="IG52" s="79"/>
      <c r="IH52" s="79"/>
      <c r="II52" s="79"/>
      <c r="IJ52" s="79"/>
      <c r="IK52" s="79"/>
      <c r="IL52" s="79"/>
      <c r="IM52" s="79"/>
      <c r="IN52" s="79"/>
      <c r="IO52" s="79"/>
      <c r="IP52" s="79"/>
      <c r="IQ52" s="79"/>
      <c r="IR52" s="79"/>
      <c r="IS52" s="79"/>
      <c r="IT52" s="79"/>
      <c r="IU52" s="79"/>
      <c r="IV52" s="79"/>
    </row>
    <row r="53" spans="1:256" x14ac:dyDescent="0.25">
      <c r="A53" s="47"/>
      <c r="B53" s="118" t="s">
        <v>105</v>
      </c>
      <c r="C53" s="63"/>
      <c r="D53" s="62"/>
      <c r="E53" s="119"/>
      <c r="F53" s="120"/>
      <c r="G53" s="120"/>
      <c r="H53" s="120"/>
      <c r="I53" s="112"/>
      <c r="J53" s="112"/>
      <c r="K53" s="121">
        <f>SUM(K50:K52)</f>
        <v>23.299999999999997</v>
      </c>
      <c r="L53" s="122"/>
      <c r="M53" s="121">
        <f>SUM(M50:M52)</f>
        <v>450</v>
      </c>
      <c r="N53" s="122">
        <f>SUM(N50:N52)</f>
        <v>0</v>
      </c>
      <c r="O53" s="117"/>
      <c r="P53" s="117"/>
      <c r="Q53" s="76"/>
      <c r="R53" s="79"/>
      <c r="S53" s="79"/>
      <c r="T53" s="79"/>
      <c r="U53" s="79"/>
      <c r="V53" s="79"/>
      <c r="W53" s="79"/>
      <c r="X53" s="79"/>
      <c r="Y53" s="79"/>
      <c r="Z53" s="79"/>
      <c r="AA53" s="79"/>
      <c r="AB53" s="79"/>
      <c r="AC53" s="79"/>
      <c r="AD53" s="79"/>
      <c r="AE53" s="79"/>
      <c r="AF53" s="79"/>
      <c r="AG53" s="79"/>
      <c r="AH53" s="79"/>
      <c r="AI53" s="79"/>
      <c r="AJ53" s="79"/>
      <c r="AK53" s="79"/>
      <c r="AL53" s="79"/>
      <c r="AM53" s="79"/>
      <c r="AN53" s="79"/>
      <c r="AO53" s="79"/>
      <c r="AP53" s="79"/>
      <c r="AQ53" s="79"/>
      <c r="AR53" s="79"/>
      <c r="AS53" s="79"/>
      <c r="AT53" s="79"/>
      <c r="AU53" s="79"/>
      <c r="AV53" s="79"/>
      <c r="AW53" s="79"/>
      <c r="AX53" s="79"/>
      <c r="AY53" s="79"/>
      <c r="AZ53" s="79"/>
      <c r="BA53" s="79"/>
      <c r="BB53" s="79"/>
      <c r="BC53" s="79"/>
      <c r="BD53" s="79"/>
      <c r="BE53" s="79"/>
      <c r="BF53" s="79"/>
      <c r="BG53" s="79"/>
      <c r="BH53" s="79"/>
      <c r="BI53" s="79"/>
      <c r="BJ53" s="79"/>
      <c r="BK53" s="79"/>
      <c r="BL53" s="79"/>
      <c r="BM53" s="79"/>
      <c r="BN53" s="79"/>
      <c r="BO53" s="79"/>
      <c r="BP53" s="79"/>
      <c r="BQ53" s="79"/>
      <c r="BR53" s="79"/>
      <c r="BS53" s="79"/>
      <c r="BT53" s="79"/>
      <c r="BU53" s="79"/>
      <c r="BV53" s="79"/>
      <c r="BW53" s="79"/>
      <c r="BX53" s="79"/>
      <c r="BY53" s="79"/>
      <c r="BZ53" s="79"/>
      <c r="CA53" s="79"/>
      <c r="CB53" s="79"/>
      <c r="CC53" s="79"/>
      <c r="CD53" s="79"/>
      <c r="CE53" s="79"/>
      <c r="CF53" s="79"/>
      <c r="CG53" s="79"/>
      <c r="CH53" s="79"/>
      <c r="CI53" s="79"/>
      <c r="CJ53" s="79"/>
      <c r="CK53" s="79"/>
      <c r="CL53" s="79"/>
      <c r="CM53" s="79"/>
      <c r="CN53" s="79"/>
      <c r="CO53" s="79"/>
      <c r="CP53" s="79"/>
      <c r="CQ53" s="79"/>
      <c r="CR53" s="79"/>
      <c r="CS53" s="79"/>
      <c r="CT53" s="79"/>
      <c r="CU53" s="79"/>
      <c r="CV53" s="79"/>
      <c r="CW53" s="79"/>
      <c r="CX53" s="79"/>
      <c r="CY53" s="79"/>
      <c r="CZ53" s="79"/>
      <c r="DA53" s="79"/>
      <c r="DB53" s="79"/>
      <c r="DC53" s="79"/>
      <c r="DD53" s="79"/>
      <c r="DE53" s="79"/>
      <c r="DF53" s="79"/>
      <c r="DG53" s="79"/>
      <c r="DH53" s="79"/>
      <c r="DI53" s="79"/>
      <c r="DJ53" s="79"/>
      <c r="DK53" s="79"/>
      <c r="DL53" s="79"/>
      <c r="DM53" s="79"/>
      <c r="DN53" s="79"/>
      <c r="DO53" s="79"/>
      <c r="DP53" s="79"/>
      <c r="DQ53" s="79"/>
      <c r="DR53" s="79"/>
      <c r="DS53" s="79"/>
      <c r="DT53" s="79"/>
      <c r="DU53" s="79"/>
      <c r="DV53" s="79"/>
      <c r="DW53" s="79"/>
      <c r="DX53" s="79"/>
      <c r="DY53" s="79"/>
      <c r="DZ53" s="79"/>
      <c r="EA53" s="79"/>
      <c r="EB53" s="79"/>
      <c r="EC53" s="79"/>
      <c r="ED53" s="79"/>
      <c r="EE53" s="79"/>
      <c r="EF53" s="79"/>
      <c r="EG53" s="79"/>
      <c r="EH53" s="79"/>
      <c r="EI53" s="79"/>
      <c r="EJ53" s="79"/>
      <c r="EK53" s="79"/>
      <c r="EL53" s="79"/>
      <c r="EM53" s="79"/>
      <c r="EN53" s="79"/>
      <c r="EO53" s="79"/>
      <c r="EP53" s="79"/>
      <c r="EQ53" s="79"/>
      <c r="ER53" s="79"/>
      <c r="ES53" s="79"/>
      <c r="ET53" s="79"/>
      <c r="EU53" s="79"/>
      <c r="EV53" s="79"/>
      <c r="EW53" s="79"/>
      <c r="EX53" s="79"/>
      <c r="EY53" s="79"/>
      <c r="EZ53" s="79"/>
      <c r="FA53" s="79"/>
      <c r="FB53" s="79"/>
      <c r="FC53" s="79"/>
      <c r="FD53" s="79"/>
      <c r="FE53" s="79"/>
      <c r="FF53" s="79"/>
      <c r="FG53" s="79"/>
      <c r="FH53" s="79"/>
      <c r="FI53" s="79"/>
      <c r="FJ53" s="79"/>
      <c r="FK53" s="79"/>
      <c r="FL53" s="79"/>
      <c r="FM53" s="79"/>
      <c r="FN53" s="79"/>
      <c r="FO53" s="79"/>
      <c r="FP53" s="79"/>
      <c r="FQ53" s="79"/>
      <c r="FR53" s="79"/>
      <c r="FS53" s="79"/>
      <c r="FT53" s="79"/>
      <c r="FU53" s="79"/>
      <c r="FV53" s="79"/>
      <c r="FW53" s="79"/>
      <c r="FX53" s="79"/>
      <c r="FY53" s="79"/>
      <c r="FZ53" s="79"/>
      <c r="GA53" s="79"/>
      <c r="GB53" s="79"/>
      <c r="GC53" s="79"/>
      <c r="GD53" s="79"/>
      <c r="GE53" s="79"/>
      <c r="GF53" s="79"/>
      <c r="GG53" s="79"/>
      <c r="GH53" s="79"/>
      <c r="GI53" s="79"/>
      <c r="GJ53" s="79"/>
      <c r="GK53" s="79"/>
      <c r="GL53" s="79"/>
      <c r="GM53" s="79"/>
      <c r="GN53" s="79"/>
      <c r="GO53" s="79"/>
      <c r="GP53" s="79"/>
      <c r="GQ53" s="79"/>
      <c r="GR53" s="79"/>
      <c r="GS53" s="79"/>
      <c r="GT53" s="79"/>
      <c r="GU53" s="79"/>
      <c r="GV53" s="79"/>
      <c r="GW53" s="79"/>
      <c r="GX53" s="79"/>
      <c r="GY53" s="79"/>
      <c r="GZ53" s="79"/>
      <c r="HA53" s="79"/>
      <c r="HB53" s="79"/>
      <c r="HC53" s="79"/>
      <c r="HD53" s="79"/>
      <c r="HE53" s="79"/>
      <c r="HF53" s="79"/>
      <c r="HG53" s="79"/>
      <c r="HH53" s="79"/>
      <c r="HI53" s="79"/>
      <c r="HJ53" s="79"/>
      <c r="HK53" s="79"/>
      <c r="HL53" s="79"/>
      <c r="HM53" s="79"/>
      <c r="HN53" s="79"/>
      <c r="HO53" s="79"/>
      <c r="HP53" s="79"/>
      <c r="HQ53" s="79"/>
      <c r="HR53" s="79"/>
      <c r="HS53" s="79"/>
      <c r="HT53" s="79"/>
      <c r="HU53" s="79"/>
      <c r="HV53" s="79"/>
      <c r="HW53" s="79"/>
      <c r="HX53" s="79"/>
      <c r="HY53" s="79"/>
      <c r="HZ53" s="79"/>
      <c r="IA53" s="79"/>
      <c r="IB53" s="79"/>
      <c r="IC53" s="79"/>
      <c r="ID53" s="79"/>
      <c r="IE53" s="79"/>
      <c r="IF53" s="79"/>
      <c r="IG53" s="79"/>
      <c r="IH53" s="79"/>
      <c r="II53" s="79"/>
      <c r="IJ53" s="79"/>
      <c r="IK53" s="79"/>
      <c r="IL53" s="79"/>
      <c r="IM53" s="79"/>
      <c r="IN53" s="79"/>
      <c r="IO53" s="79"/>
      <c r="IP53" s="79"/>
      <c r="IQ53" s="79"/>
      <c r="IR53" s="79"/>
      <c r="IS53" s="79"/>
      <c r="IT53" s="79"/>
      <c r="IU53" s="79"/>
      <c r="IV53" s="79"/>
    </row>
    <row r="54" spans="1:256" x14ac:dyDescent="0.25">
      <c r="E54" s="155"/>
      <c r="K54" s="156"/>
    </row>
    <row r="55" spans="1:256" ht="15" x14ac:dyDescent="0.25">
      <c r="B55" s="471" t="s">
        <v>133</v>
      </c>
      <c r="C55" s="471" t="s">
        <v>134</v>
      </c>
      <c r="D55" s="505" t="s">
        <v>135</v>
      </c>
      <c r="E55" s="505"/>
      <c r="K55" s="157"/>
      <c r="L55" s="157"/>
      <c r="M55" s="157"/>
    </row>
    <row r="56" spans="1:256" ht="18" x14ac:dyDescent="0.25">
      <c r="B56" s="473"/>
      <c r="C56" s="473"/>
      <c r="D56" s="158" t="s">
        <v>136</v>
      </c>
      <c r="E56" s="159" t="s">
        <v>137</v>
      </c>
      <c r="H56" s="124"/>
      <c r="I56" s="161">
        <v>40194</v>
      </c>
      <c r="K56" s="161"/>
      <c r="L56" s="157"/>
    </row>
    <row r="57" spans="1:256" ht="18" x14ac:dyDescent="0.25">
      <c r="B57" s="160" t="s">
        <v>139</v>
      </c>
      <c r="C57" s="162">
        <f>+K53</f>
        <v>23.299999999999997</v>
      </c>
      <c r="D57" s="85"/>
      <c r="E57" s="85" t="s">
        <v>98</v>
      </c>
      <c r="F57" s="126"/>
      <c r="G57" s="126"/>
      <c r="H57" s="126"/>
      <c r="I57" s="126"/>
      <c r="J57" s="126"/>
      <c r="L57" s="163">
        <f>K50+K51+K52+K96</f>
        <v>24.166666666666664</v>
      </c>
      <c r="M57" s="126"/>
    </row>
    <row r="58" spans="1:256" ht="15" x14ac:dyDescent="0.25">
      <c r="B58" s="160" t="s">
        <v>140</v>
      </c>
      <c r="C58" s="164">
        <f>M53</f>
        <v>450</v>
      </c>
      <c r="D58" s="85" t="s">
        <v>98</v>
      </c>
      <c r="E58" s="85"/>
    </row>
    <row r="59" spans="1:256" x14ac:dyDescent="0.25">
      <c r="B59" s="165"/>
      <c r="C59" s="518"/>
      <c r="D59" s="518"/>
      <c r="E59" s="518"/>
      <c r="F59" s="518"/>
      <c r="G59" s="518"/>
      <c r="H59" s="518"/>
      <c r="I59" s="518"/>
      <c r="J59" s="518"/>
      <c r="K59" s="518"/>
      <c r="L59" s="518"/>
      <c r="M59" s="518"/>
      <c r="N59" s="518"/>
    </row>
    <row r="60" spans="1:256" ht="15" thickBot="1" x14ac:dyDescent="0.3"/>
    <row r="61" spans="1:256" ht="27" thickBot="1" x14ac:dyDescent="0.3">
      <c r="B61" s="519" t="s">
        <v>141</v>
      </c>
      <c r="C61" s="519"/>
      <c r="D61" s="519"/>
      <c r="E61" s="519"/>
      <c r="F61" s="519"/>
      <c r="G61" s="519"/>
      <c r="H61" s="519"/>
      <c r="I61" s="519"/>
      <c r="J61" s="519"/>
      <c r="K61" s="519"/>
      <c r="L61" s="519"/>
      <c r="M61" s="519"/>
      <c r="N61" s="519"/>
    </row>
    <row r="64" spans="1:256" ht="120" x14ac:dyDescent="0.25">
      <c r="B64" s="176" t="s">
        <v>142</v>
      </c>
      <c r="C64" s="195" t="s">
        <v>143</v>
      </c>
      <c r="D64" s="195" t="s">
        <v>144</v>
      </c>
      <c r="E64" s="195" t="s">
        <v>145</v>
      </c>
      <c r="F64" s="195" t="s">
        <v>146</v>
      </c>
      <c r="G64" s="195" t="s">
        <v>147</v>
      </c>
      <c r="H64" s="195" t="s">
        <v>1428</v>
      </c>
      <c r="I64" s="176" t="s">
        <v>149</v>
      </c>
      <c r="J64" s="195" t="s">
        <v>150</v>
      </c>
      <c r="K64" s="195" t="s">
        <v>151</v>
      </c>
      <c r="L64" s="195" t="s">
        <v>152</v>
      </c>
      <c r="M64" s="195" t="s">
        <v>153</v>
      </c>
      <c r="N64" s="196" t="s">
        <v>154</v>
      </c>
      <c r="O64" s="196" t="s">
        <v>1284</v>
      </c>
      <c r="P64" s="489" t="s">
        <v>96</v>
      </c>
      <c r="Q64" s="491"/>
      <c r="R64" s="195" t="s">
        <v>156</v>
      </c>
    </row>
    <row r="65" spans="2:18" ht="42.75" x14ac:dyDescent="0.25">
      <c r="B65" s="99" t="s">
        <v>541</v>
      </c>
      <c r="C65" s="127" t="s">
        <v>602</v>
      </c>
      <c r="D65" s="127" t="s">
        <v>1429</v>
      </c>
      <c r="E65" s="127">
        <v>70</v>
      </c>
      <c r="F65" s="47" t="s">
        <v>95</v>
      </c>
      <c r="G65" s="81" t="s">
        <v>75</v>
      </c>
      <c r="H65" s="47" t="s">
        <v>95</v>
      </c>
      <c r="I65" s="47" t="s">
        <v>95</v>
      </c>
      <c r="J65" s="47" t="s">
        <v>95</v>
      </c>
      <c r="K65" s="127" t="s">
        <v>75</v>
      </c>
      <c r="L65" s="127" t="s">
        <v>75</v>
      </c>
      <c r="M65" s="127" t="s">
        <v>75</v>
      </c>
      <c r="N65" s="127" t="s">
        <v>75</v>
      </c>
      <c r="O65" s="127" t="s">
        <v>75</v>
      </c>
      <c r="P65" s="468"/>
      <c r="Q65" s="469"/>
      <c r="R65" s="47" t="s">
        <v>75</v>
      </c>
    </row>
    <row r="66" spans="2:18" x14ac:dyDescent="0.25">
      <c r="B66" s="123" t="s">
        <v>159</v>
      </c>
      <c r="H66" s="99"/>
      <c r="I66" s="99"/>
    </row>
    <row r="67" spans="2:18" x14ac:dyDescent="0.25">
      <c r="B67" s="123" t="s">
        <v>160</v>
      </c>
    </row>
    <row r="68" spans="2:18" x14ac:dyDescent="0.25">
      <c r="B68" s="123" t="s">
        <v>161</v>
      </c>
    </row>
    <row r="70" spans="2:18" ht="15" thickBot="1" x14ac:dyDescent="0.3"/>
    <row r="71" spans="2:18" ht="27" thickBot="1" x14ac:dyDescent="0.3">
      <c r="B71" s="513" t="s">
        <v>162</v>
      </c>
      <c r="C71" s="514"/>
      <c r="D71" s="514"/>
      <c r="E71" s="514"/>
      <c r="F71" s="514"/>
      <c r="G71" s="514"/>
      <c r="H71" s="514"/>
      <c r="I71" s="514"/>
      <c r="J71" s="514"/>
      <c r="K71" s="514"/>
      <c r="L71" s="514"/>
      <c r="M71" s="514"/>
      <c r="N71" s="515"/>
    </row>
    <row r="76" spans="2:18" ht="15" x14ac:dyDescent="0.25">
      <c r="B76" s="476" t="s">
        <v>163</v>
      </c>
      <c r="C76" s="498" t="s">
        <v>164</v>
      </c>
      <c r="D76" s="498" t="s">
        <v>165</v>
      </c>
      <c r="E76" s="498" t="s">
        <v>166</v>
      </c>
      <c r="F76" s="498" t="s">
        <v>167</v>
      </c>
      <c r="G76" s="498" t="s">
        <v>168</v>
      </c>
      <c r="H76" s="498" t="s">
        <v>169</v>
      </c>
      <c r="I76" s="498" t="s">
        <v>170</v>
      </c>
      <c r="J76" s="498" t="s">
        <v>171</v>
      </c>
      <c r="K76" s="498"/>
      <c r="L76" s="498"/>
      <c r="M76" s="498" t="s">
        <v>172</v>
      </c>
      <c r="N76" s="498" t="s">
        <v>1804</v>
      </c>
      <c r="O76" s="498" t="s">
        <v>1805</v>
      </c>
      <c r="P76" s="498" t="s">
        <v>96</v>
      </c>
      <c r="Q76" s="498"/>
    </row>
    <row r="77" spans="2:18" ht="28.5" x14ac:dyDescent="0.2">
      <c r="B77" s="477"/>
      <c r="C77" s="498"/>
      <c r="D77" s="498"/>
      <c r="E77" s="498"/>
      <c r="F77" s="498"/>
      <c r="G77" s="498"/>
      <c r="H77" s="498"/>
      <c r="I77" s="498"/>
      <c r="J77" s="166" t="s">
        <v>173</v>
      </c>
      <c r="K77" s="144" t="s">
        <v>174</v>
      </c>
      <c r="L77" s="100" t="s">
        <v>175</v>
      </c>
      <c r="M77" s="498"/>
      <c r="N77" s="498"/>
      <c r="O77" s="498"/>
      <c r="P77" s="498"/>
      <c r="Q77" s="498"/>
    </row>
    <row r="78" spans="2:18" ht="57" x14ac:dyDescent="0.2">
      <c r="B78" s="59" t="s">
        <v>176</v>
      </c>
      <c r="C78" s="232">
        <f>1/56</f>
        <v>1.7857142857142856E-2</v>
      </c>
      <c r="D78" s="100" t="s">
        <v>1430</v>
      </c>
      <c r="E78" s="60">
        <v>1070919429</v>
      </c>
      <c r="F78" s="127" t="s">
        <v>366</v>
      </c>
      <c r="G78" s="76" t="s">
        <v>1431</v>
      </c>
      <c r="H78" s="200">
        <v>40635</v>
      </c>
      <c r="I78" s="60" t="s">
        <v>1432</v>
      </c>
      <c r="J78" s="76" t="s">
        <v>1433</v>
      </c>
      <c r="K78" s="200" t="s">
        <v>1434</v>
      </c>
      <c r="L78" s="200" t="s">
        <v>1435</v>
      </c>
      <c r="M78" s="76" t="s">
        <v>75</v>
      </c>
      <c r="N78" s="76" t="s">
        <v>75</v>
      </c>
      <c r="O78" s="76" t="s">
        <v>75</v>
      </c>
      <c r="P78" s="499"/>
      <c r="Q78" s="499"/>
    </row>
    <row r="79" spans="2:18" ht="199.5" x14ac:dyDescent="0.2">
      <c r="B79" s="144" t="s">
        <v>183</v>
      </c>
      <c r="C79" s="333">
        <f>1/56</f>
        <v>1.7857142857142856E-2</v>
      </c>
      <c r="D79" s="272" t="s">
        <v>1436</v>
      </c>
      <c r="E79" s="233" t="s">
        <v>1437</v>
      </c>
      <c r="F79" s="127" t="s">
        <v>366</v>
      </c>
      <c r="G79" s="272" t="s">
        <v>1438</v>
      </c>
      <c r="H79" s="234">
        <v>39395</v>
      </c>
      <c r="I79" s="76" t="s">
        <v>1439</v>
      </c>
      <c r="J79" s="144" t="s">
        <v>1440</v>
      </c>
      <c r="K79" s="231" t="s">
        <v>1792</v>
      </c>
      <c r="L79" s="189" t="s">
        <v>1793</v>
      </c>
      <c r="M79" s="99" t="s">
        <v>75</v>
      </c>
      <c r="N79" s="99" t="s">
        <v>75</v>
      </c>
      <c r="O79" s="99" t="s">
        <v>75</v>
      </c>
      <c r="P79" s="522"/>
      <c r="Q79" s="525"/>
    </row>
    <row r="81" spans="1:256" ht="15" thickBot="1" x14ac:dyDescent="0.3"/>
    <row r="82" spans="1:256" ht="27" thickBot="1" x14ac:dyDescent="0.3">
      <c r="B82" s="513" t="s">
        <v>191</v>
      </c>
      <c r="C82" s="514"/>
      <c r="D82" s="514"/>
      <c r="E82" s="514"/>
      <c r="F82" s="514"/>
      <c r="G82" s="514"/>
      <c r="H82" s="514"/>
      <c r="I82" s="514"/>
      <c r="J82" s="514"/>
      <c r="K82" s="514"/>
      <c r="L82" s="514"/>
      <c r="M82" s="514"/>
      <c r="N82" s="515"/>
    </row>
    <row r="85" spans="1:256" ht="30" x14ac:dyDescent="0.25">
      <c r="B85" s="195" t="s">
        <v>94</v>
      </c>
      <c r="C85" s="195" t="s">
        <v>1806</v>
      </c>
      <c r="D85" s="489" t="s">
        <v>96</v>
      </c>
      <c r="E85" s="491"/>
    </row>
    <row r="86" spans="1:256" x14ac:dyDescent="0.25">
      <c r="B86" s="127" t="s">
        <v>1441</v>
      </c>
      <c r="C86" s="85" t="s">
        <v>75</v>
      </c>
      <c r="D86" s="492"/>
      <c r="E86" s="492"/>
    </row>
    <row r="89" spans="1:256" ht="26.25" x14ac:dyDescent="0.25">
      <c r="B89" s="516" t="s">
        <v>193</v>
      </c>
      <c r="C89" s="517"/>
      <c r="D89" s="517"/>
      <c r="E89" s="517"/>
      <c r="F89" s="517"/>
      <c r="G89" s="517"/>
      <c r="H89" s="517"/>
      <c r="I89" s="517"/>
      <c r="J89" s="517"/>
      <c r="K89" s="517"/>
      <c r="L89" s="517"/>
      <c r="M89" s="517"/>
      <c r="N89" s="517"/>
      <c r="O89" s="517"/>
      <c r="P89" s="517"/>
    </row>
    <row r="91" spans="1:256" ht="15" thickBot="1" x14ac:dyDescent="0.3"/>
    <row r="92" spans="1:256" ht="27" thickBot="1" x14ac:dyDescent="0.3">
      <c r="B92" s="513" t="s">
        <v>194</v>
      </c>
      <c r="C92" s="514"/>
      <c r="D92" s="514"/>
      <c r="E92" s="514"/>
      <c r="F92" s="514"/>
      <c r="G92" s="514"/>
      <c r="H92" s="514"/>
      <c r="I92" s="514"/>
      <c r="J92" s="514"/>
      <c r="K92" s="514"/>
      <c r="L92" s="514"/>
      <c r="M92" s="514"/>
      <c r="N92" s="515"/>
    </row>
    <row r="94" spans="1:256" ht="15" thickBot="1" x14ac:dyDescent="0.3">
      <c r="M94" s="191"/>
      <c r="N94" s="191"/>
    </row>
    <row r="95" spans="1:256" ht="105" x14ac:dyDescent="0.25">
      <c r="A95" s="174"/>
      <c r="B95" s="192" t="s">
        <v>110</v>
      </c>
      <c r="C95" s="192" t="s">
        <v>111</v>
      </c>
      <c r="D95" s="192" t="s">
        <v>112</v>
      </c>
      <c r="E95" s="192" t="s">
        <v>113</v>
      </c>
      <c r="F95" s="192" t="s">
        <v>114</v>
      </c>
      <c r="G95" s="192" t="s">
        <v>115</v>
      </c>
      <c r="H95" s="192" t="s">
        <v>116</v>
      </c>
      <c r="I95" s="192" t="s">
        <v>117</v>
      </c>
      <c r="J95" s="192" t="s">
        <v>118</v>
      </c>
      <c r="K95" s="192" t="s">
        <v>119</v>
      </c>
      <c r="L95" s="192" t="s">
        <v>120</v>
      </c>
      <c r="M95" s="193" t="s">
        <v>121</v>
      </c>
      <c r="N95" s="192" t="s">
        <v>122</v>
      </c>
      <c r="O95" s="192" t="s">
        <v>123</v>
      </c>
      <c r="P95" s="194" t="s">
        <v>124</v>
      </c>
      <c r="Q95" s="194" t="s">
        <v>125</v>
      </c>
      <c r="R95" s="174"/>
      <c r="S95" s="174"/>
      <c r="T95" s="174"/>
      <c r="U95" s="174"/>
      <c r="V95" s="174"/>
      <c r="W95" s="174"/>
      <c r="X95" s="174"/>
      <c r="Y95" s="174"/>
      <c r="Z95" s="174"/>
      <c r="AA95" s="174"/>
      <c r="AB95" s="174"/>
      <c r="AC95" s="174"/>
      <c r="AD95" s="174"/>
      <c r="AE95" s="174"/>
      <c r="AF95" s="174"/>
      <c r="AG95" s="174"/>
      <c r="AH95" s="174"/>
      <c r="AI95" s="174"/>
      <c r="AJ95" s="174"/>
      <c r="AK95" s="174"/>
      <c r="AL95" s="174"/>
      <c r="AM95" s="174"/>
      <c r="AN95" s="174"/>
      <c r="AO95" s="174"/>
      <c r="AP95" s="174"/>
      <c r="AQ95" s="174"/>
      <c r="AR95" s="174"/>
      <c r="AS95" s="174"/>
      <c r="AT95" s="174"/>
      <c r="AU95" s="174"/>
      <c r="AV95" s="174"/>
      <c r="AW95" s="174"/>
      <c r="AX95" s="174"/>
      <c r="AY95" s="174"/>
      <c r="AZ95" s="174"/>
      <c r="BA95" s="174"/>
      <c r="BB95" s="174"/>
      <c r="BC95" s="174"/>
      <c r="BD95" s="174"/>
      <c r="BE95" s="174"/>
      <c r="BF95" s="174"/>
      <c r="BG95" s="174"/>
      <c r="BH95" s="174"/>
      <c r="BI95" s="174"/>
      <c r="BJ95" s="174"/>
      <c r="BK95" s="174"/>
      <c r="BL95" s="174"/>
      <c r="BM95" s="174"/>
      <c r="BN95" s="174"/>
      <c r="BO95" s="174"/>
      <c r="BP95" s="174"/>
      <c r="BQ95" s="174"/>
      <c r="BR95" s="174"/>
      <c r="BS95" s="174"/>
      <c r="BT95" s="174"/>
      <c r="BU95" s="174"/>
      <c r="BV95" s="174"/>
      <c r="BW95" s="174"/>
      <c r="BX95" s="174"/>
      <c r="BY95" s="174"/>
      <c r="BZ95" s="174"/>
      <c r="CA95" s="174"/>
      <c r="CB95" s="174"/>
      <c r="CC95" s="174"/>
      <c r="CD95" s="174"/>
      <c r="CE95" s="174"/>
      <c r="CF95" s="174"/>
      <c r="CG95" s="174"/>
      <c r="CH95" s="174"/>
      <c r="CI95" s="174"/>
      <c r="CJ95" s="174"/>
      <c r="CK95" s="174"/>
      <c r="CL95" s="174"/>
      <c r="CM95" s="174"/>
      <c r="CN95" s="174"/>
      <c r="CO95" s="174"/>
      <c r="CP95" s="174"/>
      <c r="CQ95" s="174"/>
      <c r="CR95" s="174"/>
      <c r="CS95" s="174"/>
      <c r="CT95" s="174"/>
      <c r="CU95" s="174"/>
      <c r="CV95" s="174"/>
      <c r="CW95" s="174"/>
      <c r="CX95" s="174"/>
      <c r="CY95" s="174"/>
      <c r="CZ95" s="174"/>
      <c r="DA95" s="174"/>
      <c r="DB95" s="174"/>
      <c r="DC95" s="174"/>
      <c r="DD95" s="174"/>
      <c r="DE95" s="174"/>
      <c r="DF95" s="174"/>
      <c r="DG95" s="174"/>
      <c r="DH95" s="174"/>
      <c r="DI95" s="174"/>
      <c r="DJ95" s="174"/>
      <c r="DK95" s="174"/>
      <c r="DL95" s="174"/>
      <c r="DM95" s="174"/>
      <c r="DN95" s="174"/>
      <c r="DO95" s="174"/>
      <c r="DP95" s="174"/>
      <c r="DQ95" s="174"/>
      <c r="DR95" s="174"/>
      <c r="DS95" s="174"/>
      <c r="DT95" s="174"/>
      <c r="DU95" s="174"/>
      <c r="DV95" s="174"/>
      <c r="DW95" s="174"/>
      <c r="DX95" s="174"/>
      <c r="DY95" s="174"/>
      <c r="DZ95" s="174"/>
      <c r="EA95" s="174"/>
      <c r="EB95" s="174"/>
      <c r="EC95" s="174"/>
      <c r="ED95" s="174"/>
      <c r="EE95" s="174"/>
      <c r="EF95" s="174"/>
      <c r="EG95" s="174"/>
      <c r="EH95" s="174"/>
      <c r="EI95" s="174"/>
      <c r="EJ95" s="174"/>
      <c r="EK95" s="174"/>
      <c r="EL95" s="174"/>
      <c r="EM95" s="174"/>
      <c r="EN95" s="174"/>
      <c r="EO95" s="174"/>
      <c r="EP95" s="174"/>
      <c r="EQ95" s="174"/>
      <c r="ER95" s="174"/>
      <c r="ES95" s="174"/>
      <c r="ET95" s="174"/>
      <c r="EU95" s="174"/>
      <c r="EV95" s="174"/>
      <c r="EW95" s="174"/>
      <c r="EX95" s="174"/>
      <c r="EY95" s="174"/>
      <c r="EZ95" s="174"/>
      <c r="FA95" s="174"/>
      <c r="FB95" s="174"/>
      <c r="FC95" s="174"/>
      <c r="FD95" s="174"/>
      <c r="FE95" s="174"/>
      <c r="FF95" s="174"/>
      <c r="FG95" s="174"/>
      <c r="FH95" s="174"/>
      <c r="FI95" s="174"/>
      <c r="FJ95" s="174"/>
      <c r="FK95" s="174"/>
      <c r="FL95" s="174"/>
      <c r="FM95" s="174"/>
      <c r="FN95" s="174"/>
      <c r="FO95" s="174"/>
      <c r="FP95" s="174"/>
      <c r="FQ95" s="174"/>
      <c r="FR95" s="174"/>
      <c r="FS95" s="174"/>
      <c r="FT95" s="174"/>
      <c r="FU95" s="174"/>
      <c r="FV95" s="174"/>
      <c r="FW95" s="174"/>
      <c r="FX95" s="174"/>
      <c r="FY95" s="174"/>
      <c r="FZ95" s="174"/>
      <c r="GA95" s="174"/>
      <c r="GB95" s="174"/>
      <c r="GC95" s="174"/>
      <c r="GD95" s="174"/>
      <c r="GE95" s="174"/>
      <c r="GF95" s="174"/>
      <c r="GG95" s="174"/>
      <c r="GH95" s="174"/>
      <c r="GI95" s="174"/>
      <c r="GJ95" s="174"/>
      <c r="GK95" s="174"/>
      <c r="GL95" s="174"/>
      <c r="GM95" s="174"/>
      <c r="GN95" s="174"/>
      <c r="GO95" s="174"/>
      <c r="GP95" s="174"/>
      <c r="GQ95" s="174"/>
      <c r="GR95" s="174"/>
      <c r="GS95" s="174"/>
      <c r="GT95" s="174"/>
      <c r="GU95" s="174"/>
      <c r="GV95" s="174"/>
      <c r="GW95" s="174"/>
      <c r="GX95" s="174"/>
      <c r="GY95" s="174"/>
      <c r="GZ95" s="174"/>
      <c r="HA95" s="174"/>
      <c r="HB95" s="174"/>
      <c r="HC95" s="174"/>
      <c r="HD95" s="174"/>
      <c r="HE95" s="174"/>
      <c r="HF95" s="174"/>
      <c r="HG95" s="174"/>
      <c r="HH95" s="174"/>
      <c r="HI95" s="174"/>
      <c r="HJ95" s="174"/>
      <c r="HK95" s="174"/>
      <c r="HL95" s="174"/>
      <c r="HM95" s="174"/>
      <c r="HN95" s="174"/>
      <c r="HO95" s="174"/>
      <c r="HP95" s="174"/>
      <c r="HQ95" s="174"/>
      <c r="HR95" s="174"/>
      <c r="HS95" s="174"/>
      <c r="HT95" s="174"/>
      <c r="HU95" s="174"/>
      <c r="HV95" s="174"/>
      <c r="HW95" s="174"/>
      <c r="HX95" s="174"/>
      <c r="HY95" s="174"/>
      <c r="HZ95" s="174"/>
      <c r="IA95" s="174"/>
      <c r="IB95" s="174"/>
      <c r="IC95" s="174"/>
      <c r="ID95" s="174"/>
      <c r="IE95" s="174"/>
      <c r="IF95" s="174"/>
      <c r="IG95" s="174"/>
      <c r="IH95" s="174"/>
      <c r="II95" s="174"/>
      <c r="IJ95" s="174"/>
      <c r="IK95" s="174"/>
      <c r="IL95" s="174"/>
      <c r="IM95" s="174"/>
      <c r="IN95" s="174"/>
      <c r="IO95" s="174"/>
      <c r="IP95" s="174"/>
      <c r="IQ95" s="174"/>
      <c r="IR95" s="174"/>
      <c r="IS95" s="174"/>
      <c r="IT95" s="174"/>
      <c r="IU95" s="174"/>
      <c r="IV95" s="174"/>
    </row>
    <row r="96" spans="1:256" ht="57" x14ac:dyDescent="0.25">
      <c r="A96" s="47">
        <v>1</v>
      </c>
      <c r="B96" s="62" t="s">
        <v>1417</v>
      </c>
      <c r="C96" s="62" t="s">
        <v>1417</v>
      </c>
      <c r="D96" s="62" t="s">
        <v>1442</v>
      </c>
      <c r="E96" s="62" t="s">
        <v>1443</v>
      </c>
      <c r="F96" s="205" t="s">
        <v>75</v>
      </c>
      <c r="G96" s="120" t="s">
        <v>385</v>
      </c>
      <c r="H96" s="111">
        <v>39884</v>
      </c>
      <c r="I96" s="111">
        <v>40220</v>
      </c>
      <c r="J96" s="112" t="s">
        <v>95</v>
      </c>
      <c r="K96" s="224">
        <f>+(I96-I56)/30</f>
        <v>0.8666666666666667</v>
      </c>
      <c r="L96" s="225">
        <f>+(I56-H96)/30</f>
        <v>10.333333333333334</v>
      </c>
      <c r="M96" s="115" t="s">
        <v>1424</v>
      </c>
      <c r="N96" s="115" t="s">
        <v>128</v>
      </c>
      <c r="O96" s="117">
        <v>1213000000</v>
      </c>
      <c r="P96" s="117">
        <v>34</v>
      </c>
      <c r="Q96" s="76" t="s">
        <v>1444</v>
      </c>
      <c r="R96" s="86"/>
      <c r="S96" s="86"/>
      <c r="T96" s="86"/>
      <c r="U96" s="86"/>
      <c r="V96" s="86"/>
      <c r="W96" s="86"/>
      <c r="X96" s="86"/>
      <c r="Y96" s="86"/>
      <c r="Z96" s="86"/>
      <c r="AA96" s="79"/>
      <c r="AB96" s="79"/>
      <c r="AC96" s="79"/>
      <c r="AD96" s="79"/>
      <c r="AE96" s="79"/>
      <c r="AF96" s="79"/>
      <c r="AG96" s="79"/>
      <c r="AH96" s="79"/>
      <c r="AI96" s="79"/>
      <c r="AJ96" s="79"/>
      <c r="AK96" s="79"/>
      <c r="AL96" s="79"/>
      <c r="AM96" s="79"/>
      <c r="AN96" s="79"/>
      <c r="AO96" s="79"/>
      <c r="AP96" s="79"/>
      <c r="AQ96" s="79"/>
      <c r="AR96" s="79"/>
      <c r="AS96" s="79"/>
      <c r="AT96" s="79"/>
      <c r="AU96" s="79"/>
      <c r="AV96" s="79"/>
      <c r="AW96" s="79"/>
      <c r="AX96" s="79"/>
      <c r="AY96" s="79"/>
      <c r="AZ96" s="79"/>
      <c r="BA96" s="79"/>
      <c r="BB96" s="79"/>
      <c r="BC96" s="79"/>
      <c r="BD96" s="79"/>
      <c r="BE96" s="79"/>
      <c r="BF96" s="79"/>
      <c r="BG96" s="79"/>
      <c r="BH96" s="79"/>
      <c r="BI96" s="79"/>
      <c r="BJ96" s="79"/>
      <c r="BK96" s="79"/>
      <c r="BL96" s="79"/>
      <c r="BM96" s="79"/>
      <c r="BN96" s="79"/>
      <c r="BO96" s="79"/>
      <c r="BP96" s="79"/>
      <c r="BQ96" s="79"/>
      <c r="BR96" s="79"/>
      <c r="BS96" s="79"/>
      <c r="BT96" s="79"/>
      <c r="BU96" s="79"/>
      <c r="BV96" s="79"/>
      <c r="BW96" s="79"/>
      <c r="BX96" s="79"/>
      <c r="BY96" s="79"/>
      <c r="BZ96" s="79"/>
      <c r="CA96" s="79"/>
      <c r="CB96" s="79"/>
      <c r="CC96" s="79"/>
      <c r="CD96" s="79"/>
      <c r="CE96" s="79"/>
      <c r="CF96" s="79"/>
      <c r="CG96" s="79"/>
      <c r="CH96" s="79"/>
      <c r="CI96" s="79"/>
      <c r="CJ96" s="79"/>
      <c r="CK96" s="79"/>
      <c r="CL96" s="79"/>
      <c r="CM96" s="79"/>
      <c r="CN96" s="79"/>
      <c r="CO96" s="79"/>
      <c r="CP96" s="79"/>
      <c r="CQ96" s="79"/>
      <c r="CR96" s="79"/>
      <c r="CS96" s="79"/>
      <c r="CT96" s="79"/>
      <c r="CU96" s="79"/>
      <c r="CV96" s="79"/>
      <c r="CW96" s="79"/>
      <c r="CX96" s="79"/>
      <c r="CY96" s="79"/>
      <c r="CZ96" s="79"/>
      <c r="DA96" s="79"/>
      <c r="DB96" s="79"/>
      <c r="DC96" s="79"/>
      <c r="DD96" s="79"/>
      <c r="DE96" s="79"/>
      <c r="DF96" s="79"/>
      <c r="DG96" s="79"/>
      <c r="DH96" s="79"/>
      <c r="DI96" s="79"/>
      <c r="DJ96" s="79"/>
      <c r="DK96" s="79"/>
      <c r="DL96" s="79"/>
      <c r="DM96" s="79"/>
      <c r="DN96" s="79"/>
      <c r="DO96" s="79"/>
      <c r="DP96" s="79"/>
      <c r="DQ96" s="79"/>
      <c r="DR96" s="79"/>
      <c r="DS96" s="79"/>
      <c r="DT96" s="79"/>
      <c r="DU96" s="79"/>
      <c r="DV96" s="79"/>
      <c r="DW96" s="79"/>
      <c r="DX96" s="79"/>
      <c r="DY96" s="79"/>
      <c r="DZ96" s="79"/>
      <c r="EA96" s="79"/>
      <c r="EB96" s="79"/>
      <c r="EC96" s="79"/>
      <c r="ED96" s="79"/>
      <c r="EE96" s="79"/>
      <c r="EF96" s="79"/>
      <c r="EG96" s="79"/>
      <c r="EH96" s="79"/>
      <c r="EI96" s="79"/>
      <c r="EJ96" s="79"/>
      <c r="EK96" s="79"/>
      <c r="EL96" s="79"/>
      <c r="EM96" s="79"/>
      <c r="EN96" s="79"/>
      <c r="EO96" s="79"/>
      <c r="EP96" s="79"/>
      <c r="EQ96" s="79"/>
      <c r="ER96" s="79"/>
      <c r="ES96" s="79"/>
      <c r="ET96" s="79"/>
      <c r="EU96" s="79"/>
      <c r="EV96" s="79"/>
      <c r="EW96" s="79"/>
      <c r="EX96" s="79"/>
      <c r="EY96" s="79"/>
      <c r="EZ96" s="79"/>
      <c r="FA96" s="79"/>
      <c r="FB96" s="79"/>
      <c r="FC96" s="79"/>
      <c r="FD96" s="79"/>
      <c r="FE96" s="79"/>
      <c r="FF96" s="79"/>
      <c r="FG96" s="79"/>
      <c r="FH96" s="79"/>
      <c r="FI96" s="79"/>
      <c r="FJ96" s="79"/>
      <c r="FK96" s="79"/>
      <c r="FL96" s="79"/>
      <c r="FM96" s="79"/>
      <c r="FN96" s="79"/>
      <c r="FO96" s="79"/>
      <c r="FP96" s="79"/>
      <c r="FQ96" s="79"/>
      <c r="FR96" s="79"/>
      <c r="FS96" s="79"/>
      <c r="FT96" s="79"/>
      <c r="FU96" s="79"/>
      <c r="FV96" s="79"/>
      <c r="FW96" s="79"/>
      <c r="FX96" s="79"/>
      <c r="FY96" s="79"/>
      <c r="FZ96" s="79"/>
      <c r="GA96" s="79"/>
      <c r="GB96" s="79"/>
      <c r="GC96" s="79"/>
      <c r="GD96" s="79"/>
      <c r="GE96" s="79"/>
      <c r="GF96" s="79"/>
      <c r="GG96" s="79"/>
      <c r="GH96" s="79"/>
      <c r="GI96" s="79"/>
      <c r="GJ96" s="79"/>
      <c r="GK96" s="79"/>
      <c r="GL96" s="79"/>
      <c r="GM96" s="79"/>
      <c r="GN96" s="79"/>
      <c r="GO96" s="79"/>
      <c r="GP96" s="79"/>
      <c r="GQ96" s="79"/>
      <c r="GR96" s="79"/>
      <c r="GS96" s="79"/>
      <c r="GT96" s="79"/>
      <c r="GU96" s="79"/>
      <c r="GV96" s="79"/>
      <c r="GW96" s="79"/>
      <c r="GX96" s="79"/>
      <c r="GY96" s="79"/>
      <c r="GZ96" s="79"/>
      <c r="HA96" s="79"/>
      <c r="HB96" s="79"/>
      <c r="HC96" s="79"/>
      <c r="HD96" s="79"/>
      <c r="HE96" s="79"/>
      <c r="HF96" s="79"/>
      <c r="HG96" s="79"/>
      <c r="HH96" s="79"/>
      <c r="HI96" s="79"/>
      <c r="HJ96" s="79"/>
      <c r="HK96" s="79"/>
      <c r="HL96" s="79"/>
      <c r="HM96" s="79"/>
      <c r="HN96" s="79"/>
      <c r="HO96" s="79"/>
      <c r="HP96" s="79"/>
      <c r="HQ96" s="79"/>
      <c r="HR96" s="79"/>
      <c r="HS96" s="79"/>
      <c r="HT96" s="79"/>
      <c r="HU96" s="79"/>
      <c r="HV96" s="79"/>
      <c r="HW96" s="79"/>
      <c r="HX96" s="79"/>
      <c r="HY96" s="79"/>
      <c r="HZ96" s="79"/>
      <c r="IA96" s="79"/>
      <c r="IB96" s="79"/>
      <c r="IC96" s="79"/>
      <c r="ID96" s="79"/>
      <c r="IE96" s="79"/>
      <c r="IF96" s="79"/>
      <c r="IG96" s="79"/>
      <c r="IH96" s="79"/>
      <c r="II96" s="79"/>
      <c r="IJ96" s="79"/>
      <c r="IK96" s="79"/>
      <c r="IL96" s="79"/>
      <c r="IM96" s="79"/>
      <c r="IN96" s="79"/>
      <c r="IO96" s="79"/>
      <c r="IP96" s="79"/>
      <c r="IQ96" s="79"/>
      <c r="IR96" s="79"/>
      <c r="IS96" s="79"/>
      <c r="IT96" s="79"/>
      <c r="IU96" s="79"/>
      <c r="IV96" s="79"/>
    </row>
    <row r="97" spans="1:256" x14ac:dyDescent="0.25">
      <c r="A97" s="47"/>
      <c r="B97" s="118" t="s">
        <v>105</v>
      </c>
      <c r="C97" s="63"/>
      <c r="D97" s="62"/>
      <c r="E97" s="119"/>
      <c r="F97" s="120"/>
      <c r="G97" s="120"/>
      <c r="H97" s="120"/>
      <c r="I97" s="112"/>
      <c r="J97" s="112"/>
      <c r="K97" s="122" t="s">
        <v>1791</v>
      </c>
      <c r="L97" s="122">
        <f>SUM(L96:L96)</f>
        <v>10.333333333333334</v>
      </c>
      <c r="M97" s="121">
        <f>SUM(M96:M96)</f>
        <v>0</v>
      </c>
      <c r="N97" s="122">
        <f>SUM(N96:N96)</f>
        <v>0</v>
      </c>
      <c r="O97" s="117"/>
      <c r="P97" s="117"/>
      <c r="Q97" s="76"/>
      <c r="R97" s="79"/>
      <c r="S97" s="79"/>
      <c r="T97" s="79"/>
      <c r="U97" s="79"/>
      <c r="V97" s="79"/>
      <c r="W97" s="79"/>
      <c r="X97" s="79"/>
      <c r="Y97" s="79"/>
      <c r="Z97" s="79"/>
      <c r="AA97" s="79"/>
      <c r="AB97" s="79"/>
      <c r="AC97" s="79"/>
      <c r="AD97" s="79"/>
      <c r="AE97" s="79"/>
      <c r="AF97" s="79"/>
      <c r="AG97" s="79"/>
      <c r="AH97" s="79"/>
      <c r="AI97" s="79"/>
      <c r="AJ97" s="79"/>
      <c r="AK97" s="79"/>
      <c r="AL97" s="79"/>
      <c r="AM97" s="79"/>
      <c r="AN97" s="79"/>
      <c r="AO97" s="79"/>
      <c r="AP97" s="79"/>
      <c r="AQ97" s="79"/>
      <c r="AR97" s="79"/>
      <c r="AS97" s="79"/>
      <c r="AT97" s="79"/>
      <c r="AU97" s="79"/>
      <c r="AV97" s="79"/>
      <c r="AW97" s="79"/>
      <c r="AX97" s="79"/>
      <c r="AY97" s="79"/>
      <c r="AZ97" s="79"/>
      <c r="BA97" s="79"/>
      <c r="BB97" s="79"/>
      <c r="BC97" s="79"/>
      <c r="BD97" s="79"/>
      <c r="BE97" s="79"/>
      <c r="BF97" s="79"/>
      <c r="BG97" s="79"/>
      <c r="BH97" s="79"/>
      <c r="BI97" s="79"/>
      <c r="BJ97" s="79"/>
      <c r="BK97" s="79"/>
      <c r="BL97" s="79"/>
      <c r="BM97" s="79"/>
      <c r="BN97" s="79"/>
      <c r="BO97" s="79"/>
      <c r="BP97" s="79"/>
      <c r="BQ97" s="79"/>
      <c r="BR97" s="79"/>
      <c r="BS97" s="79"/>
      <c r="BT97" s="79"/>
      <c r="BU97" s="79"/>
      <c r="BV97" s="79"/>
      <c r="BW97" s="79"/>
      <c r="BX97" s="79"/>
      <c r="BY97" s="79"/>
      <c r="BZ97" s="79"/>
      <c r="CA97" s="79"/>
      <c r="CB97" s="79"/>
      <c r="CC97" s="79"/>
      <c r="CD97" s="79"/>
      <c r="CE97" s="79"/>
      <c r="CF97" s="79"/>
      <c r="CG97" s="79"/>
      <c r="CH97" s="79"/>
      <c r="CI97" s="79"/>
      <c r="CJ97" s="79"/>
      <c r="CK97" s="79"/>
      <c r="CL97" s="79"/>
      <c r="CM97" s="79"/>
      <c r="CN97" s="79"/>
      <c r="CO97" s="79"/>
      <c r="CP97" s="79"/>
      <c r="CQ97" s="79"/>
      <c r="CR97" s="79"/>
      <c r="CS97" s="79"/>
      <c r="CT97" s="79"/>
      <c r="CU97" s="79"/>
      <c r="CV97" s="79"/>
      <c r="CW97" s="79"/>
      <c r="CX97" s="79"/>
      <c r="CY97" s="79"/>
      <c r="CZ97" s="79"/>
      <c r="DA97" s="79"/>
      <c r="DB97" s="79"/>
      <c r="DC97" s="79"/>
      <c r="DD97" s="79"/>
      <c r="DE97" s="79"/>
      <c r="DF97" s="79"/>
      <c r="DG97" s="79"/>
      <c r="DH97" s="79"/>
      <c r="DI97" s="79"/>
      <c r="DJ97" s="79"/>
      <c r="DK97" s="79"/>
      <c r="DL97" s="79"/>
      <c r="DM97" s="79"/>
      <c r="DN97" s="79"/>
      <c r="DO97" s="79"/>
      <c r="DP97" s="79"/>
      <c r="DQ97" s="79"/>
      <c r="DR97" s="79"/>
      <c r="DS97" s="79"/>
      <c r="DT97" s="79"/>
      <c r="DU97" s="79"/>
      <c r="DV97" s="79"/>
      <c r="DW97" s="79"/>
      <c r="DX97" s="79"/>
      <c r="DY97" s="79"/>
      <c r="DZ97" s="79"/>
      <c r="EA97" s="79"/>
      <c r="EB97" s="79"/>
      <c r="EC97" s="79"/>
      <c r="ED97" s="79"/>
      <c r="EE97" s="79"/>
      <c r="EF97" s="79"/>
      <c r="EG97" s="79"/>
      <c r="EH97" s="79"/>
      <c r="EI97" s="79"/>
      <c r="EJ97" s="79"/>
      <c r="EK97" s="79"/>
      <c r="EL97" s="79"/>
      <c r="EM97" s="79"/>
      <c r="EN97" s="79"/>
      <c r="EO97" s="79"/>
      <c r="EP97" s="79"/>
      <c r="EQ97" s="79"/>
      <c r="ER97" s="79"/>
      <c r="ES97" s="79"/>
      <c r="ET97" s="79"/>
      <c r="EU97" s="79"/>
      <c r="EV97" s="79"/>
      <c r="EW97" s="79"/>
      <c r="EX97" s="79"/>
      <c r="EY97" s="79"/>
      <c r="EZ97" s="79"/>
      <c r="FA97" s="79"/>
      <c r="FB97" s="79"/>
      <c r="FC97" s="79"/>
      <c r="FD97" s="79"/>
      <c r="FE97" s="79"/>
      <c r="FF97" s="79"/>
      <c r="FG97" s="79"/>
      <c r="FH97" s="79"/>
      <c r="FI97" s="79"/>
      <c r="FJ97" s="79"/>
      <c r="FK97" s="79"/>
      <c r="FL97" s="79"/>
      <c r="FM97" s="79"/>
      <c r="FN97" s="79"/>
      <c r="FO97" s="79"/>
      <c r="FP97" s="79"/>
      <c r="FQ97" s="79"/>
      <c r="FR97" s="79"/>
      <c r="FS97" s="79"/>
      <c r="FT97" s="79"/>
      <c r="FU97" s="79"/>
      <c r="FV97" s="79"/>
      <c r="FW97" s="79"/>
      <c r="FX97" s="79"/>
      <c r="FY97" s="79"/>
      <c r="FZ97" s="79"/>
      <c r="GA97" s="79"/>
      <c r="GB97" s="79"/>
      <c r="GC97" s="79"/>
      <c r="GD97" s="79"/>
      <c r="GE97" s="79"/>
      <c r="GF97" s="79"/>
      <c r="GG97" s="79"/>
      <c r="GH97" s="79"/>
      <c r="GI97" s="79"/>
      <c r="GJ97" s="79"/>
      <c r="GK97" s="79"/>
      <c r="GL97" s="79"/>
      <c r="GM97" s="79"/>
      <c r="GN97" s="79"/>
      <c r="GO97" s="79"/>
      <c r="GP97" s="79"/>
      <c r="GQ97" s="79"/>
      <c r="GR97" s="79"/>
      <c r="GS97" s="79"/>
      <c r="GT97" s="79"/>
      <c r="GU97" s="79"/>
      <c r="GV97" s="79"/>
      <c r="GW97" s="79"/>
      <c r="GX97" s="79"/>
      <c r="GY97" s="79"/>
      <c r="GZ97" s="79"/>
      <c r="HA97" s="79"/>
      <c r="HB97" s="79"/>
      <c r="HC97" s="79"/>
      <c r="HD97" s="79"/>
      <c r="HE97" s="79"/>
      <c r="HF97" s="79"/>
      <c r="HG97" s="79"/>
      <c r="HH97" s="79"/>
      <c r="HI97" s="79"/>
      <c r="HJ97" s="79"/>
      <c r="HK97" s="79"/>
      <c r="HL97" s="79"/>
      <c r="HM97" s="79"/>
      <c r="HN97" s="79"/>
      <c r="HO97" s="79"/>
      <c r="HP97" s="79"/>
      <c r="HQ97" s="79"/>
      <c r="HR97" s="79"/>
      <c r="HS97" s="79"/>
      <c r="HT97" s="79"/>
      <c r="HU97" s="79"/>
      <c r="HV97" s="79"/>
      <c r="HW97" s="79"/>
      <c r="HX97" s="79"/>
      <c r="HY97" s="79"/>
      <c r="HZ97" s="79"/>
      <c r="IA97" s="79"/>
      <c r="IB97" s="79"/>
      <c r="IC97" s="79"/>
      <c r="ID97" s="79"/>
      <c r="IE97" s="79"/>
      <c r="IF97" s="79"/>
      <c r="IG97" s="79"/>
      <c r="IH97" s="79"/>
      <c r="II97" s="79"/>
      <c r="IJ97" s="79"/>
      <c r="IK97" s="79"/>
      <c r="IL97" s="79"/>
      <c r="IM97" s="79"/>
      <c r="IN97" s="79"/>
      <c r="IO97" s="79"/>
      <c r="IP97" s="79"/>
      <c r="IQ97" s="79"/>
      <c r="IR97" s="79"/>
      <c r="IS97" s="79"/>
      <c r="IT97" s="79"/>
      <c r="IU97" s="79"/>
      <c r="IV97" s="79"/>
    </row>
    <row r="98" spans="1:256" x14ac:dyDescent="0.25">
      <c r="E98" s="155"/>
    </row>
    <row r="99" spans="1:256" ht="18" x14ac:dyDescent="0.25">
      <c r="B99" s="160" t="s">
        <v>204</v>
      </c>
      <c r="C99" s="235" t="s">
        <v>1791</v>
      </c>
      <c r="H99" s="126"/>
      <c r="I99" s="126"/>
      <c r="J99" s="126"/>
      <c r="K99" s="126"/>
      <c r="L99" s="126"/>
      <c r="M99" s="126"/>
    </row>
    <row r="101" spans="1:256" ht="15" thickBot="1" x14ac:dyDescent="0.3"/>
    <row r="102" spans="1:256" ht="30.75" thickBot="1" x14ac:dyDescent="0.3">
      <c r="B102" s="210" t="s">
        <v>205</v>
      </c>
      <c r="C102" s="211" t="s">
        <v>206</v>
      </c>
      <c r="D102" s="210" t="s">
        <v>104</v>
      </c>
      <c r="E102" s="211" t="s">
        <v>207</v>
      </c>
    </row>
    <row r="103" spans="1:256" x14ac:dyDescent="0.25">
      <c r="B103" s="47" t="s">
        <v>208</v>
      </c>
      <c r="C103" s="212">
        <v>20</v>
      </c>
      <c r="D103" s="212">
        <v>0</v>
      </c>
      <c r="E103" s="495">
        <f>+D103+D104+D105</f>
        <v>0</v>
      </c>
    </row>
    <row r="104" spans="1:256" x14ac:dyDescent="0.25">
      <c r="B104" s="47" t="s">
        <v>209</v>
      </c>
      <c r="C104" s="85">
        <v>30</v>
      </c>
      <c r="D104" s="85">
        <v>0</v>
      </c>
      <c r="E104" s="496"/>
    </row>
    <row r="105" spans="1:256" ht="15" thickBot="1" x14ac:dyDescent="0.3">
      <c r="B105" s="47" t="s">
        <v>210</v>
      </c>
      <c r="C105" s="213">
        <v>40</v>
      </c>
      <c r="D105" s="213">
        <v>0</v>
      </c>
      <c r="E105" s="497"/>
    </row>
    <row r="107" spans="1:256" ht="15" thickBot="1" x14ac:dyDescent="0.3"/>
    <row r="108" spans="1:256" ht="27" thickBot="1" x14ac:dyDescent="0.3">
      <c r="B108" s="513" t="s">
        <v>211</v>
      </c>
      <c r="C108" s="514"/>
      <c r="D108" s="514"/>
      <c r="E108" s="514"/>
      <c r="F108" s="514"/>
      <c r="G108" s="514"/>
      <c r="H108" s="514"/>
      <c r="I108" s="514"/>
      <c r="J108" s="514"/>
      <c r="K108" s="514"/>
      <c r="L108" s="514"/>
      <c r="M108" s="514"/>
      <c r="N108" s="515"/>
    </row>
    <row r="110" spans="1:256" ht="15" x14ac:dyDescent="0.25">
      <c r="B110" s="476" t="s">
        <v>163</v>
      </c>
      <c r="C110" s="476" t="s">
        <v>164</v>
      </c>
      <c r="D110" s="476" t="s">
        <v>165</v>
      </c>
      <c r="E110" s="476" t="s">
        <v>166</v>
      </c>
      <c r="F110" s="476" t="s">
        <v>167</v>
      </c>
      <c r="G110" s="476" t="s">
        <v>168</v>
      </c>
      <c r="H110" s="476" t="s">
        <v>169</v>
      </c>
      <c r="I110" s="476" t="s">
        <v>170</v>
      </c>
      <c r="J110" s="489" t="s">
        <v>171</v>
      </c>
      <c r="K110" s="490"/>
      <c r="L110" s="491"/>
      <c r="M110" s="476" t="s">
        <v>172</v>
      </c>
      <c r="N110" s="476" t="s">
        <v>1804</v>
      </c>
      <c r="O110" s="476" t="s">
        <v>1805</v>
      </c>
      <c r="P110" s="478" t="s">
        <v>96</v>
      </c>
      <c r="Q110" s="479"/>
    </row>
    <row r="111" spans="1:256" ht="30" x14ac:dyDescent="0.25">
      <c r="B111" s="477"/>
      <c r="C111" s="477"/>
      <c r="D111" s="477"/>
      <c r="E111" s="477"/>
      <c r="F111" s="477"/>
      <c r="G111" s="477"/>
      <c r="H111" s="477"/>
      <c r="I111" s="477"/>
      <c r="J111" s="176" t="s">
        <v>173</v>
      </c>
      <c r="K111" s="176" t="s">
        <v>174</v>
      </c>
      <c r="L111" s="176" t="s">
        <v>175</v>
      </c>
      <c r="M111" s="477"/>
      <c r="N111" s="477"/>
      <c r="O111" s="477"/>
      <c r="P111" s="480"/>
      <c r="Q111" s="481"/>
    </row>
    <row r="112" spans="1:256" ht="28.5" x14ac:dyDescent="0.2">
      <c r="B112" s="59" t="s">
        <v>1445</v>
      </c>
      <c r="C112" s="47" t="s">
        <v>642</v>
      </c>
      <c r="D112" s="127" t="s">
        <v>1446</v>
      </c>
      <c r="E112" s="47">
        <v>23.496217999999999</v>
      </c>
      <c r="F112" s="127" t="s">
        <v>1447</v>
      </c>
      <c r="G112" s="127" t="s">
        <v>1448</v>
      </c>
      <c r="H112" s="129">
        <v>34761</v>
      </c>
      <c r="I112" s="127" t="s">
        <v>1449</v>
      </c>
      <c r="J112" s="127" t="s">
        <v>1450</v>
      </c>
      <c r="K112" s="129" t="s">
        <v>1451</v>
      </c>
      <c r="L112" s="127" t="s">
        <v>1452</v>
      </c>
      <c r="M112" s="99" t="s">
        <v>75</v>
      </c>
      <c r="N112" s="99" t="s">
        <v>75</v>
      </c>
      <c r="O112" s="99" t="s">
        <v>75</v>
      </c>
      <c r="P112" s="528" t="s">
        <v>1114</v>
      </c>
      <c r="Q112" s="529"/>
    </row>
    <row r="113" spans="1:256" ht="99.75" x14ac:dyDescent="0.2">
      <c r="A113" s="215"/>
      <c r="B113" s="59" t="s">
        <v>558</v>
      </c>
      <c r="C113" s="217" t="s">
        <v>642</v>
      </c>
      <c r="D113" s="127" t="s">
        <v>1453</v>
      </c>
      <c r="E113" s="169" t="s">
        <v>1454</v>
      </c>
      <c r="F113" s="87" t="s">
        <v>1455</v>
      </c>
      <c r="G113" s="59" t="s">
        <v>1456</v>
      </c>
      <c r="H113" s="236">
        <v>40711</v>
      </c>
      <c r="I113" s="127" t="s">
        <v>651</v>
      </c>
      <c r="J113" s="231" t="s">
        <v>1457</v>
      </c>
      <c r="K113" s="231" t="s">
        <v>1458</v>
      </c>
      <c r="L113" s="59" t="s">
        <v>1459</v>
      </c>
      <c r="M113" s="198" t="s">
        <v>75</v>
      </c>
      <c r="N113" s="198" t="s">
        <v>75</v>
      </c>
      <c r="O113" s="198" t="s">
        <v>75</v>
      </c>
      <c r="P113" s="482"/>
      <c r="Q113" s="483"/>
      <c r="R113" s="215"/>
      <c r="S113" s="215"/>
      <c r="T113" s="215"/>
      <c r="U113" s="215"/>
      <c r="V113" s="215"/>
      <c r="W113" s="215"/>
      <c r="X113" s="215"/>
      <c r="Y113" s="215"/>
      <c r="Z113" s="215"/>
      <c r="AA113" s="215"/>
      <c r="AB113" s="215"/>
      <c r="AC113" s="215"/>
      <c r="AD113" s="215"/>
      <c r="AE113" s="215"/>
      <c r="AF113" s="215"/>
      <c r="AG113" s="215"/>
      <c r="AH113" s="215"/>
      <c r="AI113" s="215"/>
      <c r="AJ113" s="215"/>
      <c r="AK113" s="215"/>
      <c r="AL113" s="215"/>
      <c r="AM113" s="215"/>
      <c r="AN113" s="215"/>
      <c r="AO113" s="215"/>
      <c r="AP113" s="215"/>
      <c r="AQ113" s="215"/>
      <c r="AR113" s="215"/>
      <c r="AS113" s="215"/>
      <c r="AT113" s="215"/>
      <c r="AU113" s="215"/>
      <c r="AV113" s="215"/>
      <c r="AW113" s="215"/>
      <c r="AX113" s="215"/>
      <c r="AY113" s="215"/>
      <c r="AZ113" s="215"/>
      <c r="BA113" s="215"/>
      <c r="BB113" s="215"/>
      <c r="BC113" s="215"/>
      <c r="BD113" s="215"/>
      <c r="BE113" s="215"/>
      <c r="BF113" s="215"/>
      <c r="BG113" s="215"/>
      <c r="BH113" s="215"/>
      <c r="BI113" s="215"/>
      <c r="BJ113" s="215"/>
      <c r="BK113" s="215"/>
      <c r="BL113" s="215"/>
      <c r="BM113" s="215"/>
      <c r="BN113" s="215"/>
      <c r="BO113" s="215"/>
      <c r="BP113" s="215"/>
      <c r="BQ113" s="215"/>
      <c r="BR113" s="215"/>
      <c r="BS113" s="215"/>
      <c r="BT113" s="215"/>
      <c r="BU113" s="215"/>
      <c r="BV113" s="215"/>
      <c r="BW113" s="215"/>
      <c r="BX113" s="215"/>
      <c r="BY113" s="215"/>
      <c r="BZ113" s="215"/>
      <c r="CA113" s="215"/>
      <c r="CB113" s="215"/>
      <c r="CC113" s="215"/>
      <c r="CD113" s="215"/>
      <c r="CE113" s="215"/>
      <c r="CF113" s="215"/>
      <c r="CG113" s="215"/>
      <c r="CH113" s="215"/>
      <c r="CI113" s="215"/>
      <c r="CJ113" s="215"/>
      <c r="CK113" s="215"/>
      <c r="CL113" s="215"/>
      <c r="CM113" s="215"/>
      <c r="CN113" s="215"/>
      <c r="CO113" s="215"/>
      <c r="CP113" s="215"/>
      <c r="CQ113" s="215"/>
      <c r="CR113" s="215"/>
      <c r="CS113" s="215"/>
      <c r="CT113" s="215"/>
      <c r="CU113" s="215"/>
      <c r="CV113" s="215"/>
      <c r="CW113" s="215"/>
      <c r="CX113" s="215"/>
      <c r="CY113" s="215"/>
      <c r="CZ113" s="215"/>
      <c r="DA113" s="215"/>
      <c r="DB113" s="215"/>
      <c r="DC113" s="215"/>
      <c r="DD113" s="215"/>
      <c r="DE113" s="215"/>
      <c r="DF113" s="215"/>
      <c r="DG113" s="215"/>
      <c r="DH113" s="215"/>
      <c r="DI113" s="215"/>
      <c r="DJ113" s="215"/>
      <c r="DK113" s="215"/>
      <c r="DL113" s="215"/>
      <c r="DM113" s="215"/>
      <c r="DN113" s="215"/>
      <c r="DO113" s="215"/>
      <c r="DP113" s="215"/>
      <c r="DQ113" s="215"/>
      <c r="DR113" s="215"/>
      <c r="DS113" s="215"/>
      <c r="DT113" s="215"/>
      <c r="DU113" s="215"/>
      <c r="DV113" s="215"/>
      <c r="DW113" s="215"/>
      <c r="DX113" s="215"/>
      <c r="DY113" s="215"/>
      <c r="DZ113" s="215"/>
      <c r="EA113" s="215"/>
      <c r="EB113" s="215"/>
      <c r="EC113" s="215"/>
      <c r="ED113" s="215"/>
      <c r="EE113" s="215"/>
      <c r="EF113" s="215"/>
      <c r="EG113" s="215"/>
      <c r="EH113" s="215"/>
      <c r="EI113" s="215"/>
      <c r="EJ113" s="215"/>
      <c r="EK113" s="215"/>
      <c r="EL113" s="215"/>
      <c r="EM113" s="215"/>
      <c r="EN113" s="215"/>
      <c r="EO113" s="215"/>
      <c r="EP113" s="215"/>
      <c r="EQ113" s="215"/>
      <c r="ER113" s="215"/>
      <c r="ES113" s="215"/>
      <c r="ET113" s="215"/>
      <c r="EU113" s="215"/>
      <c r="EV113" s="215"/>
      <c r="EW113" s="215"/>
      <c r="EX113" s="215"/>
      <c r="EY113" s="215"/>
      <c r="EZ113" s="215"/>
      <c r="FA113" s="215"/>
      <c r="FB113" s="215"/>
      <c r="FC113" s="215"/>
      <c r="FD113" s="215"/>
      <c r="FE113" s="215"/>
      <c r="FF113" s="215"/>
      <c r="FG113" s="215"/>
      <c r="FH113" s="215"/>
      <c r="FI113" s="215"/>
      <c r="FJ113" s="215"/>
      <c r="FK113" s="215"/>
      <c r="FL113" s="215"/>
      <c r="FM113" s="215"/>
      <c r="FN113" s="215"/>
      <c r="FO113" s="215"/>
      <c r="FP113" s="215"/>
      <c r="FQ113" s="215"/>
      <c r="FR113" s="215"/>
      <c r="FS113" s="215"/>
      <c r="FT113" s="215"/>
      <c r="FU113" s="215"/>
      <c r="FV113" s="215"/>
      <c r="FW113" s="215"/>
      <c r="FX113" s="215"/>
      <c r="FY113" s="215"/>
      <c r="FZ113" s="215"/>
      <c r="GA113" s="215"/>
      <c r="GB113" s="215"/>
      <c r="GC113" s="215"/>
      <c r="GD113" s="215"/>
      <c r="GE113" s="215"/>
      <c r="GF113" s="215"/>
      <c r="GG113" s="215"/>
      <c r="GH113" s="215"/>
      <c r="GI113" s="215"/>
      <c r="GJ113" s="215"/>
      <c r="GK113" s="215"/>
      <c r="GL113" s="215"/>
      <c r="GM113" s="215"/>
      <c r="GN113" s="215"/>
      <c r="GO113" s="215"/>
      <c r="GP113" s="215"/>
      <c r="GQ113" s="215"/>
      <c r="GR113" s="215"/>
      <c r="GS113" s="215"/>
      <c r="GT113" s="215"/>
      <c r="GU113" s="215"/>
      <c r="GV113" s="215"/>
      <c r="GW113" s="215"/>
      <c r="GX113" s="215"/>
      <c r="GY113" s="215"/>
      <c r="GZ113" s="215"/>
      <c r="HA113" s="215"/>
      <c r="HB113" s="215"/>
      <c r="HC113" s="215"/>
      <c r="HD113" s="215"/>
      <c r="HE113" s="215"/>
      <c r="HF113" s="215"/>
      <c r="HG113" s="215"/>
      <c r="HH113" s="215"/>
      <c r="HI113" s="215"/>
      <c r="HJ113" s="215"/>
      <c r="HK113" s="215"/>
      <c r="HL113" s="215"/>
      <c r="HM113" s="215"/>
      <c r="HN113" s="215"/>
      <c r="HO113" s="215"/>
      <c r="HP113" s="215"/>
      <c r="HQ113" s="215"/>
      <c r="HR113" s="215"/>
      <c r="HS113" s="215"/>
      <c r="HT113" s="215"/>
      <c r="HU113" s="215"/>
      <c r="HV113" s="215"/>
      <c r="HW113" s="215"/>
      <c r="HX113" s="215"/>
      <c r="HY113" s="215"/>
      <c r="HZ113" s="215"/>
      <c r="IA113" s="215"/>
      <c r="IB113" s="215"/>
      <c r="IC113" s="215"/>
      <c r="ID113" s="215"/>
      <c r="IE113" s="215"/>
      <c r="IF113" s="215"/>
      <c r="IG113" s="215"/>
      <c r="IH113" s="215"/>
      <c r="II113" s="215"/>
      <c r="IJ113" s="215"/>
      <c r="IK113" s="215"/>
      <c r="IL113" s="215"/>
      <c r="IM113" s="215"/>
      <c r="IN113" s="215"/>
      <c r="IO113" s="215"/>
      <c r="IP113" s="215"/>
      <c r="IQ113" s="215"/>
      <c r="IR113" s="215"/>
      <c r="IS113" s="215"/>
      <c r="IT113" s="215"/>
      <c r="IU113" s="215"/>
      <c r="IV113" s="215"/>
    </row>
    <row r="114" spans="1:256" ht="66" customHeight="1" x14ac:dyDescent="0.2">
      <c r="B114" s="144" t="s">
        <v>559</v>
      </c>
      <c r="C114" s="217"/>
      <c r="D114" s="127" t="s">
        <v>1460</v>
      </c>
      <c r="E114" s="100" t="s">
        <v>1461</v>
      </c>
      <c r="F114" s="100" t="s">
        <v>1201</v>
      </c>
      <c r="G114" s="100" t="s">
        <v>1462</v>
      </c>
      <c r="H114" s="216">
        <v>41620</v>
      </c>
      <c r="I114" s="100" t="s">
        <v>1449</v>
      </c>
      <c r="J114" s="100" t="s">
        <v>1463</v>
      </c>
      <c r="K114" s="100" t="s">
        <v>1464</v>
      </c>
      <c r="L114" s="100" t="s">
        <v>1464</v>
      </c>
      <c r="M114" s="100" t="s">
        <v>713</v>
      </c>
      <c r="N114" s="100" t="s">
        <v>713</v>
      </c>
      <c r="O114" s="100" t="s">
        <v>713</v>
      </c>
      <c r="P114" s="484" t="s">
        <v>1827</v>
      </c>
      <c r="Q114" s="529"/>
    </row>
    <row r="117" spans="1:256" ht="15" thickBot="1" x14ac:dyDescent="0.3"/>
    <row r="118" spans="1:256" ht="45" x14ac:dyDescent="0.25">
      <c r="B118" s="158" t="s">
        <v>94</v>
      </c>
      <c r="C118" s="158" t="s">
        <v>205</v>
      </c>
      <c r="D118" s="176" t="s">
        <v>206</v>
      </c>
      <c r="E118" s="158" t="s">
        <v>104</v>
      </c>
      <c r="F118" s="211" t="s">
        <v>227</v>
      </c>
      <c r="G118" s="177"/>
    </row>
    <row r="119" spans="1:256" ht="108" x14ac:dyDescent="0.2">
      <c r="B119" s="459" t="s">
        <v>228</v>
      </c>
      <c r="C119" s="220" t="s">
        <v>229</v>
      </c>
      <c r="D119" s="85">
        <v>25</v>
      </c>
      <c r="E119" s="85">
        <v>0</v>
      </c>
      <c r="F119" s="471">
        <f>+E119+E120+E121</f>
        <v>25</v>
      </c>
      <c r="G119" s="221"/>
    </row>
    <row r="120" spans="1:256" ht="96" x14ac:dyDescent="0.2">
      <c r="B120" s="459"/>
      <c r="C120" s="220" t="s">
        <v>230</v>
      </c>
      <c r="D120" s="47">
        <v>25</v>
      </c>
      <c r="E120" s="85">
        <v>25</v>
      </c>
      <c r="F120" s="472"/>
      <c r="G120" s="221"/>
    </row>
    <row r="121" spans="1:256" ht="60" x14ac:dyDescent="0.2">
      <c r="B121" s="459"/>
      <c r="C121" s="220" t="s">
        <v>231</v>
      </c>
      <c r="D121" s="85">
        <v>10</v>
      </c>
      <c r="E121" s="85">
        <v>0</v>
      </c>
      <c r="F121" s="473"/>
      <c r="G121" s="221"/>
    </row>
    <row r="122" spans="1:256" x14ac:dyDescent="0.2">
      <c r="C122" s="171"/>
    </row>
    <row r="125" spans="1:256" ht="15" x14ac:dyDescent="0.25">
      <c r="B125" s="188" t="s">
        <v>232</v>
      </c>
    </row>
    <row r="128" spans="1:256" ht="15" x14ac:dyDescent="0.25">
      <c r="B128" s="176" t="s">
        <v>94</v>
      </c>
      <c r="C128" s="176" t="s">
        <v>103</v>
      </c>
      <c r="D128" s="158" t="s">
        <v>104</v>
      </c>
      <c r="E128" s="158" t="s">
        <v>105</v>
      </c>
    </row>
    <row r="129" spans="2:5" ht="42.75" x14ac:dyDescent="0.25">
      <c r="B129" s="190" t="s">
        <v>1807</v>
      </c>
      <c r="C129" s="47">
        <v>40</v>
      </c>
      <c r="D129" s="85">
        <f>+E103</f>
        <v>0</v>
      </c>
      <c r="E129" s="474">
        <f>+D129+D130</f>
        <v>25</v>
      </c>
    </row>
    <row r="130" spans="2:5" ht="71.25" x14ac:dyDescent="0.25">
      <c r="B130" s="190" t="s">
        <v>1808</v>
      </c>
      <c r="C130" s="47">
        <v>60</v>
      </c>
      <c r="D130" s="85">
        <f>+F119</f>
        <v>25</v>
      </c>
      <c r="E130" s="475"/>
    </row>
  </sheetData>
  <mergeCells count="61">
    <mergeCell ref="C9:N9"/>
    <mergeCell ref="B2:P2"/>
    <mergeCell ref="B4:P4"/>
    <mergeCell ref="A5:L5"/>
    <mergeCell ref="C7:N7"/>
    <mergeCell ref="C8:N8"/>
    <mergeCell ref="P64:Q64"/>
    <mergeCell ref="C10:N10"/>
    <mergeCell ref="C11:E11"/>
    <mergeCell ref="B15:C22"/>
    <mergeCell ref="B23:C23"/>
    <mergeCell ref="E41:E42"/>
    <mergeCell ref="M46:N46"/>
    <mergeCell ref="B55:B56"/>
    <mergeCell ref="C55:C56"/>
    <mergeCell ref="D55:E55"/>
    <mergeCell ref="C59:N59"/>
    <mergeCell ref="B61:N61"/>
    <mergeCell ref="P76:Q77"/>
    <mergeCell ref="P78:Q78"/>
    <mergeCell ref="P65:Q65"/>
    <mergeCell ref="B71:N71"/>
    <mergeCell ref="B76:B77"/>
    <mergeCell ref="C76:C77"/>
    <mergeCell ref="D76:D77"/>
    <mergeCell ref="E76:E77"/>
    <mergeCell ref="F76:F77"/>
    <mergeCell ref="G76:G77"/>
    <mergeCell ref="H76:H77"/>
    <mergeCell ref="I76:I77"/>
    <mergeCell ref="B92:N92"/>
    <mergeCell ref="J76:L76"/>
    <mergeCell ref="M76:M77"/>
    <mergeCell ref="N76:N77"/>
    <mergeCell ref="O76:O77"/>
    <mergeCell ref="P79:Q79"/>
    <mergeCell ref="B82:N82"/>
    <mergeCell ref="D85:E85"/>
    <mergeCell ref="D86:E86"/>
    <mergeCell ref="B89:P89"/>
    <mergeCell ref="P112:Q112"/>
    <mergeCell ref="E103:E105"/>
    <mergeCell ref="B108:N108"/>
    <mergeCell ref="B110:B111"/>
    <mergeCell ref="C110:C111"/>
    <mergeCell ref="D110:D111"/>
    <mergeCell ref="E110:E111"/>
    <mergeCell ref="F110:F111"/>
    <mergeCell ref="G110:G111"/>
    <mergeCell ref="H110:H111"/>
    <mergeCell ref="I110:I111"/>
    <mergeCell ref="J110:L110"/>
    <mergeCell ref="M110:M111"/>
    <mergeCell ref="N110:N111"/>
    <mergeCell ref="O110:O111"/>
    <mergeCell ref="P110:Q111"/>
    <mergeCell ref="P113:Q113"/>
    <mergeCell ref="P114:Q114"/>
    <mergeCell ref="B119:B121"/>
    <mergeCell ref="F119:F121"/>
    <mergeCell ref="E129:E130"/>
  </mergeCells>
  <dataValidations count="2">
    <dataValidation type="list" allowBlank="1" showInputMessage="1" showErrorMessage="1" sqref="IS25:IS45 SO25:SO45 ACK25:ACK45 AMG25:AMG45 AWC25:AWC45 BFY25:BFY45 BPU25:BPU45 BZQ25:BZQ45 CJM25:CJM45 CTI25:CTI45 DDE25:DDE45 DNA25:DNA45 DWW25:DWW45 EGS25:EGS45 EQO25:EQO45 FAK25:FAK45 FKG25:FKG45 FUC25:FUC45 GDY25:GDY45 GNU25:GNU45 GXQ25:GXQ45 HHM25:HHM45 HRI25:HRI45 IBE25:IBE45 ILA25:ILA45 IUW25:IUW45 JES25:JES45 JOO25:JOO45 JYK25:JYK45 KIG25:KIG45 KSC25:KSC45 LBY25:LBY45 LLU25:LLU45 LVQ25:LVQ45 MFM25:MFM45 MPI25:MPI45 MZE25:MZE45 NJA25:NJA45 NSW25:NSW45 OCS25:OCS45 OMO25:OMO45 OWK25:OWK45 PGG25:PGG45 PQC25:PQC45 PZY25:PZY45 QJU25:QJU45 QTQ25:QTQ45 RDM25:RDM45 RNI25:RNI45 RXE25:RXE45 SHA25:SHA45 SQW25:SQW45 TAS25:TAS45 TKO25:TKO45 TUK25:TUK45 UEG25:UEG45 UOC25:UOC45 UXY25:UXY45 VHU25:VHU45 VRQ25:VRQ45 WBM25:WBM45 WLI25:WLI45 WVE25:WVE45 XFA25:XFA45 IS65561:IS65581 SO65561:SO65581 ACK65561:ACK65581 AMG65561:AMG65581 AWC65561:AWC65581 BFY65561:BFY65581 BPU65561:BPU65581 BZQ65561:BZQ65581 CJM65561:CJM65581 CTI65561:CTI65581 DDE65561:DDE65581 DNA65561:DNA65581 DWW65561:DWW65581 EGS65561:EGS65581 EQO65561:EQO65581 FAK65561:FAK65581 FKG65561:FKG65581 FUC65561:FUC65581 GDY65561:GDY65581 GNU65561:GNU65581 GXQ65561:GXQ65581 HHM65561:HHM65581 HRI65561:HRI65581 IBE65561:IBE65581 ILA65561:ILA65581 IUW65561:IUW65581 JES65561:JES65581 JOO65561:JOO65581 JYK65561:JYK65581 KIG65561:KIG65581 KSC65561:KSC65581 LBY65561:LBY65581 LLU65561:LLU65581 LVQ65561:LVQ65581 MFM65561:MFM65581 MPI65561:MPI65581 MZE65561:MZE65581 NJA65561:NJA65581 NSW65561:NSW65581 OCS65561:OCS65581 OMO65561:OMO65581 OWK65561:OWK65581 PGG65561:PGG65581 PQC65561:PQC65581 PZY65561:PZY65581 QJU65561:QJU65581 QTQ65561:QTQ65581 RDM65561:RDM65581 RNI65561:RNI65581 RXE65561:RXE65581 SHA65561:SHA65581 SQW65561:SQW65581 TAS65561:TAS65581 TKO65561:TKO65581 TUK65561:TUK65581 UEG65561:UEG65581 UOC65561:UOC65581 UXY65561:UXY65581 VHU65561:VHU65581 VRQ65561:VRQ65581 WBM65561:WBM65581 WLI65561:WLI65581 WVE65561:WVE65581 XFA65561:XFA65581 IS131097:IS131117 SO131097:SO131117 ACK131097:ACK131117 AMG131097:AMG131117 AWC131097:AWC131117 BFY131097:BFY131117 BPU131097:BPU131117 BZQ131097:BZQ131117 CJM131097:CJM131117 CTI131097:CTI131117 DDE131097:DDE131117 DNA131097:DNA131117 DWW131097:DWW131117 EGS131097:EGS131117 EQO131097:EQO131117 FAK131097:FAK131117 FKG131097:FKG131117 FUC131097:FUC131117 GDY131097:GDY131117 GNU131097:GNU131117 GXQ131097:GXQ131117 HHM131097:HHM131117 HRI131097:HRI131117 IBE131097:IBE131117 ILA131097:ILA131117 IUW131097:IUW131117 JES131097:JES131117 JOO131097:JOO131117 JYK131097:JYK131117 KIG131097:KIG131117 KSC131097:KSC131117 LBY131097:LBY131117 LLU131097:LLU131117 LVQ131097:LVQ131117 MFM131097:MFM131117 MPI131097:MPI131117 MZE131097:MZE131117 NJA131097:NJA131117 NSW131097:NSW131117 OCS131097:OCS131117 OMO131097:OMO131117 OWK131097:OWK131117 PGG131097:PGG131117 PQC131097:PQC131117 PZY131097:PZY131117 QJU131097:QJU131117 QTQ131097:QTQ131117 RDM131097:RDM131117 RNI131097:RNI131117 RXE131097:RXE131117 SHA131097:SHA131117 SQW131097:SQW131117 TAS131097:TAS131117 TKO131097:TKO131117 TUK131097:TUK131117 UEG131097:UEG131117 UOC131097:UOC131117 UXY131097:UXY131117 VHU131097:VHU131117 VRQ131097:VRQ131117 WBM131097:WBM131117 WLI131097:WLI131117 WVE131097:WVE131117 XFA131097:XFA131117 IS196633:IS196653 SO196633:SO196653 ACK196633:ACK196653 AMG196633:AMG196653 AWC196633:AWC196653 BFY196633:BFY196653 BPU196633:BPU196653 BZQ196633:BZQ196653 CJM196633:CJM196653 CTI196633:CTI196653 DDE196633:DDE196653 DNA196633:DNA196653 DWW196633:DWW196653 EGS196633:EGS196653 EQO196633:EQO196653 FAK196633:FAK196653 FKG196633:FKG196653 FUC196633:FUC196653 GDY196633:GDY196653 GNU196633:GNU196653 GXQ196633:GXQ196653 HHM196633:HHM196653 HRI196633:HRI196653 IBE196633:IBE196653 ILA196633:ILA196653 IUW196633:IUW196653 JES196633:JES196653 JOO196633:JOO196653 JYK196633:JYK196653 KIG196633:KIG196653 KSC196633:KSC196653 LBY196633:LBY196653 LLU196633:LLU196653 LVQ196633:LVQ196653 MFM196633:MFM196653 MPI196633:MPI196653 MZE196633:MZE196653 NJA196633:NJA196653 NSW196633:NSW196653 OCS196633:OCS196653 OMO196633:OMO196653 OWK196633:OWK196653 PGG196633:PGG196653 PQC196633:PQC196653 PZY196633:PZY196653 QJU196633:QJU196653 QTQ196633:QTQ196653 RDM196633:RDM196653 RNI196633:RNI196653 RXE196633:RXE196653 SHA196633:SHA196653 SQW196633:SQW196653 TAS196633:TAS196653 TKO196633:TKO196653 TUK196633:TUK196653 UEG196633:UEG196653 UOC196633:UOC196653 UXY196633:UXY196653 VHU196633:VHU196653 VRQ196633:VRQ196653 WBM196633:WBM196653 WLI196633:WLI196653 WVE196633:WVE196653 XFA196633:XFA196653 IS262169:IS262189 SO262169:SO262189 ACK262169:ACK262189 AMG262169:AMG262189 AWC262169:AWC262189 BFY262169:BFY262189 BPU262169:BPU262189 BZQ262169:BZQ262189 CJM262169:CJM262189 CTI262169:CTI262189 DDE262169:DDE262189 DNA262169:DNA262189 DWW262169:DWW262189 EGS262169:EGS262189 EQO262169:EQO262189 FAK262169:FAK262189 FKG262169:FKG262189 FUC262169:FUC262189 GDY262169:GDY262189 GNU262169:GNU262189 GXQ262169:GXQ262189 HHM262169:HHM262189 HRI262169:HRI262189 IBE262169:IBE262189 ILA262169:ILA262189 IUW262169:IUW262189 JES262169:JES262189 JOO262169:JOO262189 JYK262169:JYK262189 KIG262169:KIG262189 KSC262169:KSC262189 LBY262169:LBY262189 LLU262169:LLU262189 LVQ262169:LVQ262189 MFM262169:MFM262189 MPI262169:MPI262189 MZE262169:MZE262189 NJA262169:NJA262189 NSW262169:NSW262189 OCS262169:OCS262189 OMO262169:OMO262189 OWK262169:OWK262189 PGG262169:PGG262189 PQC262169:PQC262189 PZY262169:PZY262189 QJU262169:QJU262189 QTQ262169:QTQ262189 RDM262169:RDM262189 RNI262169:RNI262189 RXE262169:RXE262189 SHA262169:SHA262189 SQW262169:SQW262189 TAS262169:TAS262189 TKO262169:TKO262189 TUK262169:TUK262189 UEG262169:UEG262189 UOC262169:UOC262189 UXY262169:UXY262189 VHU262169:VHU262189 VRQ262169:VRQ262189 WBM262169:WBM262189 WLI262169:WLI262189 WVE262169:WVE262189 XFA262169:XFA262189 IS327705:IS327725 SO327705:SO327725 ACK327705:ACK327725 AMG327705:AMG327725 AWC327705:AWC327725 BFY327705:BFY327725 BPU327705:BPU327725 BZQ327705:BZQ327725 CJM327705:CJM327725 CTI327705:CTI327725 DDE327705:DDE327725 DNA327705:DNA327725 DWW327705:DWW327725 EGS327705:EGS327725 EQO327705:EQO327725 FAK327705:FAK327725 FKG327705:FKG327725 FUC327705:FUC327725 GDY327705:GDY327725 GNU327705:GNU327725 GXQ327705:GXQ327725 HHM327705:HHM327725 HRI327705:HRI327725 IBE327705:IBE327725 ILA327705:ILA327725 IUW327705:IUW327725 JES327705:JES327725 JOO327705:JOO327725 JYK327705:JYK327725 KIG327705:KIG327725 KSC327705:KSC327725 LBY327705:LBY327725 LLU327705:LLU327725 LVQ327705:LVQ327725 MFM327705:MFM327725 MPI327705:MPI327725 MZE327705:MZE327725 NJA327705:NJA327725 NSW327705:NSW327725 OCS327705:OCS327725 OMO327705:OMO327725 OWK327705:OWK327725 PGG327705:PGG327725 PQC327705:PQC327725 PZY327705:PZY327725 QJU327705:QJU327725 QTQ327705:QTQ327725 RDM327705:RDM327725 RNI327705:RNI327725 RXE327705:RXE327725 SHA327705:SHA327725 SQW327705:SQW327725 TAS327705:TAS327725 TKO327705:TKO327725 TUK327705:TUK327725 UEG327705:UEG327725 UOC327705:UOC327725 UXY327705:UXY327725 VHU327705:VHU327725 VRQ327705:VRQ327725 WBM327705:WBM327725 WLI327705:WLI327725 WVE327705:WVE327725 XFA327705:XFA327725 IS393241:IS393261 SO393241:SO393261 ACK393241:ACK393261 AMG393241:AMG393261 AWC393241:AWC393261 BFY393241:BFY393261 BPU393241:BPU393261 BZQ393241:BZQ393261 CJM393241:CJM393261 CTI393241:CTI393261 DDE393241:DDE393261 DNA393241:DNA393261 DWW393241:DWW393261 EGS393241:EGS393261 EQO393241:EQO393261 FAK393241:FAK393261 FKG393241:FKG393261 FUC393241:FUC393261 GDY393241:GDY393261 GNU393241:GNU393261 GXQ393241:GXQ393261 HHM393241:HHM393261 HRI393241:HRI393261 IBE393241:IBE393261 ILA393241:ILA393261 IUW393241:IUW393261 JES393241:JES393261 JOO393241:JOO393261 JYK393241:JYK393261 KIG393241:KIG393261 KSC393241:KSC393261 LBY393241:LBY393261 LLU393241:LLU393261 LVQ393241:LVQ393261 MFM393241:MFM393261 MPI393241:MPI393261 MZE393241:MZE393261 NJA393241:NJA393261 NSW393241:NSW393261 OCS393241:OCS393261 OMO393241:OMO393261 OWK393241:OWK393261 PGG393241:PGG393261 PQC393241:PQC393261 PZY393241:PZY393261 QJU393241:QJU393261 QTQ393241:QTQ393261 RDM393241:RDM393261 RNI393241:RNI393261 RXE393241:RXE393261 SHA393241:SHA393261 SQW393241:SQW393261 TAS393241:TAS393261 TKO393241:TKO393261 TUK393241:TUK393261 UEG393241:UEG393261 UOC393241:UOC393261 UXY393241:UXY393261 VHU393241:VHU393261 VRQ393241:VRQ393261 WBM393241:WBM393261 WLI393241:WLI393261 WVE393241:WVE393261 XFA393241:XFA393261 IS458777:IS458797 SO458777:SO458797 ACK458777:ACK458797 AMG458777:AMG458797 AWC458777:AWC458797 BFY458777:BFY458797 BPU458777:BPU458797 BZQ458777:BZQ458797 CJM458777:CJM458797 CTI458777:CTI458797 DDE458777:DDE458797 DNA458777:DNA458797 DWW458777:DWW458797 EGS458777:EGS458797 EQO458777:EQO458797 FAK458777:FAK458797 FKG458777:FKG458797 FUC458777:FUC458797 GDY458777:GDY458797 GNU458777:GNU458797 GXQ458777:GXQ458797 HHM458777:HHM458797 HRI458777:HRI458797 IBE458777:IBE458797 ILA458777:ILA458797 IUW458777:IUW458797 JES458777:JES458797 JOO458777:JOO458797 JYK458777:JYK458797 KIG458777:KIG458797 KSC458777:KSC458797 LBY458777:LBY458797 LLU458777:LLU458797 LVQ458777:LVQ458797 MFM458777:MFM458797 MPI458777:MPI458797 MZE458777:MZE458797 NJA458777:NJA458797 NSW458777:NSW458797 OCS458777:OCS458797 OMO458777:OMO458797 OWK458777:OWK458797 PGG458777:PGG458797 PQC458777:PQC458797 PZY458777:PZY458797 QJU458777:QJU458797 QTQ458777:QTQ458797 RDM458777:RDM458797 RNI458777:RNI458797 RXE458777:RXE458797 SHA458777:SHA458797 SQW458777:SQW458797 TAS458777:TAS458797 TKO458777:TKO458797 TUK458777:TUK458797 UEG458777:UEG458797 UOC458777:UOC458797 UXY458777:UXY458797 VHU458777:VHU458797 VRQ458777:VRQ458797 WBM458777:WBM458797 WLI458777:WLI458797 WVE458777:WVE458797 XFA458777:XFA458797 IS524313:IS524333 SO524313:SO524333 ACK524313:ACK524333 AMG524313:AMG524333 AWC524313:AWC524333 BFY524313:BFY524333 BPU524313:BPU524333 BZQ524313:BZQ524333 CJM524313:CJM524333 CTI524313:CTI524333 DDE524313:DDE524333 DNA524313:DNA524333 DWW524313:DWW524333 EGS524313:EGS524333 EQO524313:EQO524333 FAK524313:FAK524333 FKG524313:FKG524333 FUC524313:FUC524333 GDY524313:GDY524333 GNU524313:GNU524333 GXQ524313:GXQ524333 HHM524313:HHM524333 HRI524313:HRI524333 IBE524313:IBE524333 ILA524313:ILA524333 IUW524313:IUW524333 JES524313:JES524333 JOO524313:JOO524333 JYK524313:JYK524333 KIG524313:KIG524333 KSC524313:KSC524333 LBY524313:LBY524333 LLU524313:LLU524333 LVQ524313:LVQ524333 MFM524313:MFM524333 MPI524313:MPI524333 MZE524313:MZE524333 NJA524313:NJA524333 NSW524313:NSW524333 OCS524313:OCS524333 OMO524313:OMO524333 OWK524313:OWK524333 PGG524313:PGG524333 PQC524313:PQC524333 PZY524313:PZY524333 QJU524313:QJU524333 QTQ524313:QTQ524333 RDM524313:RDM524333 RNI524313:RNI524333 RXE524313:RXE524333 SHA524313:SHA524333 SQW524313:SQW524333 TAS524313:TAS524333 TKO524313:TKO524333 TUK524313:TUK524333 UEG524313:UEG524333 UOC524313:UOC524333 UXY524313:UXY524333 VHU524313:VHU524333 VRQ524313:VRQ524333 WBM524313:WBM524333 WLI524313:WLI524333 WVE524313:WVE524333 XFA524313:XFA524333 IS589849:IS589869 SO589849:SO589869 ACK589849:ACK589869 AMG589849:AMG589869 AWC589849:AWC589869 BFY589849:BFY589869 BPU589849:BPU589869 BZQ589849:BZQ589869 CJM589849:CJM589869 CTI589849:CTI589869 DDE589849:DDE589869 DNA589849:DNA589869 DWW589849:DWW589869 EGS589849:EGS589869 EQO589849:EQO589869 FAK589849:FAK589869 FKG589849:FKG589869 FUC589849:FUC589869 GDY589849:GDY589869 GNU589849:GNU589869 GXQ589849:GXQ589869 HHM589849:HHM589869 HRI589849:HRI589869 IBE589849:IBE589869 ILA589849:ILA589869 IUW589849:IUW589869 JES589849:JES589869 JOO589849:JOO589869 JYK589849:JYK589869 KIG589849:KIG589869 KSC589849:KSC589869 LBY589849:LBY589869 LLU589849:LLU589869 LVQ589849:LVQ589869 MFM589849:MFM589869 MPI589849:MPI589869 MZE589849:MZE589869 NJA589849:NJA589869 NSW589849:NSW589869 OCS589849:OCS589869 OMO589849:OMO589869 OWK589849:OWK589869 PGG589849:PGG589869 PQC589849:PQC589869 PZY589849:PZY589869 QJU589849:QJU589869 QTQ589849:QTQ589869 RDM589849:RDM589869 RNI589849:RNI589869 RXE589849:RXE589869 SHA589849:SHA589869 SQW589849:SQW589869 TAS589849:TAS589869 TKO589849:TKO589869 TUK589849:TUK589869 UEG589849:UEG589869 UOC589849:UOC589869 UXY589849:UXY589869 VHU589849:VHU589869 VRQ589849:VRQ589869 WBM589849:WBM589869 WLI589849:WLI589869 WVE589849:WVE589869 XFA589849:XFA589869 IS655385:IS655405 SO655385:SO655405 ACK655385:ACK655405 AMG655385:AMG655405 AWC655385:AWC655405 BFY655385:BFY655405 BPU655385:BPU655405 BZQ655385:BZQ655405 CJM655385:CJM655405 CTI655385:CTI655405 DDE655385:DDE655405 DNA655385:DNA655405 DWW655385:DWW655405 EGS655385:EGS655405 EQO655385:EQO655405 FAK655385:FAK655405 FKG655385:FKG655405 FUC655385:FUC655405 GDY655385:GDY655405 GNU655385:GNU655405 GXQ655385:GXQ655405 HHM655385:HHM655405 HRI655385:HRI655405 IBE655385:IBE655405 ILA655385:ILA655405 IUW655385:IUW655405 JES655385:JES655405 JOO655385:JOO655405 JYK655385:JYK655405 KIG655385:KIG655405 KSC655385:KSC655405 LBY655385:LBY655405 LLU655385:LLU655405 LVQ655385:LVQ655405 MFM655385:MFM655405 MPI655385:MPI655405 MZE655385:MZE655405 NJA655385:NJA655405 NSW655385:NSW655405 OCS655385:OCS655405 OMO655385:OMO655405 OWK655385:OWK655405 PGG655385:PGG655405 PQC655385:PQC655405 PZY655385:PZY655405 QJU655385:QJU655405 QTQ655385:QTQ655405 RDM655385:RDM655405 RNI655385:RNI655405 RXE655385:RXE655405 SHA655385:SHA655405 SQW655385:SQW655405 TAS655385:TAS655405 TKO655385:TKO655405 TUK655385:TUK655405 UEG655385:UEG655405 UOC655385:UOC655405 UXY655385:UXY655405 VHU655385:VHU655405 VRQ655385:VRQ655405 WBM655385:WBM655405 WLI655385:WLI655405 WVE655385:WVE655405 XFA655385:XFA655405 IS720921:IS720941 SO720921:SO720941 ACK720921:ACK720941 AMG720921:AMG720941 AWC720921:AWC720941 BFY720921:BFY720941 BPU720921:BPU720941 BZQ720921:BZQ720941 CJM720921:CJM720941 CTI720921:CTI720941 DDE720921:DDE720941 DNA720921:DNA720941 DWW720921:DWW720941 EGS720921:EGS720941 EQO720921:EQO720941 FAK720921:FAK720941 FKG720921:FKG720941 FUC720921:FUC720941 GDY720921:GDY720941 GNU720921:GNU720941 GXQ720921:GXQ720941 HHM720921:HHM720941 HRI720921:HRI720941 IBE720921:IBE720941 ILA720921:ILA720941 IUW720921:IUW720941 JES720921:JES720941 JOO720921:JOO720941 JYK720921:JYK720941 KIG720921:KIG720941 KSC720921:KSC720941 LBY720921:LBY720941 LLU720921:LLU720941 LVQ720921:LVQ720941 MFM720921:MFM720941 MPI720921:MPI720941 MZE720921:MZE720941 NJA720921:NJA720941 NSW720921:NSW720941 OCS720921:OCS720941 OMO720921:OMO720941 OWK720921:OWK720941 PGG720921:PGG720941 PQC720921:PQC720941 PZY720921:PZY720941 QJU720921:QJU720941 QTQ720921:QTQ720941 RDM720921:RDM720941 RNI720921:RNI720941 RXE720921:RXE720941 SHA720921:SHA720941 SQW720921:SQW720941 TAS720921:TAS720941 TKO720921:TKO720941 TUK720921:TUK720941 UEG720921:UEG720941 UOC720921:UOC720941 UXY720921:UXY720941 VHU720921:VHU720941 VRQ720921:VRQ720941 WBM720921:WBM720941 WLI720921:WLI720941 WVE720921:WVE720941 XFA720921:XFA720941 IS786457:IS786477 SO786457:SO786477 ACK786457:ACK786477 AMG786457:AMG786477 AWC786457:AWC786477 BFY786457:BFY786477 BPU786457:BPU786477 BZQ786457:BZQ786477 CJM786457:CJM786477 CTI786457:CTI786477 DDE786457:DDE786477 DNA786457:DNA786477 DWW786457:DWW786477 EGS786457:EGS786477 EQO786457:EQO786477 FAK786457:FAK786477 FKG786457:FKG786477 FUC786457:FUC786477 GDY786457:GDY786477 GNU786457:GNU786477 GXQ786457:GXQ786477 HHM786457:HHM786477 HRI786457:HRI786477 IBE786457:IBE786477 ILA786457:ILA786477 IUW786457:IUW786477 JES786457:JES786477 JOO786457:JOO786477 JYK786457:JYK786477 KIG786457:KIG786477 KSC786457:KSC786477 LBY786457:LBY786477 LLU786457:LLU786477 LVQ786457:LVQ786477 MFM786457:MFM786477 MPI786457:MPI786477 MZE786457:MZE786477 NJA786457:NJA786477 NSW786457:NSW786477 OCS786457:OCS786477 OMO786457:OMO786477 OWK786457:OWK786477 PGG786457:PGG786477 PQC786457:PQC786477 PZY786457:PZY786477 QJU786457:QJU786477 QTQ786457:QTQ786477 RDM786457:RDM786477 RNI786457:RNI786477 RXE786457:RXE786477 SHA786457:SHA786477 SQW786457:SQW786477 TAS786457:TAS786477 TKO786457:TKO786477 TUK786457:TUK786477 UEG786457:UEG786477 UOC786457:UOC786477 UXY786457:UXY786477 VHU786457:VHU786477 VRQ786457:VRQ786477 WBM786457:WBM786477 WLI786457:WLI786477 WVE786457:WVE786477 XFA786457:XFA786477 IS851993:IS852013 SO851993:SO852013 ACK851993:ACK852013 AMG851993:AMG852013 AWC851993:AWC852013 BFY851993:BFY852013 BPU851993:BPU852013 BZQ851993:BZQ852013 CJM851993:CJM852013 CTI851993:CTI852013 DDE851993:DDE852013 DNA851993:DNA852013 DWW851993:DWW852013 EGS851993:EGS852013 EQO851993:EQO852013 FAK851993:FAK852013 FKG851993:FKG852013 FUC851993:FUC852013 GDY851993:GDY852013 GNU851993:GNU852013 GXQ851993:GXQ852013 HHM851993:HHM852013 HRI851993:HRI852013 IBE851993:IBE852013 ILA851993:ILA852013 IUW851993:IUW852013 JES851993:JES852013 JOO851993:JOO852013 JYK851993:JYK852013 KIG851993:KIG852013 KSC851993:KSC852013 LBY851993:LBY852013 LLU851993:LLU852013 LVQ851993:LVQ852013 MFM851993:MFM852013 MPI851993:MPI852013 MZE851993:MZE852013 NJA851993:NJA852013 NSW851993:NSW852013 OCS851993:OCS852013 OMO851993:OMO852013 OWK851993:OWK852013 PGG851993:PGG852013 PQC851993:PQC852013 PZY851993:PZY852013 QJU851993:QJU852013 QTQ851993:QTQ852013 RDM851993:RDM852013 RNI851993:RNI852013 RXE851993:RXE852013 SHA851993:SHA852013 SQW851993:SQW852013 TAS851993:TAS852013 TKO851993:TKO852013 TUK851993:TUK852013 UEG851993:UEG852013 UOC851993:UOC852013 UXY851993:UXY852013 VHU851993:VHU852013 VRQ851993:VRQ852013 WBM851993:WBM852013 WLI851993:WLI852013 WVE851993:WVE852013 XFA851993:XFA852013 IS917529:IS917549 SO917529:SO917549 ACK917529:ACK917549 AMG917529:AMG917549 AWC917529:AWC917549 BFY917529:BFY917549 BPU917529:BPU917549 BZQ917529:BZQ917549 CJM917529:CJM917549 CTI917529:CTI917549 DDE917529:DDE917549 DNA917529:DNA917549 DWW917529:DWW917549 EGS917529:EGS917549 EQO917529:EQO917549 FAK917529:FAK917549 FKG917529:FKG917549 FUC917529:FUC917549 GDY917529:GDY917549 GNU917529:GNU917549 GXQ917529:GXQ917549 HHM917529:HHM917549 HRI917529:HRI917549 IBE917529:IBE917549 ILA917529:ILA917549 IUW917529:IUW917549 JES917529:JES917549 JOO917529:JOO917549 JYK917529:JYK917549 KIG917529:KIG917549 KSC917529:KSC917549 LBY917529:LBY917549 LLU917529:LLU917549 LVQ917529:LVQ917549 MFM917529:MFM917549 MPI917529:MPI917549 MZE917529:MZE917549 NJA917529:NJA917549 NSW917529:NSW917549 OCS917529:OCS917549 OMO917529:OMO917549 OWK917529:OWK917549 PGG917529:PGG917549 PQC917529:PQC917549 PZY917529:PZY917549 QJU917529:QJU917549 QTQ917529:QTQ917549 RDM917529:RDM917549 RNI917529:RNI917549 RXE917529:RXE917549 SHA917529:SHA917549 SQW917529:SQW917549 TAS917529:TAS917549 TKO917529:TKO917549 TUK917529:TUK917549 UEG917529:UEG917549 UOC917529:UOC917549 UXY917529:UXY917549 VHU917529:VHU917549 VRQ917529:VRQ917549 WBM917529:WBM917549 WLI917529:WLI917549 WVE917529:WVE917549 XFA917529:XFA917549 IS983065:IS983085 SO983065:SO983085 ACK983065:ACK983085 AMG983065:AMG983085 AWC983065:AWC983085 BFY983065:BFY983085 BPU983065:BPU983085 BZQ983065:BZQ983085 CJM983065:CJM983085 CTI983065:CTI983085 DDE983065:DDE983085 DNA983065:DNA983085 DWW983065:DWW983085 EGS983065:EGS983085 EQO983065:EQO983085 FAK983065:FAK983085 FKG983065:FKG983085 FUC983065:FUC983085 GDY983065:GDY983085 GNU983065:GNU983085 GXQ983065:GXQ983085 HHM983065:HHM983085 HRI983065:HRI983085 IBE983065:IBE983085 ILA983065:ILA983085 IUW983065:IUW983085 JES983065:JES983085 JOO983065:JOO983085 JYK983065:JYK983085 KIG983065:KIG983085 KSC983065:KSC983085 LBY983065:LBY983085 LLU983065:LLU983085 LVQ983065:LVQ983085 MFM983065:MFM983085 MPI983065:MPI983085 MZE983065:MZE983085 NJA983065:NJA983085 NSW983065:NSW983085 OCS983065:OCS983085 OMO983065:OMO983085 OWK983065:OWK983085 PGG983065:PGG983085 PQC983065:PQC983085 PZY983065:PZY983085 QJU983065:QJU983085 QTQ983065:QTQ983085 RDM983065:RDM983085 RNI983065:RNI983085 RXE983065:RXE983085 SHA983065:SHA983085 SQW983065:SQW983085 TAS983065:TAS983085 TKO983065:TKO983085 TUK983065:TUK983085 UEG983065:UEG983085 UOC983065:UOC983085 UXY983065:UXY983085 VHU983065:VHU983085 VRQ983065:VRQ983085 WBM983065:WBM983085 WLI983065:WLI983085 WVE983065:WVE983085 XFA983065:XFA983085 A25:A45 IW25:IW45 SS25:SS45 ACO25:ACO45 AMK25:AMK45 AWG25:AWG45 BGC25:BGC45 BPY25:BPY45 BZU25:BZU45 CJQ25:CJQ45 CTM25:CTM45 DDI25:DDI45 DNE25:DNE45 DXA25:DXA45 EGW25:EGW45 EQS25:EQS45 FAO25:FAO45 FKK25:FKK45 FUG25:FUG45 GEC25:GEC45 GNY25:GNY45 GXU25:GXU45 HHQ25:HHQ45 HRM25:HRM45 IBI25:IBI45 ILE25:ILE45 IVA25:IVA45 JEW25:JEW45 JOS25:JOS45 JYO25:JYO45 KIK25:KIK45 KSG25:KSG45 LCC25:LCC45 LLY25:LLY45 LVU25:LVU45 MFQ25:MFQ45 MPM25:MPM45 MZI25:MZI45 NJE25:NJE45 NTA25:NTA45 OCW25:OCW45 OMS25:OMS45 OWO25:OWO45 PGK25:PGK45 PQG25:PQG45 QAC25:QAC45 QJY25:QJY45 QTU25:QTU45 RDQ25:RDQ45 RNM25:RNM45 RXI25:RXI45 SHE25:SHE45 SRA25:SRA45 TAW25:TAW45 TKS25:TKS45 TUO25:TUO45 UEK25:UEK45 UOG25:UOG45 UYC25:UYC45 VHY25:VHY45 VRU25:VRU45 WBQ25:WBQ45 WLM25:WLM45 WVI25:WVI45 A65561:A65581 IW65561:IW65581 SS65561:SS65581 ACO65561:ACO65581 AMK65561:AMK65581 AWG65561:AWG65581 BGC65561:BGC65581 BPY65561:BPY65581 BZU65561:BZU65581 CJQ65561:CJQ65581 CTM65561:CTM65581 DDI65561:DDI65581 DNE65561:DNE65581 DXA65561:DXA65581 EGW65561:EGW65581 EQS65561:EQS65581 FAO65561:FAO65581 FKK65561:FKK65581 FUG65561:FUG65581 GEC65561:GEC65581 GNY65561:GNY65581 GXU65561:GXU65581 HHQ65561:HHQ65581 HRM65561:HRM65581 IBI65561:IBI65581 ILE65561:ILE65581 IVA65561:IVA65581 JEW65561:JEW65581 JOS65561:JOS65581 JYO65561:JYO65581 KIK65561:KIK65581 KSG65561:KSG65581 LCC65561:LCC65581 LLY65561:LLY65581 LVU65561:LVU65581 MFQ65561:MFQ65581 MPM65561:MPM65581 MZI65561:MZI65581 NJE65561:NJE65581 NTA65561:NTA65581 OCW65561:OCW65581 OMS65561:OMS65581 OWO65561:OWO65581 PGK65561:PGK65581 PQG65561:PQG65581 QAC65561:QAC65581 QJY65561:QJY65581 QTU65561:QTU65581 RDQ65561:RDQ65581 RNM65561:RNM65581 RXI65561:RXI65581 SHE65561:SHE65581 SRA65561:SRA65581 TAW65561:TAW65581 TKS65561:TKS65581 TUO65561:TUO65581 UEK65561:UEK65581 UOG65561:UOG65581 UYC65561:UYC65581 VHY65561:VHY65581 VRU65561:VRU65581 WBQ65561:WBQ65581 WLM65561:WLM65581 WVI65561:WVI65581 A131097:A131117 IW131097:IW131117 SS131097:SS131117 ACO131097:ACO131117 AMK131097:AMK131117 AWG131097:AWG131117 BGC131097:BGC131117 BPY131097:BPY131117 BZU131097:BZU131117 CJQ131097:CJQ131117 CTM131097:CTM131117 DDI131097:DDI131117 DNE131097:DNE131117 DXA131097:DXA131117 EGW131097:EGW131117 EQS131097:EQS131117 FAO131097:FAO131117 FKK131097:FKK131117 FUG131097:FUG131117 GEC131097:GEC131117 GNY131097:GNY131117 GXU131097:GXU131117 HHQ131097:HHQ131117 HRM131097:HRM131117 IBI131097:IBI131117 ILE131097:ILE131117 IVA131097:IVA131117 JEW131097:JEW131117 JOS131097:JOS131117 JYO131097:JYO131117 KIK131097:KIK131117 KSG131097:KSG131117 LCC131097:LCC131117 LLY131097:LLY131117 LVU131097:LVU131117 MFQ131097:MFQ131117 MPM131097:MPM131117 MZI131097:MZI131117 NJE131097:NJE131117 NTA131097:NTA131117 OCW131097:OCW131117 OMS131097:OMS131117 OWO131097:OWO131117 PGK131097:PGK131117 PQG131097:PQG131117 QAC131097:QAC131117 QJY131097:QJY131117 QTU131097:QTU131117 RDQ131097:RDQ131117 RNM131097:RNM131117 RXI131097:RXI131117 SHE131097:SHE131117 SRA131097:SRA131117 TAW131097:TAW131117 TKS131097:TKS131117 TUO131097:TUO131117 UEK131097:UEK131117 UOG131097:UOG131117 UYC131097:UYC131117 VHY131097:VHY131117 VRU131097:VRU131117 WBQ131097:WBQ131117 WLM131097:WLM131117 WVI131097:WVI131117 A196633:A196653 IW196633:IW196653 SS196633:SS196653 ACO196633:ACO196653 AMK196633:AMK196653 AWG196633:AWG196653 BGC196633:BGC196653 BPY196633:BPY196653 BZU196633:BZU196653 CJQ196633:CJQ196653 CTM196633:CTM196653 DDI196633:DDI196653 DNE196633:DNE196653 DXA196633:DXA196653 EGW196633:EGW196653 EQS196633:EQS196653 FAO196633:FAO196653 FKK196633:FKK196653 FUG196633:FUG196653 GEC196633:GEC196653 GNY196633:GNY196653 GXU196633:GXU196653 HHQ196633:HHQ196653 HRM196633:HRM196653 IBI196633:IBI196653 ILE196633:ILE196653 IVA196633:IVA196653 JEW196633:JEW196653 JOS196633:JOS196653 JYO196633:JYO196653 KIK196633:KIK196653 KSG196633:KSG196653 LCC196633:LCC196653 LLY196633:LLY196653 LVU196633:LVU196653 MFQ196633:MFQ196653 MPM196633:MPM196653 MZI196633:MZI196653 NJE196633:NJE196653 NTA196633:NTA196653 OCW196633:OCW196653 OMS196633:OMS196653 OWO196633:OWO196653 PGK196633:PGK196653 PQG196633:PQG196653 QAC196633:QAC196653 QJY196633:QJY196653 QTU196633:QTU196653 RDQ196633:RDQ196653 RNM196633:RNM196653 RXI196633:RXI196653 SHE196633:SHE196653 SRA196633:SRA196653 TAW196633:TAW196653 TKS196633:TKS196653 TUO196633:TUO196653 UEK196633:UEK196653 UOG196633:UOG196653 UYC196633:UYC196653 VHY196633:VHY196653 VRU196633:VRU196653 WBQ196633:WBQ196653 WLM196633:WLM196653 WVI196633:WVI196653 A262169:A262189 IW262169:IW262189 SS262169:SS262189 ACO262169:ACO262189 AMK262169:AMK262189 AWG262169:AWG262189 BGC262169:BGC262189 BPY262169:BPY262189 BZU262169:BZU262189 CJQ262169:CJQ262189 CTM262169:CTM262189 DDI262169:DDI262189 DNE262169:DNE262189 DXA262169:DXA262189 EGW262169:EGW262189 EQS262169:EQS262189 FAO262169:FAO262189 FKK262169:FKK262189 FUG262169:FUG262189 GEC262169:GEC262189 GNY262169:GNY262189 GXU262169:GXU262189 HHQ262169:HHQ262189 HRM262169:HRM262189 IBI262169:IBI262189 ILE262169:ILE262189 IVA262169:IVA262189 JEW262169:JEW262189 JOS262169:JOS262189 JYO262169:JYO262189 KIK262169:KIK262189 KSG262169:KSG262189 LCC262169:LCC262189 LLY262169:LLY262189 LVU262169:LVU262189 MFQ262169:MFQ262189 MPM262169:MPM262189 MZI262169:MZI262189 NJE262169:NJE262189 NTA262169:NTA262189 OCW262169:OCW262189 OMS262169:OMS262189 OWO262169:OWO262189 PGK262169:PGK262189 PQG262169:PQG262189 QAC262169:QAC262189 QJY262169:QJY262189 QTU262169:QTU262189 RDQ262169:RDQ262189 RNM262169:RNM262189 RXI262169:RXI262189 SHE262169:SHE262189 SRA262169:SRA262189 TAW262169:TAW262189 TKS262169:TKS262189 TUO262169:TUO262189 UEK262169:UEK262189 UOG262169:UOG262189 UYC262169:UYC262189 VHY262169:VHY262189 VRU262169:VRU262189 WBQ262169:WBQ262189 WLM262169:WLM262189 WVI262169:WVI262189 A327705:A327725 IW327705:IW327725 SS327705:SS327725 ACO327705:ACO327725 AMK327705:AMK327725 AWG327705:AWG327725 BGC327705:BGC327725 BPY327705:BPY327725 BZU327705:BZU327725 CJQ327705:CJQ327725 CTM327705:CTM327725 DDI327705:DDI327725 DNE327705:DNE327725 DXA327705:DXA327725 EGW327705:EGW327725 EQS327705:EQS327725 FAO327705:FAO327725 FKK327705:FKK327725 FUG327705:FUG327725 GEC327705:GEC327725 GNY327705:GNY327725 GXU327705:GXU327725 HHQ327705:HHQ327725 HRM327705:HRM327725 IBI327705:IBI327725 ILE327705:ILE327725 IVA327705:IVA327725 JEW327705:JEW327725 JOS327705:JOS327725 JYO327705:JYO327725 KIK327705:KIK327725 KSG327705:KSG327725 LCC327705:LCC327725 LLY327705:LLY327725 LVU327705:LVU327725 MFQ327705:MFQ327725 MPM327705:MPM327725 MZI327705:MZI327725 NJE327705:NJE327725 NTA327705:NTA327725 OCW327705:OCW327725 OMS327705:OMS327725 OWO327705:OWO327725 PGK327705:PGK327725 PQG327705:PQG327725 QAC327705:QAC327725 QJY327705:QJY327725 QTU327705:QTU327725 RDQ327705:RDQ327725 RNM327705:RNM327725 RXI327705:RXI327725 SHE327705:SHE327725 SRA327705:SRA327725 TAW327705:TAW327725 TKS327705:TKS327725 TUO327705:TUO327725 UEK327705:UEK327725 UOG327705:UOG327725 UYC327705:UYC327725 VHY327705:VHY327725 VRU327705:VRU327725 WBQ327705:WBQ327725 WLM327705:WLM327725 WVI327705:WVI327725 A393241:A393261 IW393241:IW393261 SS393241:SS393261 ACO393241:ACO393261 AMK393241:AMK393261 AWG393241:AWG393261 BGC393241:BGC393261 BPY393241:BPY393261 BZU393241:BZU393261 CJQ393241:CJQ393261 CTM393241:CTM393261 DDI393241:DDI393261 DNE393241:DNE393261 DXA393241:DXA393261 EGW393241:EGW393261 EQS393241:EQS393261 FAO393241:FAO393261 FKK393241:FKK393261 FUG393241:FUG393261 GEC393241:GEC393261 GNY393241:GNY393261 GXU393241:GXU393261 HHQ393241:HHQ393261 HRM393241:HRM393261 IBI393241:IBI393261 ILE393241:ILE393261 IVA393241:IVA393261 JEW393241:JEW393261 JOS393241:JOS393261 JYO393241:JYO393261 KIK393241:KIK393261 KSG393241:KSG393261 LCC393241:LCC393261 LLY393241:LLY393261 LVU393241:LVU393261 MFQ393241:MFQ393261 MPM393241:MPM393261 MZI393241:MZI393261 NJE393241:NJE393261 NTA393241:NTA393261 OCW393241:OCW393261 OMS393241:OMS393261 OWO393241:OWO393261 PGK393241:PGK393261 PQG393241:PQG393261 QAC393241:QAC393261 QJY393241:QJY393261 QTU393241:QTU393261 RDQ393241:RDQ393261 RNM393241:RNM393261 RXI393241:RXI393261 SHE393241:SHE393261 SRA393241:SRA393261 TAW393241:TAW393261 TKS393241:TKS393261 TUO393241:TUO393261 UEK393241:UEK393261 UOG393241:UOG393261 UYC393241:UYC393261 VHY393241:VHY393261 VRU393241:VRU393261 WBQ393241:WBQ393261 WLM393241:WLM393261 WVI393241:WVI393261 A458777:A458797 IW458777:IW458797 SS458777:SS458797 ACO458777:ACO458797 AMK458777:AMK458797 AWG458777:AWG458797 BGC458777:BGC458797 BPY458777:BPY458797 BZU458777:BZU458797 CJQ458777:CJQ458797 CTM458777:CTM458797 DDI458777:DDI458797 DNE458777:DNE458797 DXA458777:DXA458797 EGW458777:EGW458797 EQS458777:EQS458797 FAO458777:FAO458797 FKK458777:FKK458797 FUG458777:FUG458797 GEC458777:GEC458797 GNY458777:GNY458797 GXU458777:GXU458797 HHQ458777:HHQ458797 HRM458777:HRM458797 IBI458777:IBI458797 ILE458777:ILE458797 IVA458777:IVA458797 JEW458777:JEW458797 JOS458777:JOS458797 JYO458777:JYO458797 KIK458777:KIK458797 KSG458777:KSG458797 LCC458777:LCC458797 LLY458777:LLY458797 LVU458777:LVU458797 MFQ458777:MFQ458797 MPM458777:MPM458797 MZI458777:MZI458797 NJE458777:NJE458797 NTA458777:NTA458797 OCW458777:OCW458797 OMS458777:OMS458797 OWO458777:OWO458797 PGK458777:PGK458797 PQG458777:PQG458797 QAC458777:QAC458797 QJY458777:QJY458797 QTU458777:QTU458797 RDQ458777:RDQ458797 RNM458777:RNM458797 RXI458777:RXI458797 SHE458777:SHE458797 SRA458777:SRA458797 TAW458777:TAW458797 TKS458777:TKS458797 TUO458777:TUO458797 UEK458777:UEK458797 UOG458777:UOG458797 UYC458777:UYC458797 VHY458777:VHY458797 VRU458777:VRU458797 WBQ458777:WBQ458797 WLM458777:WLM458797 WVI458777:WVI458797 A524313:A524333 IW524313:IW524333 SS524313:SS524333 ACO524313:ACO524333 AMK524313:AMK524333 AWG524313:AWG524333 BGC524313:BGC524333 BPY524313:BPY524333 BZU524313:BZU524333 CJQ524313:CJQ524333 CTM524313:CTM524333 DDI524313:DDI524333 DNE524313:DNE524333 DXA524313:DXA524333 EGW524313:EGW524333 EQS524313:EQS524333 FAO524313:FAO524333 FKK524313:FKK524333 FUG524313:FUG524333 GEC524313:GEC524333 GNY524313:GNY524333 GXU524313:GXU524333 HHQ524313:HHQ524333 HRM524313:HRM524333 IBI524313:IBI524333 ILE524313:ILE524333 IVA524313:IVA524333 JEW524313:JEW524333 JOS524313:JOS524333 JYO524313:JYO524333 KIK524313:KIK524333 KSG524313:KSG524333 LCC524313:LCC524333 LLY524313:LLY524333 LVU524313:LVU524333 MFQ524313:MFQ524333 MPM524313:MPM524333 MZI524313:MZI524333 NJE524313:NJE524333 NTA524313:NTA524333 OCW524313:OCW524333 OMS524313:OMS524333 OWO524313:OWO524333 PGK524313:PGK524333 PQG524313:PQG524333 QAC524313:QAC524333 QJY524313:QJY524333 QTU524313:QTU524333 RDQ524313:RDQ524333 RNM524313:RNM524333 RXI524313:RXI524333 SHE524313:SHE524333 SRA524313:SRA524333 TAW524313:TAW524333 TKS524313:TKS524333 TUO524313:TUO524333 UEK524313:UEK524333 UOG524313:UOG524333 UYC524313:UYC524333 VHY524313:VHY524333 VRU524313:VRU524333 WBQ524313:WBQ524333 WLM524313:WLM524333 WVI524313:WVI524333 A589849:A589869 IW589849:IW589869 SS589849:SS589869 ACO589849:ACO589869 AMK589849:AMK589869 AWG589849:AWG589869 BGC589849:BGC589869 BPY589849:BPY589869 BZU589849:BZU589869 CJQ589849:CJQ589869 CTM589849:CTM589869 DDI589849:DDI589869 DNE589849:DNE589869 DXA589849:DXA589869 EGW589849:EGW589869 EQS589849:EQS589869 FAO589849:FAO589869 FKK589849:FKK589869 FUG589849:FUG589869 GEC589849:GEC589869 GNY589849:GNY589869 GXU589849:GXU589869 HHQ589849:HHQ589869 HRM589849:HRM589869 IBI589849:IBI589869 ILE589849:ILE589869 IVA589849:IVA589869 JEW589849:JEW589869 JOS589849:JOS589869 JYO589849:JYO589869 KIK589849:KIK589869 KSG589849:KSG589869 LCC589849:LCC589869 LLY589849:LLY589869 LVU589849:LVU589869 MFQ589849:MFQ589869 MPM589849:MPM589869 MZI589849:MZI589869 NJE589849:NJE589869 NTA589849:NTA589869 OCW589849:OCW589869 OMS589849:OMS589869 OWO589849:OWO589869 PGK589849:PGK589869 PQG589849:PQG589869 QAC589849:QAC589869 QJY589849:QJY589869 QTU589849:QTU589869 RDQ589849:RDQ589869 RNM589849:RNM589869 RXI589849:RXI589869 SHE589849:SHE589869 SRA589849:SRA589869 TAW589849:TAW589869 TKS589849:TKS589869 TUO589849:TUO589869 UEK589849:UEK589869 UOG589849:UOG589869 UYC589849:UYC589869 VHY589849:VHY589869 VRU589849:VRU589869 WBQ589849:WBQ589869 WLM589849:WLM589869 WVI589849:WVI589869 A655385:A655405 IW655385:IW655405 SS655385:SS655405 ACO655385:ACO655405 AMK655385:AMK655405 AWG655385:AWG655405 BGC655385:BGC655405 BPY655385:BPY655405 BZU655385:BZU655405 CJQ655385:CJQ655405 CTM655385:CTM655405 DDI655385:DDI655405 DNE655385:DNE655405 DXA655385:DXA655405 EGW655385:EGW655405 EQS655385:EQS655405 FAO655385:FAO655405 FKK655385:FKK655405 FUG655385:FUG655405 GEC655385:GEC655405 GNY655385:GNY655405 GXU655385:GXU655405 HHQ655385:HHQ655405 HRM655385:HRM655405 IBI655385:IBI655405 ILE655385:ILE655405 IVA655385:IVA655405 JEW655385:JEW655405 JOS655385:JOS655405 JYO655385:JYO655405 KIK655385:KIK655405 KSG655385:KSG655405 LCC655385:LCC655405 LLY655385:LLY655405 LVU655385:LVU655405 MFQ655385:MFQ655405 MPM655385:MPM655405 MZI655385:MZI655405 NJE655385:NJE655405 NTA655385:NTA655405 OCW655385:OCW655405 OMS655385:OMS655405 OWO655385:OWO655405 PGK655385:PGK655405 PQG655385:PQG655405 QAC655385:QAC655405 QJY655385:QJY655405 QTU655385:QTU655405 RDQ655385:RDQ655405 RNM655385:RNM655405 RXI655385:RXI655405 SHE655385:SHE655405 SRA655385:SRA655405 TAW655385:TAW655405 TKS655385:TKS655405 TUO655385:TUO655405 UEK655385:UEK655405 UOG655385:UOG655405 UYC655385:UYC655405 VHY655385:VHY655405 VRU655385:VRU655405 WBQ655385:WBQ655405 WLM655385:WLM655405 WVI655385:WVI655405 A720921:A720941 IW720921:IW720941 SS720921:SS720941 ACO720921:ACO720941 AMK720921:AMK720941 AWG720921:AWG720941 BGC720921:BGC720941 BPY720921:BPY720941 BZU720921:BZU720941 CJQ720921:CJQ720941 CTM720921:CTM720941 DDI720921:DDI720941 DNE720921:DNE720941 DXA720921:DXA720941 EGW720921:EGW720941 EQS720921:EQS720941 FAO720921:FAO720941 FKK720921:FKK720941 FUG720921:FUG720941 GEC720921:GEC720941 GNY720921:GNY720941 GXU720921:GXU720941 HHQ720921:HHQ720941 HRM720921:HRM720941 IBI720921:IBI720941 ILE720921:ILE720941 IVA720921:IVA720941 JEW720921:JEW720941 JOS720921:JOS720941 JYO720921:JYO720941 KIK720921:KIK720941 KSG720921:KSG720941 LCC720921:LCC720941 LLY720921:LLY720941 LVU720921:LVU720941 MFQ720921:MFQ720941 MPM720921:MPM720941 MZI720921:MZI720941 NJE720921:NJE720941 NTA720921:NTA720941 OCW720921:OCW720941 OMS720921:OMS720941 OWO720921:OWO720941 PGK720921:PGK720941 PQG720921:PQG720941 QAC720921:QAC720941 QJY720921:QJY720941 QTU720921:QTU720941 RDQ720921:RDQ720941 RNM720921:RNM720941 RXI720921:RXI720941 SHE720921:SHE720941 SRA720921:SRA720941 TAW720921:TAW720941 TKS720921:TKS720941 TUO720921:TUO720941 UEK720921:UEK720941 UOG720921:UOG720941 UYC720921:UYC720941 VHY720921:VHY720941 VRU720921:VRU720941 WBQ720921:WBQ720941 WLM720921:WLM720941 WVI720921:WVI720941 A786457:A786477 IW786457:IW786477 SS786457:SS786477 ACO786457:ACO786477 AMK786457:AMK786477 AWG786457:AWG786477 BGC786457:BGC786477 BPY786457:BPY786477 BZU786457:BZU786477 CJQ786457:CJQ786477 CTM786457:CTM786477 DDI786457:DDI786477 DNE786457:DNE786477 DXA786457:DXA786477 EGW786457:EGW786477 EQS786457:EQS786477 FAO786457:FAO786477 FKK786457:FKK786477 FUG786457:FUG786477 GEC786457:GEC786477 GNY786457:GNY786477 GXU786457:GXU786477 HHQ786457:HHQ786477 HRM786457:HRM786477 IBI786457:IBI786477 ILE786457:ILE786477 IVA786457:IVA786477 JEW786457:JEW786477 JOS786457:JOS786477 JYO786457:JYO786477 KIK786457:KIK786477 KSG786457:KSG786477 LCC786457:LCC786477 LLY786457:LLY786477 LVU786457:LVU786477 MFQ786457:MFQ786477 MPM786457:MPM786477 MZI786457:MZI786477 NJE786457:NJE786477 NTA786457:NTA786477 OCW786457:OCW786477 OMS786457:OMS786477 OWO786457:OWO786477 PGK786457:PGK786477 PQG786457:PQG786477 QAC786457:QAC786477 QJY786457:QJY786477 QTU786457:QTU786477 RDQ786457:RDQ786477 RNM786457:RNM786477 RXI786457:RXI786477 SHE786457:SHE786477 SRA786457:SRA786477 TAW786457:TAW786477 TKS786457:TKS786477 TUO786457:TUO786477 UEK786457:UEK786477 UOG786457:UOG786477 UYC786457:UYC786477 VHY786457:VHY786477 VRU786457:VRU786477 WBQ786457:WBQ786477 WLM786457:WLM786477 WVI786457:WVI786477 A851993:A852013 IW851993:IW852013 SS851993:SS852013 ACO851993:ACO852013 AMK851993:AMK852013 AWG851993:AWG852013 BGC851993:BGC852013 BPY851993:BPY852013 BZU851993:BZU852013 CJQ851993:CJQ852013 CTM851993:CTM852013 DDI851993:DDI852013 DNE851993:DNE852013 DXA851993:DXA852013 EGW851993:EGW852013 EQS851993:EQS852013 FAO851993:FAO852013 FKK851993:FKK852013 FUG851993:FUG852013 GEC851993:GEC852013 GNY851993:GNY852013 GXU851993:GXU852013 HHQ851993:HHQ852013 HRM851993:HRM852013 IBI851993:IBI852013 ILE851993:ILE852013 IVA851993:IVA852013 JEW851993:JEW852013 JOS851993:JOS852013 JYO851993:JYO852013 KIK851993:KIK852013 KSG851993:KSG852013 LCC851993:LCC852013 LLY851993:LLY852013 LVU851993:LVU852013 MFQ851993:MFQ852013 MPM851993:MPM852013 MZI851993:MZI852013 NJE851993:NJE852013 NTA851993:NTA852013 OCW851993:OCW852013 OMS851993:OMS852013 OWO851993:OWO852013 PGK851993:PGK852013 PQG851993:PQG852013 QAC851993:QAC852013 QJY851993:QJY852013 QTU851993:QTU852013 RDQ851993:RDQ852013 RNM851993:RNM852013 RXI851993:RXI852013 SHE851993:SHE852013 SRA851993:SRA852013 TAW851993:TAW852013 TKS851993:TKS852013 TUO851993:TUO852013 UEK851993:UEK852013 UOG851993:UOG852013 UYC851993:UYC852013 VHY851993:VHY852013 VRU851993:VRU852013 WBQ851993:WBQ852013 WLM851993:WLM852013 WVI851993:WVI852013 A917529:A917549 IW917529:IW917549 SS917529:SS917549 ACO917529:ACO917549 AMK917529:AMK917549 AWG917529:AWG917549 BGC917529:BGC917549 BPY917529:BPY917549 BZU917529:BZU917549 CJQ917529:CJQ917549 CTM917529:CTM917549 DDI917529:DDI917549 DNE917529:DNE917549 DXA917529:DXA917549 EGW917529:EGW917549 EQS917529:EQS917549 FAO917529:FAO917549 FKK917529:FKK917549 FUG917529:FUG917549 GEC917529:GEC917549 GNY917529:GNY917549 GXU917529:GXU917549 HHQ917529:HHQ917549 HRM917529:HRM917549 IBI917529:IBI917549 ILE917529:ILE917549 IVA917529:IVA917549 JEW917529:JEW917549 JOS917529:JOS917549 JYO917529:JYO917549 KIK917529:KIK917549 KSG917529:KSG917549 LCC917529:LCC917549 LLY917529:LLY917549 LVU917529:LVU917549 MFQ917529:MFQ917549 MPM917529:MPM917549 MZI917529:MZI917549 NJE917529:NJE917549 NTA917529:NTA917549 OCW917529:OCW917549 OMS917529:OMS917549 OWO917529:OWO917549 PGK917529:PGK917549 PQG917529:PQG917549 QAC917529:QAC917549 QJY917529:QJY917549 QTU917529:QTU917549 RDQ917529:RDQ917549 RNM917529:RNM917549 RXI917529:RXI917549 SHE917529:SHE917549 SRA917529:SRA917549 TAW917529:TAW917549 TKS917529:TKS917549 TUO917529:TUO917549 UEK917529:UEK917549 UOG917529:UOG917549 UYC917529:UYC917549 VHY917529:VHY917549 VRU917529:VRU917549 WBQ917529:WBQ917549 WLM917529:WLM917549 WVI917529:WVI917549 A983065:A983085 IW983065:IW983085 SS983065:SS983085 ACO983065:ACO983085 AMK983065:AMK983085 AWG983065:AWG983085 BGC983065:BGC983085 BPY983065:BPY983085 BZU983065:BZU983085 CJQ983065:CJQ983085 CTM983065:CTM983085 DDI983065:DDI983085 DNE983065:DNE983085 DXA983065:DXA983085 EGW983065:EGW983085 EQS983065:EQS983085 FAO983065:FAO983085 FKK983065:FKK983085 FUG983065:FUG983085 GEC983065:GEC983085 GNY983065:GNY983085 GXU983065:GXU983085 HHQ983065:HHQ983085 HRM983065:HRM983085 IBI983065:IBI983085 ILE983065:ILE983085 IVA983065:IVA983085 JEW983065:JEW983085 JOS983065:JOS983085 JYO983065:JYO983085 KIK983065:KIK983085 KSG983065:KSG983085 LCC983065:LCC983085 LLY983065:LLY983085 LVU983065:LVU983085 MFQ983065:MFQ983085 MPM983065:MPM983085 MZI983065:MZI983085 NJE983065:NJE983085 NTA983065:NTA983085 OCW983065:OCW983085 OMS983065:OMS983085 OWO983065:OWO983085 PGK983065:PGK983085 PQG983065:PQG983085 QAC983065:QAC983085 QJY983065:QJY983085 QTU983065:QTU983085 RDQ983065:RDQ983085 RNM983065:RNM983085 RXI983065:RXI983085 SHE983065:SHE983085 SRA983065:SRA983085 TAW983065:TAW983085 TKS983065:TKS983085 TUO983065:TUO983085 UEK983065:UEK983085 UOG983065:UOG983085 UYC983065:UYC983085 VHY983065:VHY983085 VRU983065:VRU983085 WBQ983065:WBQ983085 WLM983065:WLM983085 WVI983065:WVI983085">
      <formula1>"1,2,3,4,5"</formula1>
    </dataValidation>
    <dataValidation type="decimal" allowBlank="1" showInputMessage="1" showErrorMessage="1" sqref="IV25:IV45 SR25:SR45 ACN25:ACN45 AMJ25:AMJ45 AWF25:AWF45 BGB25:BGB45 BPX25:BPX45 BZT25:BZT45 CJP25:CJP45 CTL25:CTL45 DDH25:DDH45 DND25:DND45 DWZ25:DWZ45 EGV25:EGV45 EQR25:EQR45 FAN25:FAN45 FKJ25:FKJ45 FUF25:FUF45 GEB25:GEB45 GNX25:GNX45 GXT25:GXT45 HHP25:HHP45 HRL25:HRL45 IBH25:IBH45 ILD25:ILD45 IUZ25:IUZ45 JEV25:JEV45 JOR25:JOR45 JYN25:JYN45 KIJ25:KIJ45 KSF25:KSF45 LCB25:LCB45 LLX25:LLX45 LVT25:LVT45 MFP25:MFP45 MPL25:MPL45 MZH25:MZH45 NJD25:NJD45 NSZ25:NSZ45 OCV25:OCV45 OMR25:OMR45 OWN25:OWN45 PGJ25:PGJ45 PQF25:PQF45 QAB25:QAB45 QJX25:QJX45 QTT25:QTT45 RDP25:RDP45 RNL25:RNL45 RXH25:RXH45 SHD25:SHD45 SQZ25:SQZ45 TAV25:TAV45 TKR25:TKR45 TUN25:TUN45 UEJ25:UEJ45 UOF25:UOF45 UYB25:UYB45 VHX25:VHX45 VRT25:VRT45 WBP25:WBP45 WLL25:WLL45 WVH25:WVH45 XFD25:XFD45 IV65561:IV65581 SR65561:SR65581 ACN65561:ACN65581 AMJ65561:AMJ65581 AWF65561:AWF65581 BGB65561:BGB65581 BPX65561:BPX65581 BZT65561:BZT65581 CJP65561:CJP65581 CTL65561:CTL65581 DDH65561:DDH65581 DND65561:DND65581 DWZ65561:DWZ65581 EGV65561:EGV65581 EQR65561:EQR65581 FAN65561:FAN65581 FKJ65561:FKJ65581 FUF65561:FUF65581 GEB65561:GEB65581 GNX65561:GNX65581 GXT65561:GXT65581 HHP65561:HHP65581 HRL65561:HRL65581 IBH65561:IBH65581 ILD65561:ILD65581 IUZ65561:IUZ65581 JEV65561:JEV65581 JOR65561:JOR65581 JYN65561:JYN65581 KIJ65561:KIJ65581 KSF65561:KSF65581 LCB65561:LCB65581 LLX65561:LLX65581 LVT65561:LVT65581 MFP65561:MFP65581 MPL65561:MPL65581 MZH65561:MZH65581 NJD65561:NJD65581 NSZ65561:NSZ65581 OCV65561:OCV65581 OMR65561:OMR65581 OWN65561:OWN65581 PGJ65561:PGJ65581 PQF65561:PQF65581 QAB65561:QAB65581 QJX65561:QJX65581 QTT65561:QTT65581 RDP65561:RDP65581 RNL65561:RNL65581 RXH65561:RXH65581 SHD65561:SHD65581 SQZ65561:SQZ65581 TAV65561:TAV65581 TKR65561:TKR65581 TUN65561:TUN65581 UEJ65561:UEJ65581 UOF65561:UOF65581 UYB65561:UYB65581 VHX65561:VHX65581 VRT65561:VRT65581 WBP65561:WBP65581 WLL65561:WLL65581 WVH65561:WVH65581 XFD65561:XFD65581 IV131097:IV131117 SR131097:SR131117 ACN131097:ACN131117 AMJ131097:AMJ131117 AWF131097:AWF131117 BGB131097:BGB131117 BPX131097:BPX131117 BZT131097:BZT131117 CJP131097:CJP131117 CTL131097:CTL131117 DDH131097:DDH131117 DND131097:DND131117 DWZ131097:DWZ131117 EGV131097:EGV131117 EQR131097:EQR131117 FAN131097:FAN131117 FKJ131097:FKJ131117 FUF131097:FUF131117 GEB131097:GEB131117 GNX131097:GNX131117 GXT131097:GXT131117 HHP131097:HHP131117 HRL131097:HRL131117 IBH131097:IBH131117 ILD131097:ILD131117 IUZ131097:IUZ131117 JEV131097:JEV131117 JOR131097:JOR131117 JYN131097:JYN131117 KIJ131097:KIJ131117 KSF131097:KSF131117 LCB131097:LCB131117 LLX131097:LLX131117 LVT131097:LVT131117 MFP131097:MFP131117 MPL131097:MPL131117 MZH131097:MZH131117 NJD131097:NJD131117 NSZ131097:NSZ131117 OCV131097:OCV131117 OMR131097:OMR131117 OWN131097:OWN131117 PGJ131097:PGJ131117 PQF131097:PQF131117 QAB131097:QAB131117 QJX131097:QJX131117 QTT131097:QTT131117 RDP131097:RDP131117 RNL131097:RNL131117 RXH131097:RXH131117 SHD131097:SHD131117 SQZ131097:SQZ131117 TAV131097:TAV131117 TKR131097:TKR131117 TUN131097:TUN131117 UEJ131097:UEJ131117 UOF131097:UOF131117 UYB131097:UYB131117 VHX131097:VHX131117 VRT131097:VRT131117 WBP131097:WBP131117 WLL131097:WLL131117 WVH131097:WVH131117 XFD131097:XFD131117 IV196633:IV196653 SR196633:SR196653 ACN196633:ACN196653 AMJ196633:AMJ196653 AWF196633:AWF196653 BGB196633:BGB196653 BPX196633:BPX196653 BZT196633:BZT196653 CJP196633:CJP196653 CTL196633:CTL196653 DDH196633:DDH196653 DND196633:DND196653 DWZ196633:DWZ196653 EGV196633:EGV196653 EQR196633:EQR196653 FAN196633:FAN196653 FKJ196633:FKJ196653 FUF196633:FUF196653 GEB196633:GEB196653 GNX196633:GNX196653 GXT196633:GXT196653 HHP196633:HHP196653 HRL196633:HRL196653 IBH196633:IBH196653 ILD196633:ILD196653 IUZ196633:IUZ196653 JEV196633:JEV196653 JOR196633:JOR196653 JYN196633:JYN196653 KIJ196633:KIJ196653 KSF196633:KSF196653 LCB196633:LCB196653 LLX196633:LLX196653 LVT196633:LVT196653 MFP196633:MFP196653 MPL196633:MPL196653 MZH196633:MZH196653 NJD196633:NJD196653 NSZ196633:NSZ196653 OCV196633:OCV196653 OMR196633:OMR196653 OWN196633:OWN196653 PGJ196633:PGJ196653 PQF196633:PQF196653 QAB196633:QAB196653 QJX196633:QJX196653 QTT196633:QTT196653 RDP196633:RDP196653 RNL196633:RNL196653 RXH196633:RXH196653 SHD196633:SHD196653 SQZ196633:SQZ196653 TAV196633:TAV196653 TKR196633:TKR196653 TUN196633:TUN196653 UEJ196633:UEJ196653 UOF196633:UOF196653 UYB196633:UYB196653 VHX196633:VHX196653 VRT196633:VRT196653 WBP196633:WBP196653 WLL196633:WLL196653 WVH196633:WVH196653 XFD196633:XFD196653 IV262169:IV262189 SR262169:SR262189 ACN262169:ACN262189 AMJ262169:AMJ262189 AWF262169:AWF262189 BGB262169:BGB262189 BPX262169:BPX262189 BZT262169:BZT262189 CJP262169:CJP262189 CTL262169:CTL262189 DDH262169:DDH262189 DND262169:DND262189 DWZ262169:DWZ262189 EGV262169:EGV262189 EQR262169:EQR262189 FAN262169:FAN262189 FKJ262169:FKJ262189 FUF262169:FUF262189 GEB262169:GEB262189 GNX262169:GNX262189 GXT262169:GXT262189 HHP262169:HHP262189 HRL262169:HRL262189 IBH262169:IBH262189 ILD262169:ILD262189 IUZ262169:IUZ262189 JEV262169:JEV262189 JOR262169:JOR262189 JYN262169:JYN262189 KIJ262169:KIJ262189 KSF262169:KSF262189 LCB262169:LCB262189 LLX262169:LLX262189 LVT262169:LVT262189 MFP262169:MFP262189 MPL262169:MPL262189 MZH262169:MZH262189 NJD262169:NJD262189 NSZ262169:NSZ262189 OCV262169:OCV262189 OMR262169:OMR262189 OWN262169:OWN262189 PGJ262169:PGJ262189 PQF262169:PQF262189 QAB262169:QAB262189 QJX262169:QJX262189 QTT262169:QTT262189 RDP262169:RDP262189 RNL262169:RNL262189 RXH262169:RXH262189 SHD262169:SHD262189 SQZ262169:SQZ262189 TAV262169:TAV262189 TKR262169:TKR262189 TUN262169:TUN262189 UEJ262169:UEJ262189 UOF262169:UOF262189 UYB262169:UYB262189 VHX262169:VHX262189 VRT262169:VRT262189 WBP262169:WBP262189 WLL262169:WLL262189 WVH262169:WVH262189 XFD262169:XFD262189 IV327705:IV327725 SR327705:SR327725 ACN327705:ACN327725 AMJ327705:AMJ327725 AWF327705:AWF327725 BGB327705:BGB327725 BPX327705:BPX327725 BZT327705:BZT327725 CJP327705:CJP327725 CTL327705:CTL327725 DDH327705:DDH327725 DND327705:DND327725 DWZ327705:DWZ327725 EGV327705:EGV327725 EQR327705:EQR327725 FAN327705:FAN327725 FKJ327705:FKJ327725 FUF327705:FUF327725 GEB327705:GEB327725 GNX327705:GNX327725 GXT327705:GXT327725 HHP327705:HHP327725 HRL327705:HRL327725 IBH327705:IBH327725 ILD327705:ILD327725 IUZ327705:IUZ327725 JEV327705:JEV327725 JOR327705:JOR327725 JYN327705:JYN327725 KIJ327705:KIJ327725 KSF327705:KSF327725 LCB327705:LCB327725 LLX327705:LLX327725 LVT327705:LVT327725 MFP327705:MFP327725 MPL327705:MPL327725 MZH327705:MZH327725 NJD327705:NJD327725 NSZ327705:NSZ327725 OCV327705:OCV327725 OMR327705:OMR327725 OWN327705:OWN327725 PGJ327705:PGJ327725 PQF327705:PQF327725 QAB327705:QAB327725 QJX327705:QJX327725 QTT327705:QTT327725 RDP327705:RDP327725 RNL327705:RNL327725 RXH327705:RXH327725 SHD327705:SHD327725 SQZ327705:SQZ327725 TAV327705:TAV327725 TKR327705:TKR327725 TUN327705:TUN327725 UEJ327705:UEJ327725 UOF327705:UOF327725 UYB327705:UYB327725 VHX327705:VHX327725 VRT327705:VRT327725 WBP327705:WBP327725 WLL327705:WLL327725 WVH327705:WVH327725 XFD327705:XFD327725 IV393241:IV393261 SR393241:SR393261 ACN393241:ACN393261 AMJ393241:AMJ393261 AWF393241:AWF393261 BGB393241:BGB393261 BPX393241:BPX393261 BZT393241:BZT393261 CJP393241:CJP393261 CTL393241:CTL393261 DDH393241:DDH393261 DND393241:DND393261 DWZ393241:DWZ393261 EGV393241:EGV393261 EQR393241:EQR393261 FAN393241:FAN393261 FKJ393241:FKJ393261 FUF393241:FUF393261 GEB393241:GEB393261 GNX393241:GNX393261 GXT393241:GXT393261 HHP393241:HHP393261 HRL393241:HRL393261 IBH393241:IBH393261 ILD393241:ILD393261 IUZ393241:IUZ393261 JEV393241:JEV393261 JOR393241:JOR393261 JYN393241:JYN393261 KIJ393241:KIJ393261 KSF393241:KSF393261 LCB393241:LCB393261 LLX393241:LLX393261 LVT393241:LVT393261 MFP393241:MFP393261 MPL393241:MPL393261 MZH393241:MZH393261 NJD393241:NJD393261 NSZ393241:NSZ393261 OCV393241:OCV393261 OMR393241:OMR393261 OWN393241:OWN393261 PGJ393241:PGJ393261 PQF393241:PQF393261 QAB393241:QAB393261 QJX393241:QJX393261 QTT393241:QTT393261 RDP393241:RDP393261 RNL393241:RNL393261 RXH393241:RXH393261 SHD393241:SHD393261 SQZ393241:SQZ393261 TAV393241:TAV393261 TKR393241:TKR393261 TUN393241:TUN393261 UEJ393241:UEJ393261 UOF393241:UOF393261 UYB393241:UYB393261 VHX393241:VHX393261 VRT393241:VRT393261 WBP393241:WBP393261 WLL393241:WLL393261 WVH393241:WVH393261 XFD393241:XFD393261 IV458777:IV458797 SR458777:SR458797 ACN458777:ACN458797 AMJ458777:AMJ458797 AWF458777:AWF458797 BGB458777:BGB458797 BPX458777:BPX458797 BZT458777:BZT458797 CJP458777:CJP458797 CTL458777:CTL458797 DDH458777:DDH458797 DND458777:DND458797 DWZ458777:DWZ458797 EGV458777:EGV458797 EQR458777:EQR458797 FAN458777:FAN458797 FKJ458777:FKJ458797 FUF458777:FUF458797 GEB458777:GEB458797 GNX458777:GNX458797 GXT458777:GXT458797 HHP458777:HHP458797 HRL458777:HRL458797 IBH458777:IBH458797 ILD458777:ILD458797 IUZ458777:IUZ458797 JEV458777:JEV458797 JOR458777:JOR458797 JYN458777:JYN458797 KIJ458777:KIJ458797 KSF458777:KSF458797 LCB458777:LCB458797 LLX458777:LLX458797 LVT458777:LVT458797 MFP458777:MFP458797 MPL458777:MPL458797 MZH458777:MZH458797 NJD458777:NJD458797 NSZ458777:NSZ458797 OCV458777:OCV458797 OMR458777:OMR458797 OWN458777:OWN458797 PGJ458777:PGJ458797 PQF458777:PQF458797 QAB458777:QAB458797 QJX458777:QJX458797 QTT458777:QTT458797 RDP458777:RDP458797 RNL458777:RNL458797 RXH458777:RXH458797 SHD458777:SHD458797 SQZ458777:SQZ458797 TAV458777:TAV458797 TKR458777:TKR458797 TUN458777:TUN458797 UEJ458777:UEJ458797 UOF458777:UOF458797 UYB458777:UYB458797 VHX458777:VHX458797 VRT458777:VRT458797 WBP458777:WBP458797 WLL458777:WLL458797 WVH458777:WVH458797 XFD458777:XFD458797 IV524313:IV524333 SR524313:SR524333 ACN524313:ACN524333 AMJ524313:AMJ524333 AWF524313:AWF524333 BGB524313:BGB524333 BPX524313:BPX524333 BZT524313:BZT524333 CJP524313:CJP524333 CTL524313:CTL524333 DDH524313:DDH524333 DND524313:DND524333 DWZ524313:DWZ524333 EGV524313:EGV524333 EQR524313:EQR524333 FAN524313:FAN524333 FKJ524313:FKJ524333 FUF524313:FUF524333 GEB524313:GEB524333 GNX524313:GNX524333 GXT524313:GXT524333 HHP524313:HHP524333 HRL524313:HRL524333 IBH524313:IBH524333 ILD524313:ILD524333 IUZ524313:IUZ524333 JEV524313:JEV524333 JOR524313:JOR524333 JYN524313:JYN524333 KIJ524313:KIJ524333 KSF524313:KSF524333 LCB524313:LCB524333 LLX524313:LLX524333 LVT524313:LVT524333 MFP524313:MFP524333 MPL524313:MPL524333 MZH524313:MZH524333 NJD524313:NJD524333 NSZ524313:NSZ524333 OCV524313:OCV524333 OMR524313:OMR524333 OWN524313:OWN524333 PGJ524313:PGJ524333 PQF524313:PQF524333 QAB524313:QAB524333 QJX524313:QJX524333 QTT524313:QTT524333 RDP524313:RDP524333 RNL524313:RNL524333 RXH524313:RXH524333 SHD524313:SHD524333 SQZ524313:SQZ524333 TAV524313:TAV524333 TKR524313:TKR524333 TUN524313:TUN524333 UEJ524313:UEJ524333 UOF524313:UOF524333 UYB524313:UYB524333 VHX524313:VHX524333 VRT524313:VRT524333 WBP524313:WBP524333 WLL524313:WLL524333 WVH524313:WVH524333 XFD524313:XFD524333 IV589849:IV589869 SR589849:SR589869 ACN589849:ACN589869 AMJ589849:AMJ589869 AWF589849:AWF589869 BGB589849:BGB589869 BPX589849:BPX589869 BZT589849:BZT589869 CJP589849:CJP589869 CTL589849:CTL589869 DDH589849:DDH589869 DND589849:DND589869 DWZ589849:DWZ589869 EGV589849:EGV589869 EQR589849:EQR589869 FAN589849:FAN589869 FKJ589849:FKJ589869 FUF589849:FUF589869 GEB589849:GEB589869 GNX589849:GNX589869 GXT589849:GXT589869 HHP589849:HHP589869 HRL589849:HRL589869 IBH589849:IBH589869 ILD589849:ILD589869 IUZ589849:IUZ589869 JEV589849:JEV589869 JOR589849:JOR589869 JYN589849:JYN589869 KIJ589849:KIJ589869 KSF589849:KSF589869 LCB589849:LCB589869 LLX589849:LLX589869 LVT589849:LVT589869 MFP589849:MFP589869 MPL589849:MPL589869 MZH589849:MZH589869 NJD589849:NJD589869 NSZ589849:NSZ589869 OCV589849:OCV589869 OMR589849:OMR589869 OWN589849:OWN589869 PGJ589849:PGJ589869 PQF589849:PQF589869 QAB589849:QAB589869 QJX589849:QJX589869 QTT589849:QTT589869 RDP589849:RDP589869 RNL589849:RNL589869 RXH589849:RXH589869 SHD589849:SHD589869 SQZ589849:SQZ589869 TAV589849:TAV589869 TKR589849:TKR589869 TUN589849:TUN589869 UEJ589849:UEJ589869 UOF589849:UOF589869 UYB589849:UYB589869 VHX589849:VHX589869 VRT589849:VRT589869 WBP589849:WBP589869 WLL589849:WLL589869 WVH589849:WVH589869 XFD589849:XFD589869 IV655385:IV655405 SR655385:SR655405 ACN655385:ACN655405 AMJ655385:AMJ655405 AWF655385:AWF655405 BGB655385:BGB655405 BPX655385:BPX655405 BZT655385:BZT655405 CJP655385:CJP655405 CTL655385:CTL655405 DDH655385:DDH655405 DND655385:DND655405 DWZ655385:DWZ655405 EGV655385:EGV655405 EQR655385:EQR655405 FAN655385:FAN655405 FKJ655385:FKJ655405 FUF655385:FUF655405 GEB655385:GEB655405 GNX655385:GNX655405 GXT655385:GXT655405 HHP655385:HHP655405 HRL655385:HRL655405 IBH655385:IBH655405 ILD655385:ILD655405 IUZ655385:IUZ655405 JEV655385:JEV655405 JOR655385:JOR655405 JYN655385:JYN655405 KIJ655385:KIJ655405 KSF655385:KSF655405 LCB655385:LCB655405 LLX655385:LLX655405 LVT655385:LVT655405 MFP655385:MFP655405 MPL655385:MPL655405 MZH655385:MZH655405 NJD655385:NJD655405 NSZ655385:NSZ655405 OCV655385:OCV655405 OMR655385:OMR655405 OWN655385:OWN655405 PGJ655385:PGJ655405 PQF655385:PQF655405 QAB655385:QAB655405 QJX655385:QJX655405 QTT655385:QTT655405 RDP655385:RDP655405 RNL655385:RNL655405 RXH655385:RXH655405 SHD655385:SHD655405 SQZ655385:SQZ655405 TAV655385:TAV655405 TKR655385:TKR655405 TUN655385:TUN655405 UEJ655385:UEJ655405 UOF655385:UOF655405 UYB655385:UYB655405 VHX655385:VHX655405 VRT655385:VRT655405 WBP655385:WBP655405 WLL655385:WLL655405 WVH655385:WVH655405 XFD655385:XFD655405 IV720921:IV720941 SR720921:SR720941 ACN720921:ACN720941 AMJ720921:AMJ720941 AWF720921:AWF720941 BGB720921:BGB720941 BPX720921:BPX720941 BZT720921:BZT720941 CJP720921:CJP720941 CTL720921:CTL720941 DDH720921:DDH720941 DND720921:DND720941 DWZ720921:DWZ720941 EGV720921:EGV720941 EQR720921:EQR720941 FAN720921:FAN720941 FKJ720921:FKJ720941 FUF720921:FUF720941 GEB720921:GEB720941 GNX720921:GNX720941 GXT720921:GXT720941 HHP720921:HHP720941 HRL720921:HRL720941 IBH720921:IBH720941 ILD720921:ILD720941 IUZ720921:IUZ720941 JEV720921:JEV720941 JOR720921:JOR720941 JYN720921:JYN720941 KIJ720921:KIJ720941 KSF720921:KSF720941 LCB720921:LCB720941 LLX720921:LLX720941 LVT720921:LVT720941 MFP720921:MFP720941 MPL720921:MPL720941 MZH720921:MZH720941 NJD720921:NJD720941 NSZ720921:NSZ720941 OCV720921:OCV720941 OMR720921:OMR720941 OWN720921:OWN720941 PGJ720921:PGJ720941 PQF720921:PQF720941 QAB720921:QAB720941 QJX720921:QJX720941 QTT720921:QTT720941 RDP720921:RDP720941 RNL720921:RNL720941 RXH720921:RXH720941 SHD720921:SHD720941 SQZ720921:SQZ720941 TAV720921:TAV720941 TKR720921:TKR720941 TUN720921:TUN720941 UEJ720921:UEJ720941 UOF720921:UOF720941 UYB720921:UYB720941 VHX720921:VHX720941 VRT720921:VRT720941 WBP720921:WBP720941 WLL720921:WLL720941 WVH720921:WVH720941 XFD720921:XFD720941 IV786457:IV786477 SR786457:SR786477 ACN786457:ACN786477 AMJ786457:AMJ786477 AWF786457:AWF786477 BGB786457:BGB786477 BPX786457:BPX786477 BZT786457:BZT786477 CJP786457:CJP786477 CTL786457:CTL786477 DDH786457:DDH786477 DND786457:DND786477 DWZ786457:DWZ786477 EGV786457:EGV786477 EQR786457:EQR786477 FAN786457:FAN786477 FKJ786457:FKJ786477 FUF786457:FUF786477 GEB786457:GEB786477 GNX786457:GNX786477 GXT786457:GXT786477 HHP786457:HHP786477 HRL786457:HRL786477 IBH786457:IBH786477 ILD786457:ILD786477 IUZ786457:IUZ786477 JEV786457:JEV786477 JOR786457:JOR786477 JYN786457:JYN786477 KIJ786457:KIJ786477 KSF786457:KSF786477 LCB786457:LCB786477 LLX786457:LLX786477 LVT786457:LVT786477 MFP786457:MFP786477 MPL786457:MPL786477 MZH786457:MZH786477 NJD786457:NJD786477 NSZ786457:NSZ786477 OCV786457:OCV786477 OMR786457:OMR786477 OWN786457:OWN786477 PGJ786457:PGJ786477 PQF786457:PQF786477 QAB786457:QAB786477 QJX786457:QJX786477 QTT786457:QTT786477 RDP786457:RDP786477 RNL786457:RNL786477 RXH786457:RXH786477 SHD786457:SHD786477 SQZ786457:SQZ786477 TAV786457:TAV786477 TKR786457:TKR786477 TUN786457:TUN786477 UEJ786457:UEJ786477 UOF786457:UOF786477 UYB786457:UYB786477 VHX786457:VHX786477 VRT786457:VRT786477 WBP786457:WBP786477 WLL786457:WLL786477 WVH786457:WVH786477 XFD786457:XFD786477 IV851993:IV852013 SR851993:SR852013 ACN851993:ACN852013 AMJ851993:AMJ852013 AWF851993:AWF852013 BGB851993:BGB852013 BPX851993:BPX852013 BZT851993:BZT852013 CJP851993:CJP852013 CTL851993:CTL852013 DDH851993:DDH852013 DND851993:DND852013 DWZ851993:DWZ852013 EGV851993:EGV852013 EQR851993:EQR852013 FAN851993:FAN852013 FKJ851993:FKJ852013 FUF851993:FUF852013 GEB851993:GEB852013 GNX851993:GNX852013 GXT851993:GXT852013 HHP851993:HHP852013 HRL851993:HRL852013 IBH851993:IBH852013 ILD851993:ILD852013 IUZ851993:IUZ852013 JEV851993:JEV852013 JOR851993:JOR852013 JYN851993:JYN852013 KIJ851993:KIJ852013 KSF851993:KSF852013 LCB851993:LCB852013 LLX851993:LLX852013 LVT851993:LVT852013 MFP851993:MFP852013 MPL851993:MPL852013 MZH851993:MZH852013 NJD851993:NJD852013 NSZ851993:NSZ852013 OCV851993:OCV852013 OMR851993:OMR852013 OWN851993:OWN852013 PGJ851993:PGJ852013 PQF851993:PQF852013 QAB851993:QAB852013 QJX851993:QJX852013 QTT851993:QTT852013 RDP851993:RDP852013 RNL851993:RNL852013 RXH851993:RXH852013 SHD851993:SHD852013 SQZ851993:SQZ852013 TAV851993:TAV852013 TKR851993:TKR852013 TUN851993:TUN852013 UEJ851993:UEJ852013 UOF851993:UOF852013 UYB851993:UYB852013 VHX851993:VHX852013 VRT851993:VRT852013 WBP851993:WBP852013 WLL851993:WLL852013 WVH851993:WVH852013 XFD851993:XFD852013 IV917529:IV917549 SR917529:SR917549 ACN917529:ACN917549 AMJ917529:AMJ917549 AWF917529:AWF917549 BGB917529:BGB917549 BPX917529:BPX917549 BZT917529:BZT917549 CJP917529:CJP917549 CTL917529:CTL917549 DDH917529:DDH917549 DND917529:DND917549 DWZ917529:DWZ917549 EGV917529:EGV917549 EQR917529:EQR917549 FAN917529:FAN917549 FKJ917529:FKJ917549 FUF917529:FUF917549 GEB917529:GEB917549 GNX917529:GNX917549 GXT917529:GXT917549 HHP917529:HHP917549 HRL917529:HRL917549 IBH917529:IBH917549 ILD917529:ILD917549 IUZ917529:IUZ917549 JEV917529:JEV917549 JOR917529:JOR917549 JYN917529:JYN917549 KIJ917529:KIJ917549 KSF917529:KSF917549 LCB917529:LCB917549 LLX917529:LLX917549 LVT917529:LVT917549 MFP917529:MFP917549 MPL917529:MPL917549 MZH917529:MZH917549 NJD917529:NJD917549 NSZ917529:NSZ917549 OCV917529:OCV917549 OMR917529:OMR917549 OWN917529:OWN917549 PGJ917529:PGJ917549 PQF917529:PQF917549 QAB917529:QAB917549 QJX917529:QJX917549 QTT917529:QTT917549 RDP917529:RDP917549 RNL917529:RNL917549 RXH917529:RXH917549 SHD917529:SHD917549 SQZ917529:SQZ917549 TAV917529:TAV917549 TKR917529:TKR917549 TUN917529:TUN917549 UEJ917529:UEJ917549 UOF917529:UOF917549 UYB917529:UYB917549 VHX917529:VHX917549 VRT917529:VRT917549 WBP917529:WBP917549 WLL917529:WLL917549 WVH917529:WVH917549 XFD917529:XFD917549 IV983065:IV983085 SR983065:SR983085 ACN983065:ACN983085 AMJ983065:AMJ983085 AWF983065:AWF983085 BGB983065:BGB983085 BPX983065:BPX983085 BZT983065:BZT983085 CJP983065:CJP983085 CTL983065:CTL983085 DDH983065:DDH983085 DND983065:DND983085 DWZ983065:DWZ983085 EGV983065:EGV983085 EQR983065:EQR983085 FAN983065:FAN983085 FKJ983065:FKJ983085 FUF983065:FUF983085 GEB983065:GEB983085 GNX983065:GNX983085 GXT983065:GXT983085 HHP983065:HHP983085 HRL983065:HRL983085 IBH983065:IBH983085 ILD983065:ILD983085 IUZ983065:IUZ983085 JEV983065:JEV983085 JOR983065:JOR983085 JYN983065:JYN983085 KIJ983065:KIJ983085 KSF983065:KSF983085 LCB983065:LCB983085 LLX983065:LLX983085 LVT983065:LVT983085 MFP983065:MFP983085 MPL983065:MPL983085 MZH983065:MZH983085 NJD983065:NJD983085 NSZ983065:NSZ983085 OCV983065:OCV983085 OMR983065:OMR983085 OWN983065:OWN983085 PGJ983065:PGJ983085 PQF983065:PQF983085 QAB983065:QAB983085 QJX983065:QJX983085 QTT983065:QTT983085 RDP983065:RDP983085 RNL983065:RNL983085 RXH983065:RXH983085 SHD983065:SHD983085 SQZ983065:SQZ983085 TAV983065:TAV983085 TKR983065:TKR983085 TUN983065:TUN983085 UEJ983065:UEJ983085 UOF983065:UOF983085 UYB983065:UYB983085 VHX983065:VHX983085 VRT983065:VRT983085 WBP983065:WBP983085 WLL983065:WLL983085 WVH983065:WVH983085 XFD983065:XFD983085">
      <formula1>0</formula1>
      <formula2>1</formula2>
    </dataValidation>
  </dataValidation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9"/>
  <sheetViews>
    <sheetView zoomScale="90" zoomScaleNormal="90" workbookViewId="0">
      <selection activeCell="G28" sqref="G28"/>
    </sheetView>
  </sheetViews>
  <sheetFormatPr baseColWidth="10" defaultRowHeight="14.25" x14ac:dyDescent="0.25"/>
  <cols>
    <col min="1" max="1" width="3.140625" style="123" bestFit="1" customWidth="1"/>
    <col min="2" max="2" width="58.85546875" style="123" customWidth="1"/>
    <col min="3" max="3" width="31.140625" style="123" customWidth="1"/>
    <col min="4" max="4" width="26.7109375" style="123" customWidth="1"/>
    <col min="5" max="5" width="25" style="123" customWidth="1"/>
    <col min="6" max="7" width="29.7109375" style="123" customWidth="1"/>
    <col min="8" max="8" width="23" style="123" customWidth="1"/>
    <col min="9" max="9" width="27.28515625" style="123" customWidth="1"/>
    <col min="10" max="10" width="29.5703125" style="123" customWidth="1"/>
    <col min="11" max="11" width="33" style="123" customWidth="1"/>
    <col min="12" max="12" width="29.85546875" style="123" customWidth="1"/>
    <col min="13" max="13" width="26.28515625" style="123" customWidth="1"/>
    <col min="14" max="14" width="22.140625" style="123" customWidth="1"/>
    <col min="15" max="15" width="26.140625" style="123" customWidth="1"/>
    <col min="16" max="16" width="19.5703125" style="123" bestFit="1" customWidth="1"/>
    <col min="17" max="17" width="21.85546875" style="123" customWidth="1"/>
    <col min="18" max="18" width="18.28515625" style="123" customWidth="1"/>
    <col min="19" max="22" width="6.42578125" style="123" customWidth="1"/>
    <col min="23" max="251" width="11.42578125" style="123"/>
    <col min="252" max="252" width="1" style="123" customWidth="1"/>
    <col min="253" max="253" width="4.28515625" style="123" customWidth="1"/>
    <col min="254" max="254" width="34.7109375" style="123" customWidth="1"/>
    <col min="255" max="255" width="0" style="123" hidden="1" customWidth="1"/>
    <col min="256" max="256" width="20" style="123" customWidth="1"/>
    <col min="257" max="257" width="20.85546875" style="123" customWidth="1"/>
    <col min="258" max="258" width="25" style="123" customWidth="1"/>
    <col min="259" max="259" width="18.7109375" style="123" customWidth="1"/>
    <col min="260" max="260" width="29.7109375" style="123" customWidth="1"/>
    <col min="261" max="261" width="13.42578125" style="123" customWidth="1"/>
    <col min="262" max="262" width="13.85546875" style="123" customWidth="1"/>
    <col min="263" max="267" width="16.5703125" style="123" customWidth="1"/>
    <col min="268" max="268" width="20.5703125" style="123" customWidth="1"/>
    <col min="269" max="269" width="21.140625" style="123" customWidth="1"/>
    <col min="270" max="270" width="9.5703125" style="123" customWidth="1"/>
    <col min="271" max="271" width="0.42578125" style="123" customWidth="1"/>
    <col min="272" max="278" width="6.42578125" style="123" customWidth="1"/>
    <col min="279" max="507" width="11.42578125" style="123"/>
    <col min="508" max="508" width="1" style="123" customWidth="1"/>
    <col min="509" max="509" width="4.28515625" style="123" customWidth="1"/>
    <col min="510" max="510" width="34.7109375" style="123" customWidth="1"/>
    <col min="511" max="511" width="0" style="123" hidden="1" customWidth="1"/>
    <col min="512" max="512" width="20" style="123" customWidth="1"/>
    <col min="513" max="513" width="20.85546875" style="123" customWidth="1"/>
    <col min="514" max="514" width="25" style="123" customWidth="1"/>
    <col min="515" max="515" width="18.7109375" style="123" customWidth="1"/>
    <col min="516" max="516" width="29.7109375" style="123" customWidth="1"/>
    <col min="517" max="517" width="13.42578125" style="123" customWidth="1"/>
    <col min="518" max="518" width="13.85546875" style="123" customWidth="1"/>
    <col min="519" max="523" width="16.5703125" style="123" customWidth="1"/>
    <col min="524" max="524" width="20.5703125" style="123" customWidth="1"/>
    <col min="525" max="525" width="21.140625" style="123" customWidth="1"/>
    <col min="526" max="526" width="9.5703125" style="123" customWidth="1"/>
    <col min="527" max="527" width="0.42578125" style="123" customWidth="1"/>
    <col min="528" max="534" width="6.42578125" style="123" customWidth="1"/>
    <col min="535" max="763" width="11.42578125" style="123"/>
    <col min="764" max="764" width="1" style="123" customWidth="1"/>
    <col min="765" max="765" width="4.28515625" style="123" customWidth="1"/>
    <col min="766" max="766" width="34.7109375" style="123" customWidth="1"/>
    <col min="767" max="767" width="0" style="123" hidden="1" customWidth="1"/>
    <col min="768" max="768" width="20" style="123" customWidth="1"/>
    <col min="769" max="769" width="20.85546875" style="123" customWidth="1"/>
    <col min="770" max="770" width="25" style="123" customWidth="1"/>
    <col min="771" max="771" width="18.7109375" style="123" customWidth="1"/>
    <col min="772" max="772" width="29.7109375" style="123" customWidth="1"/>
    <col min="773" max="773" width="13.42578125" style="123" customWidth="1"/>
    <col min="774" max="774" width="13.85546875" style="123" customWidth="1"/>
    <col min="775" max="779" width="16.5703125" style="123" customWidth="1"/>
    <col min="780" max="780" width="20.5703125" style="123" customWidth="1"/>
    <col min="781" max="781" width="21.140625" style="123" customWidth="1"/>
    <col min="782" max="782" width="9.5703125" style="123" customWidth="1"/>
    <col min="783" max="783" width="0.42578125" style="123" customWidth="1"/>
    <col min="784" max="790" width="6.42578125" style="123" customWidth="1"/>
    <col min="791" max="1019" width="11.42578125" style="123"/>
    <col min="1020" max="1020" width="1" style="123" customWidth="1"/>
    <col min="1021" max="1021" width="4.28515625" style="123" customWidth="1"/>
    <col min="1022" max="1022" width="34.7109375" style="123" customWidth="1"/>
    <col min="1023" max="1023" width="0" style="123" hidden="1" customWidth="1"/>
    <col min="1024" max="1024" width="20" style="123" customWidth="1"/>
    <col min="1025" max="1025" width="20.85546875" style="123" customWidth="1"/>
    <col min="1026" max="1026" width="25" style="123" customWidth="1"/>
    <col min="1027" max="1027" width="18.7109375" style="123" customWidth="1"/>
    <col min="1028" max="1028" width="29.7109375" style="123" customWidth="1"/>
    <col min="1029" max="1029" width="13.42578125" style="123" customWidth="1"/>
    <col min="1030" max="1030" width="13.85546875" style="123" customWidth="1"/>
    <col min="1031" max="1035" width="16.5703125" style="123" customWidth="1"/>
    <col min="1036" max="1036" width="20.5703125" style="123" customWidth="1"/>
    <col min="1037" max="1037" width="21.140625" style="123" customWidth="1"/>
    <col min="1038" max="1038" width="9.5703125" style="123" customWidth="1"/>
    <col min="1039" max="1039" width="0.42578125" style="123" customWidth="1"/>
    <col min="1040" max="1046" width="6.42578125" style="123" customWidth="1"/>
    <col min="1047" max="1275" width="11.42578125" style="123"/>
    <col min="1276" max="1276" width="1" style="123" customWidth="1"/>
    <col min="1277" max="1277" width="4.28515625" style="123" customWidth="1"/>
    <col min="1278" max="1278" width="34.7109375" style="123" customWidth="1"/>
    <col min="1279" max="1279" width="0" style="123" hidden="1" customWidth="1"/>
    <col min="1280" max="1280" width="20" style="123" customWidth="1"/>
    <col min="1281" max="1281" width="20.85546875" style="123" customWidth="1"/>
    <col min="1282" max="1282" width="25" style="123" customWidth="1"/>
    <col min="1283" max="1283" width="18.7109375" style="123" customWidth="1"/>
    <col min="1284" max="1284" width="29.7109375" style="123" customWidth="1"/>
    <col min="1285" max="1285" width="13.42578125" style="123" customWidth="1"/>
    <col min="1286" max="1286" width="13.85546875" style="123" customWidth="1"/>
    <col min="1287" max="1291" width="16.5703125" style="123" customWidth="1"/>
    <col min="1292" max="1292" width="20.5703125" style="123" customWidth="1"/>
    <col min="1293" max="1293" width="21.140625" style="123" customWidth="1"/>
    <col min="1294" max="1294" width="9.5703125" style="123" customWidth="1"/>
    <col min="1295" max="1295" width="0.42578125" style="123" customWidth="1"/>
    <col min="1296" max="1302" width="6.42578125" style="123" customWidth="1"/>
    <col min="1303" max="1531" width="11.42578125" style="123"/>
    <col min="1532" max="1532" width="1" style="123" customWidth="1"/>
    <col min="1533" max="1533" width="4.28515625" style="123" customWidth="1"/>
    <col min="1534" max="1534" width="34.7109375" style="123" customWidth="1"/>
    <col min="1535" max="1535" width="0" style="123" hidden="1" customWidth="1"/>
    <col min="1536" max="1536" width="20" style="123" customWidth="1"/>
    <col min="1537" max="1537" width="20.85546875" style="123" customWidth="1"/>
    <col min="1538" max="1538" width="25" style="123" customWidth="1"/>
    <col min="1539" max="1539" width="18.7109375" style="123" customWidth="1"/>
    <col min="1540" max="1540" width="29.7109375" style="123" customWidth="1"/>
    <col min="1541" max="1541" width="13.42578125" style="123" customWidth="1"/>
    <col min="1542" max="1542" width="13.85546875" style="123" customWidth="1"/>
    <col min="1543" max="1547" width="16.5703125" style="123" customWidth="1"/>
    <col min="1548" max="1548" width="20.5703125" style="123" customWidth="1"/>
    <col min="1549" max="1549" width="21.140625" style="123" customWidth="1"/>
    <col min="1550" max="1550" width="9.5703125" style="123" customWidth="1"/>
    <col min="1551" max="1551" width="0.42578125" style="123" customWidth="1"/>
    <col min="1552" max="1558" width="6.42578125" style="123" customWidth="1"/>
    <col min="1559" max="1787" width="11.42578125" style="123"/>
    <col min="1788" max="1788" width="1" style="123" customWidth="1"/>
    <col min="1789" max="1789" width="4.28515625" style="123" customWidth="1"/>
    <col min="1790" max="1790" width="34.7109375" style="123" customWidth="1"/>
    <col min="1791" max="1791" width="0" style="123" hidden="1" customWidth="1"/>
    <col min="1792" max="1792" width="20" style="123" customWidth="1"/>
    <col min="1793" max="1793" width="20.85546875" style="123" customWidth="1"/>
    <col min="1794" max="1794" width="25" style="123" customWidth="1"/>
    <col min="1795" max="1795" width="18.7109375" style="123" customWidth="1"/>
    <col min="1796" max="1796" width="29.7109375" style="123" customWidth="1"/>
    <col min="1797" max="1797" width="13.42578125" style="123" customWidth="1"/>
    <col min="1798" max="1798" width="13.85546875" style="123" customWidth="1"/>
    <col min="1799" max="1803" width="16.5703125" style="123" customWidth="1"/>
    <col min="1804" max="1804" width="20.5703125" style="123" customWidth="1"/>
    <col min="1805" max="1805" width="21.140625" style="123" customWidth="1"/>
    <col min="1806" max="1806" width="9.5703125" style="123" customWidth="1"/>
    <col min="1807" max="1807" width="0.42578125" style="123" customWidth="1"/>
    <col min="1808" max="1814" width="6.42578125" style="123" customWidth="1"/>
    <col min="1815" max="2043" width="11.42578125" style="123"/>
    <col min="2044" max="2044" width="1" style="123" customWidth="1"/>
    <col min="2045" max="2045" width="4.28515625" style="123" customWidth="1"/>
    <col min="2046" max="2046" width="34.7109375" style="123" customWidth="1"/>
    <col min="2047" max="2047" width="0" style="123" hidden="1" customWidth="1"/>
    <col min="2048" max="2048" width="20" style="123" customWidth="1"/>
    <col min="2049" max="2049" width="20.85546875" style="123" customWidth="1"/>
    <col min="2050" max="2050" width="25" style="123" customWidth="1"/>
    <col min="2051" max="2051" width="18.7109375" style="123" customWidth="1"/>
    <col min="2052" max="2052" width="29.7109375" style="123" customWidth="1"/>
    <col min="2053" max="2053" width="13.42578125" style="123" customWidth="1"/>
    <col min="2054" max="2054" width="13.85546875" style="123" customWidth="1"/>
    <col min="2055" max="2059" width="16.5703125" style="123" customWidth="1"/>
    <col min="2060" max="2060" width="20.5703125" style="123" customWidth="1"/>
    <col min="2061" max="2061" width="21.140625" style="123" customWidth="1"/>
    <col min="2062" max="2062" width="9.5703125" style="123" customWidth="1"/>
    <col min="2063" max="2063" width="0.42578125" style="123" customWidth="1"/>
    <col min="2064" max="2070" width="6.42578125" style="123" customWidth="1"/>
    <col min="2071" max="2299" width="11.42578125" style="123"/>
    <col min="2300" max="2300" width="1" style="123" customWidth="1"/>
    <col min="2301" max="2301" width="4.28515625" style="123" customWidth="1"/>
    <col min="2302" max="2302" width="34.7109375" style="123" customWidth="1"/>
    <col min="2303" max="2303" width="0" style="123" hidden="1" customWidth="1"/>
    <col min="2304" max="2304" width="20" style="123" customWidth="1"/>
    <col min="2305" max="2305" width="20.85546875" style="123" customWidth="1"/>
    <col min="2306" max="2306" width="25" style="123" customWidth="1"/>
    <col min="2307" max="2307" width="18.7109375" style="123" customWidth="1"/>
    <col min="2308" max="2308" width="29.7109375" style="123" customWidth="1"/>
    <col min="2309" max="2309" width="13.42578125" style="123" customWidth="1"/>
    <col min="2310" max="2310" width="13.85546875" style="123" customWidth="1"/>
    <col min="2311" max="2315" width="16.5703125" style="123" customWidth="1"/>
    <col min="2316" max="2316" width="20.5703125" style="123" customWidth="1"/>
    <col min="2317" max="2317" width="21.140625" style="123" customWidth="1"/>
    <col min="2318" max="2318" width="9.5703125" style="123" customWidth="1"/>
    <col min="2319" max="2319" width="0.42578125" style="123" customWidth="1"/>
    <col min="2320" max="2326" width="6.42578125" style="123" customWidth="1"/>
    <col min="2327" max="2555" width="11.42578125" style="123"/>
    <col min="2556" max="2556" width="1" style="123" customWidth="1"/>
    <col min="2557" max="2557" width="4.28515625" style="123" customWidth="1"/>
    <col min="2558" max="2558" width="34.7109375" style="123" customWidth="1"/>
    <col min="2559" max="2559" width="0" style="123" hidden="1" customWidth="1"/>
    <col min="2560" max="2560" width="20" style="123" customWidth="1"/>
    <col min="2561" max="2561" width="20.85546875" style="123" customWidth="1"/>
    <col min="2562" max="2562" width="25" style="123" customWidth="1"/>
    <col min="2563" max="2563" width="18.7109375" style="123" customWidth="1"/>
    <col min="2564" max="2564" width="29.7109375" style="123" customWidth="1"/>
    <col min="2565" max="2565" width="13.42578125" style="123" customWidth="1"/>
    <col min="2566" max="2566" width="13.85546875" style="123" customWidth="1"/>
    <col min="2567" max="2571" width="16.5703125" style="123" customWidth="1"/>
    <col min="2572" max="2572" width="20.5703125" style="123" customWidth="1"/>
    <col min="2573" max="2573" width="21.140625" style="123" customWidth="1"/>
    <col min="2574" max="2574" width="9.5703125" style="123" customWidth="1"/>
    <col min="2575" max="2575" width="0.42578125" style="123" customWidth="1"/>
    <col min="2576" max="2582" width="6.42578125" style="123" customWidth="1"/>
    <col min="2583" max="2811" width="11.42578125" style="123"/>
    <col min="2812" max="2812" width="1" style="123" customWidth="1"/>
    <col min="2813" max="2813" width="4.28515625" style="123" customWidth="1"/>
    <col min="2814" max="2814" width="34.7109375" style="123" customWidth="1"/>
    <col min="2815" max="2815" width="0" style="123" hidden="1" customWidth="1"/>
    <col min="2816" max="2816" width="20" style="123" customWidth="1"/>
    <col min="2817" max="2817" width="20.85546875" style="123" customWidth="1"/>
    <col min="2818" max="2818" width="25" style="123" customWidth="1"/>
    <col min="2819" max="2819" width="18.7109375" style="123" customWidth="1"/>
    <col min="2820" max="2820" width="29.7109375" style="123" customWidth="1"/>
    <col min="2821" max="2821" width="13.42578125" style="123" customWidth="1"/>
    <col min="2822" max="2822" width="13.85546875" style="123" customWidth="1"/>
    <col min="2823" max="2827" width="16.5703125" style="123" customWidth="1"/>
    <col min="2828" max="2828" width="20.5703125" style="123" customWidth="1"/>
    <col min="2829" max="2829" width="21.140625" style="123" customWidth="1"/>
    <col min="2830" max="2830" width="9.5703125" style="123" customWidth="1"/>
    <col min="2831" max="2831" width="0.42578125" style="123" customWidth="1"/>
    <col min="2832" max="2838" width="6.42578125" style="123" customWidth="1"/>
    <col min="2839" max="3067" width="11.42578125" style="123"/>
    <col min="3068" max="3068" width="1" style="123" customWidth="1"/>
    <col min="3069" max="3069" width="4.28515625" style="123" customWidth="1"/>
    <col min="3070" max="3070" width="34.7109375" style="123" customWidth="1"/>
    <col min="3071" max="3071" width="0" style="123" hidden="1" customWidth="1"/>
    <col min="3072" max="3072" width="20" style="123" customWidth="1"/>
    <col min="3073" max="3073" width="20.85546875" style="123" customWidth="1"/>
    <col min="3074" max="3074" width="25" style="123" customWidth="1"/>
    <col min="3075" max="3075" width="18.7109375" style="123" customWidth="1"/>
    <col min="3076" max="3076" width="29.7109375" style="123" customWidth="1"/>
    <col min="3077" max="3077" width="13.42578125" style="123" customWidth="1"/>
    <col min="3078" max="3078" width="13.85546875" style="123" customWidth="1"/>
    <col min="3079" max="3083" width="16.5703125" style="123" customWidth="1"/>
    <col min="3084" max="3084" width="20.5703125" style="123" customWidth="1"/>
    <col min="3085" max="3085" width="21.140625" style="123" customWidth="1"/>
    <col min="3086" max="3086" width="9.5703125" style="123" customWidth="1"/>
    <col min="3087" max="3087" width="0.42578125" style="123" customWidth="1"/>
    <col min="3088" max="3094" width="6.42578125" style="123" customWidth="1"/>
    <col min="3095" max="3323" width="11.42578125" style="123"/>
    <col min="3324" max="3324" width="1" style="123" customWidth="1"/>
    <col min="3325" max="3325" width="4.28515625" style="123" customWidth="1"/>
    <col min="3326" max="3326" width="34.7109375" style="123" customWidth="1"/>
    <col min="3327" max="3327" width="0" style="123" hidden="1" customWidth="1"/>
    <col min="3328" max="3328" width="20" style="123" customWidth="1"/>
    <col min="3329" max="3329" width="20.85546875" style="123" customWidth="1"/>
    <col min="3330" max="3330" width="25" style="123" customWidth="1"/>
    <col min="3331" max="3331" width="18.7109375" style="123" customWidth="1"/>
    <col min="3332" max="3332" width="29.7109375" style="123" customWidth="1"/>
    <col min="3333" max="3333" width="13.42578125" style="123" customWidth="1"/>
    <col min="3334" max="3334" width="13.85546875" style="123" customWidth="1"/>
    <col min="3335" max="3339" width="16.5703125" style="123" customWidth="1"/>
    <col min="3340" max="3340" width="20.5703125" style="123" customWidth="1"/>
    <col min="3341" max="3341" width="21.140625" style="123" customWidth="1"/>
    <col min="3342" max="3342" width="9.5703125" style="123" customWidth="1"/>
    <col min="3343" max="3343" width="0.42578125" style="123" customWidth="1"/>
    <col min="3344" max="3350" width="6.42578125" style="123" customWidth="1"/>
    <col min="3351" max="3579" width="11.42578125" style="123"/>
    <col min="3580" max="3580" width="1" style="123" customWidth="1"/>
    <col min="3581" max="3581" width="4.28515625" style="123" customWidth="1"/>
    <col min="3582" max="3582" width="34.7109375" style="123" customWidth="1"/>
    <col min="3583" max="3583" width="0" style="123" hidden="1" customWidth="1"/>
    <col min="3584" max="3584" width="20" style="123" customWidth="1"/>
    <col min="3585" max="3585" width="20.85546875" style="123" customWidth="1"/>
    <col min="3586" max="3586" width="25" style="123" customWidth="1"/>
    <col min="3587" max="3587" width="18.7109375" style="123" customWidth="1"/>
    <col min="3588" max="3588" width="29.7109375" style="123" customWidth="1"/>
    <col min="3589" max="3589" width="13.42578125" style="123" customWidth="1"/>
    <col min="3590" max="3590" width="13.85546875" style="123" customWidth="1"/>
    <col min="3591" max="3595" width="16.5703125" style="123" customWidth="1"/>
    <col min="3596" max="3596" width="20.5703125" style="123" customWidth="1"/>
    <col min="3597" max="3597" width="21.140625" style="123" customWidth="1"/>
    <col min="3598" max="3598" width="9.5703125" style="123" customWidth="1"/>
    <col min="3599" max="3599" width="0.42578125" style="123" customWidth="1"/>
    <col min="3600" max="3606" width="6.42578125" style="123" customWidth="1"/>
    <col min="3607" max="3835" width="11.42578125" style="123"/>
    <col min="3836" max="3836" width="1" style="123" customWidth="1"/>
    <col min="3837" max="3837" width="4.28515625" style="123" customWidth="1"/>
    <col min="3838" max="3838" width="34.7109375" style="123" customWidth="1"/>
    <col min="3839" max="3839" width="0" style="123" hidden="1" customWidth="1"/>
    <col min="3840" max="3840" width="20" style="123" customWidth="1"/>
    <col min="3841" max="3841" width="20.85546875" style="123" customWidth="1"/>
    <col min="3842" max="3842" width="25" style="123" customWidth="1"/>
    <col min="3843" max="3843" width="18.7109375" style="123" customWidth="1"/>
    <col min="3844" max="3844" width="29.7109375" style="123" customWidth="1"/>
    <col min="3845" max="3845" width="13.42578125" style="123" customWidth="1"/>
    <col min="3846" max="3846" width="13.85546875" style="123" customWidth="1"/>
    <col min="3847" max="3851" width="16.5703125" style="123" customWidth="1"/>
    <col min="3852" max="3852" width="20.5703125" style="123" customWidth="1"/>
    <col min="3853" max="3853" width="21.140625" style="123" customWidth="1"/>
    <col min="3854" max="3854" width="9.5703125" style="123" customWidth="1"/>
    <col min="3855" max="3855" width="0.42578125" style="123" customWidth="1"/>
    <col min="3856" max="3862" width="6.42578125" style="123" customWidth="1"/>
    <col min="3863" max="4091" width="11.42578125" style="123"/>
    <col min="4092" max="4092" width="1" style="123" customWidth="1"/>
    <col min="4093" max="4093" width="4.28515625" style="123" customWidth="1"/>
    <col min="4094" max="4094" width="34.7109375" style="123" customWidth="1"/>
    <col min="4095" max="4095" width="0" style="123" hidden="1" customWidth="1"/>
    <col min="4096" max="4096" width="20" style="123" customWidth="1"/>
    <col min="4097" max="4097" width="20.85546875" style="123" customWidth="1"/>
    <col min="4098" max="4098" width="25" style="123" customWidth="1"/>
    <col min="4099" max="4099" width="18.7109375" style="123" customWidth="1"/>
    <col min="4100" max="4100" width="29.7109375" style="123" customWidth="1"/>
    <col min="4101" max="4101" width="13.42578125" style="123" customWidth="1"/>
    <col min="4102" max="4102" width="13.85546875" style="123" customWidth="1"/>
    <col min="4103" max="4107" width="16.5703125" style="123" customWidth="1"/>
    <col min="4108" max="4108" width="20.5703125" style="123" customWidth="1"/>
    <col min="4109" max="4109" width="21.140625" style="123" customWidth="1"/>
    <col min="4110" max="4110" width="9.5703125" style="123" customWidth="1"/>
    <col min="4111" max="4111" width="0.42578125" style="123" customWidth="1"/>
    <col min="4112" max="4118" width="6.42578125" style="123" customWidth="1"/>
    <col min="4119" max="4347" width="11.42578125" style="123"/>
    <col min="4348" max="4348" width="1" style="123" customWidth="1"/>
    <col min="4349" max="4349" width="4.28515625" style="123" customWidth="1"/>
    <col min="4350" max="4350" width="34.7109375" style="123" customWidth="1"/>
    <col min="4351" max="4351" width="0" style="123" hidden="1" customWidth="1"/>
    <col min="4352" max="4352" width="20" style="123" customWidth="1"/>
    <col min="4353" max="4353" width="20.85546875" style="123" customWidth="1"/>
    <col min="4354" max="4354" width="25" style="123" customWidth="1"/>
    <col min="4355" max="4355" width="18.7109375" style="123" customWidth="1"/>
    <col min="4356" max="4356" width="29.7109375" style="123" customWidth="1"/>
    <col min="4357" max="4357" width="13.42578125" style="123" customWidth="1"/>
    <col min="4358" max="4358" width="13.85546875" style="123" customWidth="1"/>
    <col min="4359" max="4363" width="16.5703125" style="123" customWidth="1"/>
    <col min="4364" max="4364" width="20.5703125" style="123" customWidth="1"/>
    <col min="4365" max="4365" width="21.140625" style="123" customWidth="1"/>
    <col min="4366" max="4366" width="9.5703125" style="123" customWidth="1"/>
    <col min="4367" max="4367" width="0.42578125" style="123" customWidth="1"/>
    <col min="4368" max="4374" width="6.42578125" style="123" customWidth="1"/>
    <col min="4375" max="4603" width="11.42578125" style="123"/>
    <col min="4604" max="4604" width="1" style="123" customWidth="1"/>
    <col min="4605" max="4605" width="4.28515625" style="123" customWidth="1"/>
    <col min="4606" max="4606" width="34.7109375" style="123" customWidth="1"/>
    <col min="4607" max="4607" width="0" style="123" hidden="1" customWidth="1"/>
    <col min="4608" max="4608" width="20" style="123" customWidth="1"/>
    <col min="4609" max="4609" width="20.85546875" style="123" customWidth="1"/>
    <col min="4610" max="4610" width="25" style="123" customWidth="1"/>
    <col min="4611" max="4611" width="18.7109375" style="123" customWidth="1"/>
    <col min="4612" max="4612" width="29.7109375" style="123" customWidth="1"/>
    <col min="4613" max="4613" width="13.42578125" style="123" customWidth="1"/>
    <col min="4614" max="4614" width="13.85546875" style="123" customWidth="1"/>
    <col min="4615" max="4619" width="16.5703125" style="123" customWidth="1"/>
    <col min="4620" max="4620" width="20.5703125" style="123" customWidth="1"/>
    <col min="4621" max="4621" width="21.140625" style="123" customWidth="1"/>
    <col min="4622" max="4622" width="9.5703125" style="123" customWidth="1"/>
    <col min="4623" max="4623" width="0.42578125" style="123" customWidth="1"/>
    <col min="4624" max="4630" width="6.42578125" style="123" customWidth="1"/>
    <col min="4631" max="4859" width="11.42578125" style="123"/>
    <col min="4860" max="4860" width="1" style="123" customWidth="1"/>
    <col min="4861" max="4861" width="4.28515625" style="123" customWidth="1"/>
    <col min="4862" max="4862" width="34.7109375" style="123" customWidth="1"/>
    <col min="4863" max="4863" width="0" style="123" hidden="1" customWidth="1"/>
    <col min="4864" max="4864" width="20" style="123" customWidth="1"/>
    <col min="4865" max="4865" width="20.85546875" style="123" customWidth="1"/>
    <col min="4866" max="4866" width="25" style="123" customWidth="1"/>
    <col min="4867" max="4867" width="18.7109375" style="123" customWidth="1"/>
    <col min="4868" max="4868" width="29.7109375" style="123" customWidth="1"/>
    <col min="4869" max="4869" width="13.42578125" style="123" customWidth="1"/>
    <col min="4870" max="4870" width="13.85546875" style="123" customWidth="1"/>
    <col min="4871" max="4875" width="16.5703125" style="123" customWidth="1"/>
    <col min="4876" max="4876" width="20.5703125" style="123" customWidth="1"/>
    <col min="4877" max="4877" width="21.140625" style="123" customWidth="1"/>
    <col min="4878" max="4878" width="9.5703125" style="123" customWidth="1"/>
    <col min="4879" max="4879" width="0.42578125" style="123" customWidth="1"/>
    <col min="4880" max="4886" width="6.42578125" style="123" customWidth="1"/>
    <col min="4887" max="5115" width="11.42578125" style="123"/>
    <col min="5116" max="5116" width="1" style="123" customWidth="1"/>
    <col min="5117" max="5117" width="4.28515625" style="123" customWidth="1"/>
    <col min="5118" max="5118" width="34.7109375" style="123" customWidth="1"/>
    <col min="5119" max="5119" width="0" style="123" hidden="1" customWidth="1"/>
    <col min="5120" max="5120" width="20" style="123" customWidth="1"/>
    <col min="5121" max="5121" width="20.85546875" style="123" customWidth="1"/>
    <col min="5122" max="5122" width="25" style="123" customWidth="1"/>
    <col min="5123" max="5123" width="18.7109375" style="123" customWidth="1"/>
    <col min="5124" max="5124" width="29.7109375" style="123" customWidth="1"/>
    <col min="5125" max="5125" width="13.42578125" style="123" customWidth="1"/>
    <col min="5126" max="5126" width="13.85546875" style="123" customWidth="1"/>
    <col min="5127" max="5131" width="16.5703125" style="123" customWidth="1"/>
    <col min="5132" max="5132" width="20.5703125" style="123" customWidth="1"/>
    <col min="5133" max="5133" width="21.140625" style="123" customWidth="1"/>
    <col min="5134" max="5134" width="9.5703125" style="123" customWidth="1"/>
    <col min="5135" max="5135" width="0.42578125" style="123" customWidth="1"/>
    <col min="5136" max="5142" width="6.42578125" style="123" customWidth="1"/>
    <col min="5143" max="5371" width="11.42578125" style="123"/>
    <col min="5372" max="5372" width="1" style="123" customWidth="1"/>
    <col min="5373" max="5373" width="4.28515625" style="123" customWidth="1"/>
    <col min="5374" max="5374" width="34.7109375" style="123" customWidth="1"/>
    <col min="5375" max="5375" width="0" style="123" hidden="1" customWidth="1"/>
    <col min="5376" max="5376" width="20" style="123" customWidth="1"/>
    <col min="5377" max="5377" width="20.85546875" style="123" customWidth="1"/>
    <col min="5378" max="5378" width="25" style="123" customWidth="1"/>
    <col min="5379" max="5379" width="18.7109375" style="123" customWidth="1"/>
    <col min="5380" max="5380" width="29.7109375" style="123" customWidth="1"/>
    <col min="5381" max="5381" width="13.42578125" style="123" customWidth="1"/>
    <col min="5382" max="5382" width="13.85546875" style="123" customWidth="1"/>
    <col min="5383" max="5387" width="16.5703125" style="123" customWidth="1"/>
    <col min="5388" max="5388" width="20.5703125" style="123" customWidth="1"/>
    <col min="5389" max="5389" width="21.140625" style="123" customWidth="1"/>
    <col min="5390" max="5390" width="9.5703125" style="123" customWidth="1"/>
    <col min="5391" max="5391" width="0.42578125" style="123" customWidth="1"/>
    <col min="5392" max="5398" width="6.42578125" style="123" customWidth="1"/>
    <col min="5399" max="5627" width="11.42578125" style="123"/>
    <col min="5628" max="5628" width="1" style="123" customWidth="1"/>
    <col min="5629" max="5629" width="4.28515625" style="123" customWidth="1"/>
    <col min="5630" max="5630" width="34.7109375" style="123" customWidth="1"/>
    <col min="5631" max="5631" width="0" style="123" hidden="1" customWidth="1"/>
    <col min="5632" max="5632" width="20" style="123" customWidth="1"/>
    <col min="5633" max="5633" width="20.85546875" style="123" customWidth="1"/>
    <col min="5634" max="5634" width="25" style="123" customWidth="1"/>
    <col min="5635" max="5635" width="18.7109375" style="123" customWidth="1"/>
    <col min="5636" max="5636" width="29.7109375" style="123" customWidth="1"/>
    <col min="5637" max="5637" width="13.42578125" style="123" customWidth="1"/>
    <col min="5638" max="5638" width="13.85546875" style="123" customWidth="1"/>
    <col min="5639" max="5643" width="16.5703125" style="123" customWidth="1"/>
    <col min="5644" max="5644" width="20.5703125" style="123" customWidth="1"/>
    <col min="5645" max="5645" width="21.140625" style="123" customWidth="1"/>
    <col min="5646" max="5646" width="9.5703125" style="123" customWidth="1"/>
    <col min="5647" max="5647" width="0.42578125" style="123" customWidth="1"/>
    <col min="5648" max="5654" width="6.42578125" style="123" customWidth="1"/>
    <col min="5655" max="5883" width="11.42578125" style="123"/>
    <col min="5884" max="5884" width="1" style="123" customWidth="1"/>
    <col min="5885" max="5885" width="4.28515625" style="123" customWidth="1"/>
    <col min="5886" max="5886" width="34.7109375" style="123" customWidth="1"/>
    <col min="5887" max="5887" width="0" style="123" hidden="1" customWidth="1"/>
    <col min="5888" max="5888" width="20" style="123" customWidth="1"/>
    <col min="5889" max="5889" width="20.85546875" style="123" customWidth="1"/>
    <col min="5890" max="5890" width="25" style="123" customWidth="1"/>
    <col min="5891" max="5891" width="18.7109375" style="123" customWidth="1"/>
    <col min="5892" max="5892" width="29.7109375" style="123" customWidth="1"/>
    <col min="5893" max="5893" width="13.42578125" style="123" customWidth="1"/>
    <col min="5894" max="5894" width="13.85546875" style="123" customWidth="1"/>
    <col min="5895" max="5899" width="16.5703125" style="123" customWidth="1"/>
    <col min="5900" max="5900" width="20.5703125" style="123" customWidth="1"/>
    <col min="5901" max="5901" width="21.140625" style="123" customWidth="1"/>
    <col min="5902" max="5902" width="9.5703125" style="123" customWidth="1"/>
    <col min="5903" max="5903" width="0.42578125" style="123" customWidth="1"/>
    <col min="5904" max="5910" width="6.42578125" style="123" customWidth="1"/>
    <col min="5911" max="6139" width="11.42578125" style="123"/>
    <col min="6140" max="6140" width="1" style="123" customWidth="1"/>
    <col min="6141" max="6141" width="4.28515625" style="123" customWidth="1"/>
    <col min="6142" max="6142" width="34.7109375" style="123" customWidth="1"/>
    <col min="6143" max="6143" width="0" style="123" hidden="1" customWidth="1"/>
    <col min="6144" max="6144" width="20" style="123" customWidth="1"/>
    <col min="6145" max="6145" width="20.85546875" style="123" customWidth="1"/>
    <col min="6146" max="6146" width="25" style="123" customWidth="1"/>
    <col min="6147" max="6147" width="18.7109375" style="123" customWidth="1"/>
    <col min="6148" max="6148" width="29.7109375" style="123" customWidth="1"/>
    <col min="6149" max="6149" width="13.42578125" style="123" customWidth="1"/>
    <col min="6150" max="6150" width="13.85546875" style="123" customWidth="1"/>
    <col min="6151" max="6155" width="16.5703125" style="123" customWidth="1"/>
    <col min="6156" max="6156" width="20.5703125" style="123" customWidth="1"/>
    <col min="6157" max="6157" width="21.140625" style="123" customWidth="1"/>
    <col min="6158" max="6158" width="9.5703125" style="123" customWidth="1"/>
    <col min="6159" max="6159" width="0.42578125" style="123" customWidth="1"/>
    <col min="6160" max="6166" width="6.42578125" style="123" customWidth="1"/>
    <col min="6167" max="6395" width="11.42578125" style="123"/>
    <col min="6396" max="6396" width="1" style="123" customWidth="1"/>
    <col min="6397" max="6397" width="4.28515625" style="123" customWidth="1"/>
    <col min="6398" max="6398" width="34.7109375" style="123" customWidth="1"/>
    <col min="6399" max="6399" width="0" style="123" hidden="1" customWidth="1"/>
    <col min="6400" max="6400" width="20" style="123" customWidth="1"/>
    <col min="6401" max="6401" width="20.85546875" style="123" customWidth="1"/>
    <col min="6402" max="6402" width="25" style="123" customWidth="1"/>
    <col min="6403" max="6403" width="18.7109375" style="123" customWidth="1"/>
    <col min="6404" max="6404" width="29.7109375" style="123" customWidth="1"/>
    <col min="6405" max="6405" width="13.42578125" style="123" customWidth="1"/>
    <col min="6406" max="6406" width="13.85546875" style="123" customWidth="1"/>
    <col min="6407" max="6411" width="16.5703125" style="123" customWidth="1"/>
    <col min="6412" max="6412" width="20.5703125" style="123" customWidth="1"/>
    <col min="6413" max="6413" width="21.140625" style="123" customWidth="1"/>
    <col min="6414" max="6414" width="9.5703125" style="123" customWidth="1"/>
    <col min="6415" max="6415" width="0.42578125" style="123" customWidth="1"/>
    <col min="6416" max="6422" width="6.42578125" style="123" customWidth="1"/>
    <col min="6423" max="6651" width="11.42578125" style="123"/>
    <col min="6652" max="6652" width="1" style="123" customWidth="1"/>
    <col min="6653" max="6653" width="4.28515625" style="123" customWidth="1"/>
    <col min="6654" max="6654" width="34.7109375" style="123" customWidth="1"/>
    <col min="6655" max="6655" width="0" style="123" hidden="1" customWidth="1"/>
    <col min="6656" max="6656" width="20" style="123" customWidth="1"/>
    <col min="6657" max="6657" width="20.85546875" style="123" customWidth="1"/>
    <col min="6658" max="6658" width="25" style="123" customWidth="1"/>
    <col min="6659" max="6659" width="18.7109375" style="123" customWidth="1"/>
    <col min="6660" max="6660" width="29.7109375" style="123" customWidth="1"/>
    <col min="6661" max="6661" width="13.42578125" style="123" customWidth="1"/>
    <col min="6662" max="6662" width="13.85546875" style="123" customWidth="1"/>
    <col min="6663" max="6667" width="16.5703125" style="123" customWidth="1"/>
    <col min="6668" max="6668" width="20.5703125" style="123" customWidth="1"/>
    <col min="6669" max="6669" width="21.140625" style="123" customWidth="1"/>
    <col min="6670" max="6670" width="9.5703125" style="123" customWidth="1"/>
    <col min="6671" max="6671" width="0.42578125" style="123" customWidth="1"/>
    <col min="6672" max="6678" width="6.42578125" style="123" customWidth="1"/>
    <col min="6679" max="6907" width="11.42578125" style="123"/>
    <col min="6908" max="6908" width="1" style="123" customWidth="1"/>
    <col min="6909" max="6909" width="4.28515625" style="123" customWidth="1"/>
    <col min="6910" max="6910" width="34.7109375" style="123" customWidth="1"/>
    <col min="6911" max="6911" width="0" style="123" hidden="1" customWidth="1"/>
    <col min="6912" max="6912" width="20" style="123" customWidth="1"/>
    <col min="6913" max="6913" width="20.85546875" style="123" customWidth="1"/>
    <col min="6914" max="6914" width="25" style="123" customWidth="1"/>
    <col min="6915" max="6915" width="18.7109375" style="123" customWidth="1"/>
    <col min="6916" max="6916" width="29.7109375" style="123" customWidth="1"/>
    <col min="6917" max="6917" width="13.42578125" style="123" customWidth="1"/>
    <col min="6918" max="6918" width="13.85546875" style="123" customWidth="1"/>
    <col min="6919" max="6923" width="16.5703125" style="123" customWidth="1"/>
    <col min="6924" max="6924" width="20.5703125" style="123" customWidth="1"/>
    <col min="6925" max="6925" width="21.140625" style="123" customWidth="1"/>
    <col min="6926" max="6926" width="9.5703125" style="123" customWidth="1"/>
    <col min="6927" max="6927" width="0.42578125" style="123" customWidth="1"/>
    <col min="6928" max="6934" width="6.42578125" style="123" customWidth="1"/>
    <col min="6935" max="7163" width="11.42578125" style="123"/>
    <col min="7164" max="7164" width="1" style="123" customWidth="1"/>
    <col min="7165" max="7165" width="4.28515625" style="123" customWidth="1"/>
    <col min="7166" max="7166" width="34.7109375" style="123" customWidth="1"/>
    <col min="7167" max="7167" width="0" style="123" hidden="1" customWidth="1"/>
    <col min="7168" max="7168" width="20" style="123" customWidth="1"/>
    <col min="7169" max="7169" width="20.85546875" style="123" customWidth="1"/>
    <col min="7170" max="7170" width="25" style="123" customWidth="1"/>
    <col min="7171" max="7171" width="18.7109375" style="123" customWidth="1"/>
    <col min="7172" max="7172" width="29.7109375" style="123" customWidth="1"/>
    <col min="7173" max="7173" width="13.42578125" style="123" customWidth="1"/>
    <col min="7174" max="7174" width="13.85546875" style="123" customWidth="1"/>
    <col min="7175" max="7179" width="16.5703125" style="123" customWidth="1"/>
    <col min="7180" max="7180" width="20.5703125" style="123" customWidth="1"/>
    <col min="7181" max="7181" width="21.140625" style="123" customWidth="1"/>
    <col min="7182" max="7182" width="9.5703125" style="123" customWidth="1"/>
    <col min="7183" max="7183" width="0.42578125" style="123" customWidth="1"/>
    <col min="7184" max="7190" width="6.42578125" style="123" customWidth="1"/>
    <col min="7191" max="7419" width="11.42578125" style="123"/>
    <col min="7420" max="7420" width="1" style="123" customWidth="1"/>
    <col min="7421" max="7421" width="4.28515625" style="123" customWidth="1"/>
    <col min="7422" max="7422" width="34.7109375" style="123" customWidth="1"/>
    <col min="7423" max="7423" width="0" style="123" hidden="1" customWidth="1"/>
    <col min="7424" max="7424" width="20" style="123" customWidth="1"/>
    <col min="7425" max="7425" width="20.85546875" style="123" customWidth="1"/>
    <col min="7426" max="7426" width="25" style="123" customWidth="1"/>
    <col min="7427" max="7427" width="18.7109375" style="123" customWidth="1"/>
    <col min="7428" max="7428" width="29.7109375" style="123" customWidth="1"/>
    <col min="7429" max="7429" width="13.42578125" style="123" customWidth="1"/>
    <col min="7430" max="7430" width="13.85546875" style="123" customWidth="1"/>
    <col min="7431" max="7435" width="16.5703125" style="123" customWidth="1"/>
    <col min="7436" max="7436" width="20.5703125" style="123" customWidth="1"/>
    <col min="7437" max="7437" width="21.140625" style="123" customWidth="1"/>
    <col min="7438" max="7438" width="9.5703125" style="123" customWidth="1"/>
    <col min="7439" max="7439" width="0.42578125" style="123" customWidth="1"/>
    <col min="7440" max="7446" width="6.42578125" style="123" customWidth="1"/>
    <col min="7447" max="7675" width="11.42578125" style="123"/>
    <col min="7676" max="7676" width="1" style="123" customWidth="1"/>
    <col min="7677" max="7677" width="4.28515625" style="123" customWidth="1"/>
    <col min="7678" max="7678" width="34.7109375" style="123" customWidth="1"/>
    <col min="7679" max="7679" width="0" style="123" hidden="1" customWidth="1"/>
    <col min="7680" max="7680" width="20" style="123" customWidth="1"/>
    <col min="7681" max="7681" width="20.85546875" style="123" customWidth="1"/>
    <col min="7682" max="7682" width="25" style="123" customWidth="1"/>
    <col min="7683" max="7683" width="18.7109375" style="123" customWidth="1"/>
    <col min="7684" max="7684" width="29.7109375" style="123" customWidth="1"/>
    <col min="7685" max="7685" width="13.42578125" style="123" customWidth="1"/>
    <col min="7686" max="7686" width="13.85546875" style="123" customWidth="1"/>
    <col min="7687" max="7691" width="16.5703125" style="123" customWidth="1"/>
    <col min="7692" max="7692" width="20.5703125" style="123" customWidth="1"/>
    <col min="7693" max="7693" width="21.140625" style="123" customWidth="1"/>
    <col min="7694" max="7694" width="9.5703125" style="123" customWidth="1"/>
    <col min="7695" max="7695" width="0.42578125" style="123" customWidth="1"/>
    <col min="7696" max="7702" width="6.42578125" style="123" customWidth="1"/>
    <col min="7703" max="7931" width="11.42578125" style="123"/>
    <col min="7932" max="7932" width="1" style="123" customWidth="1"/>
    <col min="7933" max="7933" width="4.28515625" style="123" customWidth="1"/>
    <col min="7934" max="7934" width="34.7109375" style="123" customWidth="1"/>
    <col min="7935" max="7935" width="0" style="123" hidden="1" customWidth="1"/>
    <col min="7936" max="7936" width="20" style="123" customWidth="1"/>
    <col min="7937" max="7937" width="20.85546875" style="123" customWidth="1"/>
    <col min="7938" max="7938" width="25" style="123" customWidth="1"/>
    <col min="7939" max="7939" width="18.7109375" style="123" customWidth="1"/>
    <col min="7940" max="7940" width="29.7109375" style="123" customWidth="1"/>
    <col min="7941" max="7941" width="13.42578125" style="123" customWidth="1"/>
    <col min="7942" max="7942" width="13.85546875" style="123" customWidth="1"/>
    <col min="7943" max="7947" width="16.5703125" style="123" customWidth="1"/>
    <col min="7948" max="7948" width="20.5703125" style="123" customWidth="1"/>
    <col min="7949" max="7949" width="21.140625" style="123" customWidth="1"/>
    <col min="7950" max="7950" width="9.5703125" style="123" customWidth="1"/>
    <col min="7951" max="7951" width="0.42578125" style="123" customWidth="1"/>
    <col min="7952" max="7958" width="6.42578125" style="123" customWidth="1"/>
    <col min="7959" max="8187" width="11.42578125" style="123"/>
    <col min="8188" max="8188" width="1" style="123" customWidth="1"/>
    <col min="8189" max="8189" width="4.28515625" style="123" customWidth="1"/>
    <col min="8190" max="8190" width="34.7109375" style="123" customWidth="1"/>
    <col min="8191" max="8191" width="0" style="123" hidden="1" customWidth="1"/>
    <col min="8192" max="8192" width="20" style="123" customWidth="1"/>
    <col min="8193" max="8193" width="20.85546875" style="123" customWidth="1"/>
    <col min="8194" max="8194" width="25" style="123" customWidth="1"/>
    <col min="8195" max="8195" width="18.7109375" style="123" customWidth="1"/>
    <col min="8196" max="8196" width="29.7109375" style="123" customWidth="1"/>
    <col min="8197" max="8197" width="13.42578125" style="123" customWidth="1"/>
    <col min="8198" max="8198" width="13.85546875" style="123" customWidth="1"/>
    <col min="8199" max="8203" width="16.5703125" style="123" customWidth="1"/>
    <col min="8204" max="8204" width="20.5703125" style="123" customWidth="1"/>
    <col min="8205" max="8205" width="21.140625" style="123" customWidth="1"/>
    <col min="8206" max="8206" width="9.5703125" style="123" customWidth="1"/>
    <col min="8207" max="8207" width="0.42578125" style="123" customWidth="1"/>
    <col min="8208" max="8214" width="6.42578125" style="123" customWidth="1"/>
    <col min="8215" max="8443" width="11.42578125" style="123"/>
    <col min="8444" max="8444" width="1" style="123" customWidth="1"/>
    <col min="8445" max="8445" width="4.28515625" style="123" customWidth="1"/>
    <col min="8446" max="8446" width="34.7109375" style="123" customWidth="1"/>
    <col min="8447" max="8447" width="0" style="123" hidden="1" customWidth="1"/>
    <col min="8448" max="8448" width="20" style="123" customWidth="1"/>
    <col min="8449" max="8449" width="20.85546875" style="123" customWidth="1"/>
    <col min="8450" max="8450" width="25" style="123" customWidth="1"/>
    <col min="8451" max="8451" width="18.7109375" style="123" customWidth="1"/>
    <col min="8452" max="8452" width="29.7109375" style="123" customWidth="1"/>
    <col min="8453" max="8453" width="13.42578125" style="123" customWidth="1"/>
    <col min="8454" max="8454" width="13.85546875" style="123" customWidth="1"/>
    <col min="8455" max="8459" width="16.5703125" style="123" customWidth="1"/>
    <col min="8460" max="8460" width="20.5703125" style="123" customWidth="1"/>
    <col min="8461" max="8461" width="21.140625" style="123" customWidth="1"/>
    <col min="8462" max="8462" width="9.5703125" style="123" customWidth="1"/>
    <col min="8463" max="8463" width="0.42578125" style="123" customWidth="1"/>
    <col min="8464" max="8470" width="6.42578125" style="123" customWidth="1"/>
    <col min="8471" max="8699" width="11.42578125" style="123"/>
    <col min="8700" max="8700" width="1" style="123" customWidth="1"/>
    <col min="8701" max="8701" width="4.28515625" style="123" customWidth="1"/>
    <col min="8702" max="8702" width="34.7109375" style="123" customWidth="1"/>
    <col min="8703" max="8703" width="0" style="123" hidden="1" customWidth="1"/>
    <col min="8704" max="8704" width="20" style="123" customWidth="1"/>
    <col min="8705" max="8705" width="20.85546875" style="123" customWidth="1"/>
    <col min="8706" max="8706" width="25" style="123" customWidth="1"/>
    <col min="8707" max="8707" width="18.7109375" style="123" customWidth="1"/>
    <col min="8708" max="8708" width="29.7109375" style="123" customWidth="1"/>
    <col min="8709" max="8709" width="13.42578125" style="123" customWidth="1"/>
    <col min="8710" max="8710" width="13.85546875" style="123" customWidth="1"/>
    <col min="8711" max="8715" width="16.5703125" style="123" customWidth="1"/>
    <col min="8716" max="8716" width="20.5703125" style="123" customWidth="1"/>
    <col min="8717" max="8717" width="21.140625" style="123" customWidth="1"/>
    <col min="8718" max="8718" width="9.5703125" style="123" customWidth="1"/>
    <col min="8719" max="8719" width="0.42578125" style="123" customWidth="1"/>
    <col min="8720" max="8726" width="6.42578125" style="123" customWidth="1"/>
    <col min="8727" max="8955" width="11.42578125" style="123"/>
    <col min="8956" max="8956" width="1" style="123" customWidth="1"/>
    <col min="8957" max="8957" width="4.28515625" style="123" customWidth="1"/>
    <col min="8958" max="8958" width="34.7109375" style="123" customWidth="1"/>
    <col min="8959" max="8959" width="0" style="123" hidden="1" customWidth="1"/>
    <col min="8960" max="8960" width="20" style="123" customWidth="1"/>
    <col min="8961" max="8961" width="20.85546875" style="123" customWidth="1"/>
    <col min="8962" max="8962" width="25" style="123" customWidth="1"/>
    <col min="8963" max="8963" width="18.7109375" style="123" customWidth="1"/>
    <col min="8964" max="8964" width="29.7109375" style="123" customWidth="1"/>
    <col min="8965" max="8965" width="13.42578125" style="123" customWidth="1"/>
    <col min="8966" max="8966" width="13.85546875" style="123" customWidth="1"/>
    <col min="8967" max="8971" width="16.5703125" style="123" customWidth="1"/>
    <col min="8972" max="8972" width="20.5703125" style="123" customWidth="1"/>
    <col min="8973" max="8973" width="21.140625" style="123" customWidth="1"/>
    <col min="8974" max="8974" width="9.5703125" style="123" customWidth="1"/>
    <col min="8975" max="8975" width="0.42578125" style="123" customWidth="1"/>
    <col min="8976" max="8982" width="6.42578125" style="123" customWidth="1"/>
    <col min="8983" max="9211" width="11.42578125" style="123"/>
    <col min="9212" max="9212" width="1" style="123" customWidth="1"/>
    <col min="9213" max="9213" width="4.28515625" style="123" customWidth="1"/>
    <col min="9214" max="9214" width="34.7109375" style="123" customWidth="1"/>
    <col min="9215" max="9215" width="0" style="123" hidden="1" customWidth="1"/>
    <col min="9216" max="9216" width="20" style="123" customWidth="1"/>
    <col min="9217" max="9217" width="20.85546875" style="123" customWidth="1"/>
    <col min="9218" max="9218" width="25" style="123" customWidth="1"/>
    <col min="9219" max="9219" width="18.7109375" style="123" customWidth="1"/>
    <col min="9220" max="9220" width="29.7109375" style="123" customWidth="1"/>
    <col min="9221" max="9221" width="13.42578125" style="123" customWidth="1"/>
    <col min="9222" max="9222" width="13.85546875" style="123" customWidth="1"/>
    <col min="9223" max="9227" width="16.5703125" style="123" customWidth="1"/>
    <col min="9228" max="9228" width="20.5703125" style="123" customWidth="1"/>
    <col min="9229" max="9229" width="21.140625" style="123" customWidth="1"/>
    <col min="9230" max="9230" width="9.5703125" style="123" customWidth="1"/>
    <col min="9231" max="9231" width="0.42578125" style="123" customWidth="1"/>
    <col min="9232" max="9238" width="6.42578125" style="123" customWidth="1"/>
    <col min="9239" max="9467" width="11.42578125" style="123"/>
    <col min="9468" max="9468" width="1" style="123" customWidth="1"/>
    <col min="9469" max="9469" width="4.28515625" style="123" customWidth="1"/>
    <col min="9470" max="9470" width="34.7109375" style="123" customWidth="1"/>
    <col min="9471" max="9471" width="0" style="123" hidden="1" customWidth="1"/>
    <col min="9472" max="9472" width="20" style="123" customWidth="1"/>
    <col min="9473" max="9473" width="20.85546875" style="123" customWidth="1"/>
    <col min="9474" max="9474" width="25" style="123" customWidth="1"/>
    <col min="9475" max="9475" width="18.7109375" style="123" customWidth="1"/>
    <col min="9476" max="9476" width="29.7109375" style="123" customWidth="1"/>
    <col min="9477" max="9477" width="13.42578125" style="123" customWidth="1"/>
    <col min="9478" max="9478" width="13.85546875" style="123" customWidth="1"/>
    <col min="9479" max="9483" width="16.5703125" style="123" customWidth="1"/>
    <col min="9484" max="9484" width="20.5703125" style="123" customWidth="1"/>
    <col min="9485" max="9485" width="21.140625" style="123" customWidth="1"/>
    <col min="9486" max="9486" width="9.5703125" style="123" customWidth="1"/>
    <col min="9487" max="9487" width="0.42578125" style="123" customWidth="1"/>
    <col min="9488" max="9494" width="6.42578125" style="123" customWidth="1"/>
    <col min="9495" max="9723" width="11.42578125" style="123"/>
    <col min="9724" max="9724" width="1" style="123" customWidth="1"/>
    <col min="9725" max="9725" width="4.28515625" style="123" customWidth="1"/>
    <col min="9726" max="9726" width="34.7109375" style="123" customWidth="1"/>
    <col min="9727" max="9727" width="0" style="123" hidden="1" customWidth="1"/>
    <col min="9728" max="9728" width="20" style="123" customWidth="1"/>
    <col min="9729" max="9729" width="20.85546875" style="123" customWidth="1"/>
    <col min="9730" max="9730" width="25" style="123" customWidth="1"/>
    <col min="9731" max="9731" width="18.7109375" style="123" customWidth="1"/>
    <col min="9732" max="9732" width="29.7109375" style="123" customWidth="1"/>
    <col min="9733" max="9733" width="13.42578125" style="123" customWidth="1"/>
    <col min="9734" max="9734" width="13.85546875" style="123" customWidth="1"/>
    <col min="9735" max="9739" width="16.5703125" style="123" customWidth="1"/>
    <col min="9740" max="9740" width="20.5703125" style="123" customWidth="1"/>
    <col min="9741" max="9741" width="21.140625" style="123" customWidth="1"/>
    <col min="9742" max="9742" width="9.5703125" style="123" customWidth="1"/>
    <col min="9743" max="9743" width="0.42578125" style="123" customWidth="1"/>
    <col min="9744" max="9750" width="6.42578125" style="123" customWidth="1"/>
    <col min="9751" max="9979" width="11.42578125" style="123"/>
    <col min="9980" max="9980" width="1" style="123" customWidth="1"/>
    <col min="9981" max="9981" width="4.28515625" style="123" customWidth="1"/>
    <col min="9982" max="9982" width="34.7109375" style="123" customWidth="1"/>
    <col min="9983" max="9983" width="0" style="123" hidden="1" customWidth="1"/>
    <col min="9984" max="9984" width="20" style="123" customWidth="1"/>
    <col min="9985" max="9985" width="20.85546875" style="123" customWidth="1"/>
    <col min="9986" max="9986" width="25" style="123" customWidth="1"/>
    <col min="9987" max="9987" width="18.7109375" style="123" customWidth="1"/>
    <col min="9988" max="9988" width="29.7109375" style="123" customWidth="1"/>
    <col min="9989" max="9989" width="13.42578125" style="123" customWidth="1"/>
    <col min="9990" max="9990" width="13.85546875" style="123" customWidth="1"/>
    <col min="9991" max="9995" width="16.5703125" style="123" customWidth="1"/>
    <col min="9996" max="9996" width="20.5703125" style="123" customWidth="1"/>
    <col min="9997" max="9997" width="21.140625" style="123" customWidth="1"/>
    <col min="9998" max="9998" width="9.5703125" style="123" customWidth="1"/>
    <col min="9999" max="9999" width="0.42578125" style="123" customWidth="1"/>
    <col min="10000" max="10006" width="6.42578125" style="123" customWidth="1"/>
    <col min="10007" max="10235" width="11.42578125" style="123"/>
    <col min="10236" max="10236" width="1" style="123" customWidth="1"/>
    <col min="10237" max="10237" width="4.28515625" style="123" customWidth="1"/>
    <col min="10238" max="10238" width="34.7109375" style="123" customWidth="1"/>
    <col min="10239" max="10239" width="0" style="123" hidden="1" customWidth="1"/>
    <col min="10240" max="10240" width="20" style="123" customWidth="1"/>
    <col min="10241" max="10241" width="20.85546875" style="123" customWidth="1"/>
    <col min="10242" max="10242" width="25" style="123" customWidth="1"/>
    <col min="10243" max="10243" width="18.7109375" style="123" customWidth="1"/>
    <col min="10244" max="10244" width="29.7109375" style="123" customWidth="1"/>
    <col min="10245" max="10245" width="13.42578125" style="123" customWidth="1"/>
    <col min="10246" max="10246" width="13.85546875" style="123" customWidth="1"/>
    <col min="10247" max="10251" width="16.5703125" style="123" customWidth="1"/>
    <col min="10252" max="10252" width="20.5703125" style="123" customWidth="1"/>
    <col min="10253" max="10253" width="21.140625" style="123" customWidth="1"/>
    <col min="10254" max="10254" width="9.5703125" style="123" customWidth="1"/>
    <col min="10255" max="10255" width="0.42578125" style="123" customWidth="1"/>
    <col min="10256" max="10262" width="6.42578125" style="123" customWidth="1"/>
    <col min="10263" max="10491" width="11.42578125" style="123"/>
    <col min="10492" max="10492" width="1" style="123" customWidth="1"/>
    <col min="10493" max="10493" width="4.28515625" style="123" customWidth="1"/>
    <col min="10494" max="10494" width="34.7109375" style="123" customWidth="1"/>
    <col min="10495" max="10495" width="0" style="123" hidden="1" customWidth="1"/>
    <col min="10496" max="10496" width="20" style="123" customWidth="1"/>
    <col min="10497" max="10497" width="20.85546875" style="123" customWidth="1"/>
    <col min="10498" max="10498" width="25" style="123" customWidth="1"/>
    <col min="10499" max="10499" width="18.7109375" style="123" customWidth="1"/>
    <col min="10500" max="10500" width="29.7109375" style="123" customWidth="1"/>
    <col min="10501" max="10501" width="13.42578125" style="123" customWidth="1"/>
    <col min="10502" max="10502" width="13.85546875" style="123" customWidth="1"/>
    <col min="10503" max="10507" width="16.5703125" style="123" customWidth="1"/>
    <col min="10508" max="10508" width="20.5703125" style="123" customWidth="1"/>
    <col min="10509" max="10509" width="21.140625" style="123" customWidth="1"/>
    <col min="10510" max="10510" width="9.5703125" style="123" customWidth="1"/>
    <col min="10511" max="10511" width="0.42578125" style="123" customWidth="1"/>
    <col min="10512" max="10518" width="6.42578125" style="123" customWidth="1"/>
    <col min="10519" max="10747" width="11.42578125" style="123"/>
    <col min="10748" max="10748" width="1" style="123" customWidth="1"/>
    <col min="10749" max="10749" width="4.28515625" style="123" customWidth="1"/>
    <col min="10750" max="10750" width="34.7109375" style="123" customWidth="1"/>
    <col min="10751" max="10751" width="0" style="123" hidden="1" customWidth="1"/>
    <col min="10752" max="10752" width="20" style="123" customWidth="1"/>
    <col min="10753" max="10753" width="20.85546875" style="123" customWidth="1"/>
    <col min="10754" max="10754" width="25" style="123" customWidth="1"/>
    <col min="10755" max="10755" width="18.7109375" style="123" customWidth="1"/>
    <col min="10756" max="10756" width="29.7109375" style="123" customWidth="1"/>
    <col min="10757" max="10757" width="13.42578125" style="123" customWidth="1"/>
    <col min="10758" max="10758" width="13.85546875" style="123" customWidth="1"/>
    <col min="10759" max="10763" width="16.5703125" style="123" customWidth="1"/>
    <col min="10764" max="10764" width="20.5703125" style="123" customWidth="1"/>
    <col min="10765" max="10765" width="21.140625" style="123" customWidth="1"/>
    <col min="10766" max="10766" width="9.5703125" style="123" customWidth="1"/>
    <col min="10767" max="10767" width="0.42578125" style="123" customWidth="1"/>
    <col min="10768" max="10774" width="6.42578125" style="123" customWidth="1"/>
    <col min="10775" max="11003" width="11.42578125" style="123"/>
    <col min="11004" max="11004" width="1" style="123" customWidth="1"/>
    <col min="11005" max="11005" width="4.28515625" style="123" customWidth="1"/>
    <col min="11006" max="11006" width="34.7109375" style="123" customWidth="1"/>
    <col min="11007" max="11007" width="0" style="123" hidden="1" customWidth="1"/>
    <col min="11008" max="11008" width="20" style="123" customWidth="1"/>
    <col min="11009" max="11009" width="20.85546875" style="123" customWidth="1"/>
    <col min="11010" max="11010" width="25" style="123" customWidth="1"/>
    <col min="11011" max="11011" width="18.7109375" style="123" customWidth="1"/>
    <col min="11012" max="11012" width="29.7109375" style="123" customWidth="1"/>
    <col min="11013" max="11013" width="13.42578125" style="123" customWidth="1"/>
    <col min="11014" max="11014" width="13.85546875" style="123" customWidth="1"/>
    <col min="11015" max="11019" width="16.5703125" style="123" customWidth="1"/>
    <col min="11020" max="11020" width="20.5703125" style="123" customWidth="1"/>
    <col min="11021" max="11021" width="21.140625" style="123" customWidth="1"/>
    <col min="11022" max="11022" width="9.5703125" style="123" customWidth="1"/>
    <col min="11023" max="11023" width="0.42578125" style="123" customWidth="1"/>
    <col min="11024" max="11030" width="6.42578125" style="123" customWidth="1"/>
    <col min="11031" max="11259" width="11.42578125" style="123"/>
    <col min="11260" max="11260" width="1" style="123" customWidth="1"/>
    <col min="11261" max="11261" width="4.28515625" style="123" customWidth="1"/>
    <col min="11262" max="11262" width="34.7109375" style="123" customWidth="1"/>
    <col min="11263" max="11263" width="0" style="123" hidden="1" customWidth="1"/>
    <col min="11264" max="11264" width="20" style="123" customWidth="1"/>
    <col min="11265" max="11265" width="20.85546875" style="123" customWidth="1"/>
    <col min="11266" max="11266" width="25" style="123" customWidth="1"/>
    <col min="11267" max="11267" width="18.7109375" style="123" customWidth="1"/>
    <col min="11268" max="11268" width="29.7109375" style="123" customWidth="1"/>
    <col min="11269" max="11269" width="13.42578125" style="123" customWidth="1"/>
    <col min="11270" max="11270" width="13.85546875" style="123" customWidth="1"/>
    <col min="11271" max="11275" width="16.5703125" style="123" customWidth="1"/>
    <col min="11276" max="11276" width="20.5703125" style="123" customWidth="1"/>
    <col min="11277" max="11277" width="21.140625" style="123" customWidth="1"/>
    <col min="11278" max="11278" width="9.5703125" style="123" customWidth="1"/>
    <col min="11279" max="11279" width="0.42578125" style="123" customWidth="1"/>
    <col min="11280" max="11286" width="6.42578125" style="123" customWidth="1"/>
    <col min="11287" max="11515" width="11.42578125" style="123"/>
    <col min="11516" max="11516" width="1" style="123" customWidth="1"/>
    <col min="11517" max="11517" width="4.28515625" style="123" customWidth="1"/>
    <col min="11518" max="11518" width="34.7109375" style="123" customWidth="1"/>
    <col min="11519" max="11519" width="0" style="123" hidden="1" customWidth="1"/>
    <col min="11520" max="11520" width="20" style="123" customWidth="1"/>
    <col min="11521" max="11521" width="20.85546875" style="123" customWidth="1"/>
    <col min="11522" max="11522" width="25" style="123" customWidth="1"/>
    <col min="11523" max="11523" width="18.7109375" style="123" customWidth="1"/>
    <col min="11524" max="11524" width="29.7109375" style="123" customWidth="1"/>
    <col min="11525" max="11525" width="13.42578125" style="123" customWidth="1"/>
    <col min="11526" max="11526" width="13.85546875" style="123" customWidth="1"/>
    <col min="11527" max="11531" width="16.5703125" style="123" customWidth="1"/>
    <col min="11532" max="11532" width="20.5703125" style="123" customWidth="1"/>
    <col min="11533" max="11533" width="21.140625" style="123" customWidth="1"/>
    <col min="11534" max="11534" width="9.5703125" style="123" customWidth="1"/>
    <col min="11535" max="11535" width="0.42578125" style="123" customWidth="1"/>
    <col min="11536" max="11542" width="6.42578125" style="123" customWidth="1"/>
    <col min="11543" max="11771" width="11.42578125" style="123"/>
    <col min="11772" max="11772" width="1" style="123" customWidth="1"/>
    <col min="11773" max="11773" width="4.28515625" style="123" customWidth="1"/>
    <col min="11774" max="11774" width="34.7109375" style="123" customWidth="1"/>
    <col min="11775" max="11775" width="0" style="123" hidden="1" customWidth="1"/>
    <col min="11776" max="11776" width="20" style="123" customWidth="1"/>
    <col min="11777" max="11777" width="20.85546875" style="123" customWidth="1"/>
    <col min="11778" max="11778" width="25" style="123" customWidth="1"/>
    <col min="11779" max="11779" width="18.7109375" style="123" customWidth="1"/>
    <col min="11780" max="11780" width="29.7109375" style="123" customWidth="1"/>
    <col min="11781" max="11781" width="13.42578125" style="123" customWidth="1"/>
    <col min="11782" max="11782" width="13.85546875" style="123" customWidth="1"/>
    <col min="11783" max="11787" width="16.5703125" style="123" customWidth="1"/>
    <col min="11788" max="11788" width="20.5703125" style="123" customWidth="1"/>
    <col min="11789" max="11789" width="21.140625" style="123" customWidth="1"/>
    <col min="11790" max="11790" width="9.5703125" style="123" customWidth="1"/>
    <col min="11791" max="11791" width="0.42578125" style="123" customWidth="1"/>
    <col min="11792" max="11798" width="6.42578125" style="123" customWidth="1"/>
    <col min="11799" max="12027" width="11.42578125" style="123"/>
    <col min="12028" max="12028" width="1" style="123" customWidth="1"/>
    <col min="12029" max="12029" width="4.28515625" style="123" customWidth="1"/>
    <col min="12030" max="12030" width="34.7109375" style="123" customWidth="1"/>
    <col min="12031" max="12031" width="0" style="123" hidden="1" customWidth="1"/>
    <col min="12032" max="12032" width="20" style="123" customWidth="1"/>
    <col min="12033" max="12033" width="20.85546875" style="123" customWidth="1"/>
    <col min="12034" max="12034" width="25" style="123" customWidth="1"/>
    <col min="12035" max="12035" width="18.7109375" style="123" customWidth="1"/>
    <col min="12036" max="12036" width="29.7109375" style="123" customWidth="1"/>
    <col min="12037" max="12037" width="13.42578125" style="123" customWidth="1"/>
    <col min="12038" max="12038" width="13.85546875" style="123" customWidth="1"/>
    <col min="12039" max="12043" width="16.5703125" style="123" customWidth="1"/>
    <col min="12044" max="12044" width="20.5703125" style="123" customWidth="1"/>
    <col min="12045" max="12045" width="21.140625" style="123" customWidth="1"/>
    <col min="12046" max="12046" width="9.5703125" style="123" customWidth="1"/>
    <col min="12047" max="12047" width="0.42578125" style="123" customWidth="1"/>
    <col min="12048" max="12054" width="6.42578125" style="123" customWidth="1"/>
    <col min="12055" max="12283" width="11.42578125" style="123"/>
    <col min="12284" max="12284" width="1" style="123" customWidth="1"/>
    <col min="12285" max="12285" width="4.28515625" style="123" customWidth="1"/>
    <col min="12286" max="12286" width="34.7109375" style="123" customWidth="1"/>
    <col min="12287" max="12287" width="0" style="123" hidden="1" customWidth="1"/>
    <col min="12288" max="12288" width="20" style="123" customWidth="1"/>
    <col min="12289" max="12289" width="20.85546875" style="123" customWidth="1"/>
    <col min="12290" max="12290" width="25" style="123" customWidth="1"/>
    <col min="12291" max="12291" width="18.7109375" style="123" customWidth="1"/>
    <col min="12292" max="12292" width="29.7109375" style="123" customWidth="1"/>
    <col min="12293" max="12293" width="13.42578125" style="123" customWidth="1"/>
    <col min="12294" max="12294" width="13.85546875" style="123" customWidth="1"/>
    <col min="12295" max="12299" width="16.5703125" style="123" customWidth="1"/>
    <col min="12300" max="12300" width="20.5703125" style="123" customWidth="1"/>
    <col min="12301" max="12301" width="21.140625" style="123" customWidth="1"/>
    <col min="12302" max="12302" width="9.5703125" style="123" customWidth="1"/>
    <col min="12303" max="12303" width="0.42578125" style="123" customWidth="1"/>
    <col min="12304" max="12310" width="6.42578125" style="123" customWidth="1"/>
    <col min="12311" max="12539" width="11.42578125" style="123"/>
    <col min="12540" max="12540" width="1" style="123" customWidth="1"/>
    <col min="12541" max="12541" width="4.28515625" style="123" customWidth="1"/>
    <col min="12542" max="12542" width="34.7109375" style="123" customWidth="1"/>
    <col min="12543" max="12543" width="0" style="123" hidden="1" customWidth="1"/>
    <col min="12544" max="12544" width="20" style="123" customWidth="1"/>
    <col min="12545" max="12545" width="20.85546875" style="123" customWidth="1"/>
    <col min="12546" max="12546" width="25" style="123" customWidth="1"/>
    <col min="12547" max="12547" width="18.7109375" style="123" customWidth="1"/>
    <col min="12548" max="12548" width="29.7109375" style="123" customWidth="1"/>
    <col min="12549" max="12549" width="13.42578125" style="123" customWidth="1"/>
    <col min="12550" max="12550" width="13.85546875" style="123" customWidth="1"/>
    <col min="12551" max="12555" width="16.5703125" style="123" customWidth="1"/>
    <col min="12556" max="12556" width="20.5703125" style="123" customWidth="1"/>
    <col min="12557" max="12557" width="21.140625" style="123" customWidth="1"/>
    <col min="12558" max="12558" width="9.5703125" style="123" customWidth="1"/>
    <col min="12559" max="12559" width="0.42578125" style="123" customWidth="1"/>
    <col min="12560" max="12566" width="6.42578125" style="123" customWidth="1"/>
    <col min="12567" max="12795" width="11.42578125" style="123"/>
    <col min="12796" max="12796" width="1" style="123" customWidth="1"/>
    <col min="12797" max="12797" width="4.28515625" style="123" customWidth="1"/>
    <col min="12798" max="12798" width="34.7109375" style="123" customWidth="1"/>
    <col min="12799" max="12799" width="0" style="123" hidden="1" customWidth="1"/>
    <col min="12800" max="12800" width="20" style="123" customWidth="1"/>
    <col min="12801" max="12801" width="20.85546875" style="123" customWidth="1"/>
    <col min="12802" max="12802" width="25" style="123" customWidth="1"/>
    <col min="12803" max="12803" width="18.7109375" style="123" customWidth="1"/>
    <col min="12804" max="12804" width="29.7109375" style="123" customWidth="1"/>
    <col min="12805" max="12805" width="13.42578125" style="123" customWidth="1"/>
    <col min="12806" max="12806" width="13.85546875" style="123" customWidth="1"/>
    <col min="12807" max="12811" width="16.5703125" style="123" customWidth="1"/>
    <col min="12812" max="12812" width="20.5703125" style="123" customWidth="1"/>
    <col min="12813" max="12813" width="21.140625" style="123" customWidth="1"/>
    <col min="12814" max="12814" width="9.5703125" style="123" customWidth="1"/>
    <col min="12815" max="12815" width="0.42578125" style="123" customWidth="1"/>
    <col min="12816" max="12822" width="6.42578125" style="123" customWidth="1"/>
    <col min="12823" max="13051" width="11.42578125" style="123"/>
    <col min="13052" max="13052" width="1" style="123" customWidth="1"/>
    <col min="13053" max="13053" width="4.28515625" style="123" customWidth="1"/>
    <col min="13054" max="13054" width="34.7109375" style="123" customWidth="1"/>
    <col min="13055" max="13055" width="0" style="123" hidden="1" customWidth="1"/>
    <col min="13056" max="13056" width="20" style="123" customWidth="1"/>
    <col min="13057" max="13057" width="20.85546875" style="123" customWidth="1"/>
    <col min="13058" max="13058" width="25" style="123" customWidth="1"/>
    <col min="13059" max="13059" width="18.7109375" style="123" customWidth="1"/>
    <col min="13060" max="13060" width="29.7109375" style="123" customWidth="1"/>
    <col min="13061" max="13061" width="13.42578125" style="123" customWidth="1"/>
    <col min="13062" max="13062" width="13.85546875" style="123" customWidth="1"/>
    <col min="13063" max="13067" width="16.5703125" style="123" customWidth="1"/>
    <col min="13068" max="13068" width="20.5703125" style="123" customWidth="1"/>
    <col min="13069" max="13069" width="21.140625" style="123" customWidth="1"/>
    <col min="13070" max="13070" width="9.5703125" style="123" customWidth="1"/>
    <col min="13071" max="13071" width="0.42578125" style="123" customWidth="1"/>
    <col min="13072" max="13078" width="6.42578125" style="123" customWidth="1"/>
    <col min="13079" max="13307" width="11.42578125" style="123"/>
    <col min="13308" max="13308" width="1" style="123" customWidth="1"/>
    <col min="13309" max="13309" width="4.28515625" style="123" customWidth="1"/>
    <col min="13310" max="13310" width="34.7109375" style="123" customWidth="1"/>
    <col min="13311" max="13311" width="0" style="123" hidden="1" customWidth="1"/>
    <col min="13312" max="13312" width="20" style="123" customWidth="1"/>
    <col min="13313" max="13313" width="20.85546875" style="123" customWidth="1"/>
    <col min="13314" max="13314" width="25" style="123" customWidth="1"/>
    <col min="13315" max="13315" width="18.7109375" style="123" customWidth="1"/>
    <col min="13316" max="13316" width="29.7109375" style="123" customWidth="1"/>
    <col min="13317" max="13317" width="13.42578125" style="123" customWidth="1"/>
    <col min="13318" max="13318" width="13.85546875" style="123" customWidth="1"/>
    <col min="13319" max="13323" width="16.5703125" style="123" customWidth="1"/>
    <col min="13324" max="13324" width="20.5703125" style="123" customWidth="1"/>
    <col min="13325" max="13325" width="21.140625" style="123" customWidth="1"/>
    <col min="13326" max="13326" width="9.5703125" style="123" customWidth="1"/>
    <col min="13327" max="13327" width="0.42578125" style="123" customWidth="1"/>
    <col min="13328" max="13334" width="6.42578125" style="123" customWidth="1"/>
    <col min="13335" max="13563" width="11.42578125" style="123"/>
    <col min="13564" max="13564" width="1" style="123" customWidth="1"/>
    <col min="13565" max="13565" width="4.28515625" style="123" customWidth="1"/>
    <col min="13566" max="13566" width="34.7109375" style="123" customWidth="1"/>
    <col min="13567" max="13567" width="0" style="123" hidden="1" customWidth="1"/>
    <col min="13568" max="13568" width="20" style="123" customWidth="1"/>
    <col min="13569" max="13569" width="20.85546875" style="123" customWidth="1"/>
    <col min="13570" max="13570" width="25" style="123" customWidth="1"/>
    <col min="13571" max="13571" width="18.7109375" style="123" customWidth="1"/>
    <col min="13572" max="13572" width="29.7109375" style="123" customWidth="1"/>
    <col min="13573" max="13573" width="13.42578125" style="123" customWidth="1"/>
    <col min="13574" max="13574" width="13.85546875" style="123" customWidth="1"/>
    <col min="13575" max="13579" width="16.5703125" style="123" customWidth="1"/>
    <col min="13580" max="13580" width="20.5703125" style="123" customWidth="1"/>
    <col min="13581" max="13581" width="21.140625" style="123" customWidth="1"/>
    <col min="13582" max="13582" width="9.5703125" style="123" customWidth="1"/>
    <col min="13583" max="13583" width="0.42578125" style="123" customWidth="1"/>
    <col min="13584" max="13590" width="6.42578125" style="123" customWidth="1"/>
    <col min="13591" max="13819" width="11.42578125" style="123"/>
    <col min="13820" max="13820" width="1" style="123" customWidth="1"/>
    <col min="13821" max="13821" width="4.28515625" style="123" customWidth="1"/>
    <col min="13822" max="13822" width="34.7109375" style="123" customWidth="1"/>
    <col min="13823" max="13823" width="0" style="123" hidden="1" customWidth="1"/>
    <col min="13824" max="13824" width="20" style="123" customWidth="1"/>
    <col min="13825" max="13825" width="20.85546875" style="123" customWidth="1"/>
    <col min="13826" max="13826" width="25" style="123" customWidth="1"/>
    <col min="13827" max="13827" width="18.7109375" style="123" customWidth="1"/>
    <col min="13828" max="13828" width="29.7109375" style="123" customWidth="1"/>
    <col min="13829" max="13829" width="13.42578125" style="123" customWidth="1"/>
    <col min="13830" max="13830" width="13.85546875" style="123" customWidth="1"/>
    <col min="13831" max="13835" width="16.5703125" style="123" customWidth="1"/>
    <col min="13836" max="13836" width="20.5703125" style="123" customWidth="1"/>
    <col min="13837" max="13837" width="21.140625" style="123" customWidth="1"/>
    <col min="13838" max="13838" width="9.5703125" style="123" customWidth="1"/>
    <col min="13839" max="13839" width="0.42578125" style="123" customWidth="1"/>
    <col min="13840" max="13846" width="6.42578125" style="123" customWidth="1"/>
    <col min="13847" max="14075" width="11.42578125" style="123"/>
    <col min="14076" max="14076" width="1" style="123" customWidth="1"/>
    <col min="14077" max="14077" width="4.28515625" style="123" customWidth="1"/>
    <col min="14078" max="14078" width="34.7109375" style="123" customWidth="1"/>
    <col min="14079" max="14079" width="0" style="123" hidden="1" customWidth="1"/>
    <col min="14080" max="14080" width="20" style="123" customWidth="1"/>
    <col min="14081" max="14081" width="20.85546875" style="123" customWidth="1"/>
    <col min="14082" max="14082" width="25" style="123" customWidth="1"/>
    <col min="14083" max="14083" width="18.7109375" style="123" customWidth="1"/>
    <col min="14084" max="14084" width="29.7109375" style="123" customWidth="1"/>
    <col min="14085" max="14085" width="13.42578125" style="123" customWidth="1"/>
    <col min="14086" max="14086" width="13.85546875" style="123" customWidth="1"/>
    <col min="14087" max="14091" width="16.5703125" style="123" customWidth="1"/>
    <col min="14092" max="14092" width="20.5703125" style="123" customWidth="1"/>
    <col min="14093" max="14093" width="21.140625" style="123" customWidth="1"/>
    <col min="14094" max="14094" width="9.5703125" style="123" customWidth="1"/>
    <col min="14095" max="14095" width="0.42578125" style="123" customWidth="1"/>
    <col min="14096" max="14102" width="6.42578125" style="123" customWidth="1"/>
    <col min="14103" max="14331" width="11.42578125" style="123"/>
    <col min="14332" max="14332" width="1" style="123" customWidth="1"/>
    <col min="14333" max="14333" width="4.28515625" style="123" customWidth="1"/>
    <col min="14334" max="14334" width="34.7109375" style="123" customWidth="1"/>
    <col min="14335" max="14335" width="0" style="123" hidden="1" customWidth="1"/>
    <col min="14336" max="14336" width="20" style="123" customWidth="1"/>
    <col min="14337" max="14337" width="20.85546875" style="123" customWidth="1"/>
    <col min="14338" max="14338" width="25" style="123" customWidth="1"/>
    <col min="14339" max="14339" width="18.7109375" style="123" customWidth="1"/>
    <col min="14340" max="14340" width="29.7109375" style="123" customWidth="1"/>
    <col min="14341" max="14341" width="13.42578125" style="123" customWidth="1"/>
    <col min="14342" max="14342" width="13.85546875" style="123" customWidth="1"/>
    <col min="14343" max="14347" width="16.5703125" style="123" customWidth="1"/>
    <col min="14348" max="14348" width="20.5703125" style="123" customWidth="1"/>
    <col min="14349" max="14349" width="21.140625" style="123" customWidth="1"/>
    <col min="14350" max="14350" width="9.5703125" style="123" customWidth="1"/>
    <col min="14351" max="14351" width="0.42578125" style="123" customWidth="1"/>
    <col min="14352" max="14358" width="6.42578125" style="123" customWidth="1"/>
    <col min="14359" max="14587" width="11.42578125" style="123"/>
    <col min="14588" max="14588" width="1" style="123" customWidth="1"/>
    <col min="14589" max="14589" width="4.28515625" style="123" customWidth="1"/>
    <col min="14590" max="14590" width="34.7109375" style="123" customWidth="1"/>
    <col min="14591" max="14591" width="0" style="123" hidden="1" customWidth="1"/>
    <col min="14592" max="14592" width="20" style="123" customWidth="1"/>
    <col min="14593" max="14593" width="20.85546875" style="123" customWidth="1"/>
    <col min="14594" max="14594" width="25" style="123" customWidth="1"/>
    <col min="14595" max="14595" width="18.7109375" style="123" customWidth="1"/>
    <col min="14596" max="14596" width="29.7109375" style="123" customWidth="1"/>
    <col min="14597" max="14597" width="13.42578125" style="123" customWidth="1"/>
    <col min="14598" max="14598" width="13.85546875" style="123" customWidth="1"/>
    <col min="14599" max="14603" width="16.5703125" style="123" customWidth="1"/>
    <col min="14604" max="14604" width="20.5703125" style="123" customWidth="1"/>
    <col min="14605" max="14605" width="21.140625" style="123" customWidth="1"/>
    <col min="14606" max="14606" width="9.5703125" style="123" customWidth="1"/>
    <col min="14607" max="14607" width="0.42578125" style="123" customWidth="1"/>
    <col min="14608" max="14614" width="6.42578125" style="123" customWidth="1"/>
    <col min="14615" max="14843" width="11.42578125" style="123"/>
    <col min="14844" max="14844" width="1" style="123" customWidth="1"/>
    <col min="14845" max="14845" width="4.28515625" style="123" customWidth="1"/>
    <col min="14846" max="14846" width="34.7109375" style="123" customWidth="1"/>
    <col min="14847" max="14847" width="0" style="123" hidden="1" customWidth="1"/>
    <col min="14848" max="14848" width="20" style="123" customWidth="1"/>
    <col min="14849" max="14849" width="20.85546875" style="123" customWidth="1"/>
    <col min="14850" max="14850" width="25" style="123" customWidth="1"/>
    <col min="14851" max="14851" width="18.7109375" style="123" customWidth="1"/>
    <col min="14852" max="14852" width="29.7109375" style="123" customWidth="1"/>
    <col min="14853" max="14853" width="13.42578125" style="123" customWidth="1"/>
    <col min="14854" max="14854" width="13.85546875" style="123" customWidth="1"/>
    <col min="14855" max="14859" width="16.5703125" style="123" customWidth="1"/>
    <col min="14860" max="14860" width="20.5703125" style="123" customWidth="1"/>
    <col min="14861" max="14861" width="21.140625" style="123" customWidth="1"/>
    <col min="14862" max="14862" width="9.5703125" style="123" customWidth="1"/>
    <col min="14863" max="14863" width="0.42578125" style="123" customWidth="1"/>
    <col min="14864" max="14870" width="6.42578125" style="123" customWidth="1"/>
    <col min="14871" max="15099" width="11.42578125" style="123"/>
    <col min="15100" max="15100" width="1" style="123" customWidth="1"/>
    <col min="15101" max="15101" width="4.28515625" style="123" customWidth="1"/>
    <col min="15102" max="15102" width="34.7109375" style="123" customWidth="1"/>
    <col min="15103" max="15103" width="0" style="123" hidden="1" customWidth="1"/>
    <col min="15104" max="15104" width="20" style="123" customWidth="1"/>
    <col min="15105" max="15105" width="20.85546875" style="123" customWidth="1"/>
    <col min="15106" max="15106" width="25" style="123" customWidth="1"/>
    <col min="15107" max="15107" width="18.7109375" style="123" customWidth="1"/>
    <col min="15108" max="15108" width="29.7109375" style="123" customWidth="1"/>
    <col min="15109" max="15109" width="13.42578125" style="123" customWidth="1"/>
    <col min="15110" max="15110" width="13.85546875" style="123" customWidth="1"/>
    <col min="15111" max="15115" width="16.5703125" style="123" customWidth="1"/>
    <col min="15116" max="15116" width="20.5703125" style="123" customWidth="1"/>
    <col min="15117" max="15117" width="21.140625" style="123" customWidth="1"/>
    <col min="15118" max="15118" width="9.5703125" style="123" customWidth="1"/>
    <col min="15119" max="15119" width="0.42578125" style="123" customWidth="1"/>
    <col min="15120" max="15126" width="6.42578125" style="123" customWidth="1"/>
    <col min="15127" max="15355" width="11.42578125" style="123"/>
    <col min="15356" max="15356" width="1" style="123" customWidth="1"/>
    <col min="15357" max="15357" width="4.28515625" style="123" customWidth="1"/>
    <col min="15358" max="15358" width="34.7109375" style="123" customWidth="1"/>
    <col min="15359" max="15359" width="0" style="123" hidden="1" customWidth="1"/>
    <col min="15360" max="15360" width="20" style="123" customWidth="1"/>
    <col min="15361" max="15361" width="20.85546875" style="123" customWidth="1"/>
    <col min="15362" max="15362" width="25" style="123" customWidth="1"/>
    <col min="15363" max="15363" width="18.7109375" style="123" customWidth="1"/>
    <col min="15364" max="15364" width="29.7109375" style="123" customWidth="1"/>
    <col min="15365" max="15365" width="13.42578125" style="123" customWidth="1"/>
    <col min="15366" max="15366" width="13.85546875" style="123" customWidth="1"/>
    <col min="15367" max="15371" width="16.5703125" style="123" customWidth="1"/>
    <col min="15372" max="15372" width="20.5703125" style="123" customWidth="1"/>
    <col min="15373" max="15373" width="21.140625" style="123" customWidth="1"/>
    <col min="15374" max="15374" width="9.5703125" style="123" customWidth="1"/>
    <col min="15375" max="15375" width="0.42578125" style="123" customWidth="1"/>
    <col min="15376" max="15382" width="6.42578125" style="123" customWidth="1"/>
    <col min="15383" max="15611" width="11.42578125" style="123"/>
    <col min="15612" max="15612" width="1" style="123" customWidth="1"/>
    <col min="15613" max="15613" width="4.28515625" style="123" customWidth="1"/>
    <col min="15614" max="15614" width="34.7109375" style="123" customWidth="1"/>
    <col min="15615" max="15615" width="0" style="123" hidden="1" customWidth="1"/>
    <col min="15616" max="15616" width="20" style="123" customWidth="1"/>
    <col min="15617" max="15617" width="20.85546875" style="123" customWidth="1"/>
    <col min="15618" max="15618" width="25" style="123" customWidth="1"/>
    <col min="15619" max="15619" width="18.7109375" style="123" customWidth="1"/>
    <col min="15620" max="15620" width="29.7109375" style="123" customWidth="1"/>
    <col min="15621" max="15621" width="13.42578125" style="123" customWidth="1"/>
    <col min="15622" max="15622" width="13.85546875" style="123" customWidth="1"/>
    <col min="15623" max="15627" width="16.5703125" style="123" customWidth="1"/>
    <col min="15628" max="15628" width="20.5703125" style="123" customWidth="1"/>
    <col min="15629" max="15629" width="21.140625" style="123" customWidth="1"/>
    <col min="15630" max="15630" width="9.5703125" style="123" customWidth="1"/>
    <col min="15631" max="15631" width="0.42578125" style="123" customWidth="1"/>
    <col min="15632" max="15638" width="6.42578125" style="123" customWidth="1"/>
    <col min="15639" max="15867" width="11.42578125" style="123"/>
    <col min="15868" max="15868" width="1" style="123" customWidth="1"/>
    <col min="15869" max="15869" width="4.28515625" style="123" customWidth="1"/>
    <col min="15870" max="15870" width="34.7109375" style="123" customWidth="1"/>
    <col min="15871" max="15871" width="0" style="123" hidden="1" customWidth="1"/>
    <col min="15872" max="15872" width="20" style="123" customWidth="1"/>
    <col min="15873" max="15873" width="20.85546875" style="123" customWidth="1"/>
    <col min="15874" max="15874" width="25" style="123" customWidth="1"/>
    <col min="15875" max="15875" width="18.7109375" style="123" customWidth="1"/>
    <col min="15876" max="15876" width="29.7109375" style="123" customWidth="1"/>
    <col min="15877" max="15877" width="13.42578125" style="123" customWidth="1"/>
    <col min="15878" max="15878" width="13.85546875" style="123" customWidth="1"/>
    <col min="15879" max="15883" width="16.5703125" style="123" customWidth="1"/>
    <col min="15884" max="15884" width="20.5703125" style="123" customWidth="1"/>
    <col min="15885" max="15885" width="21.140625" style="123" customWidth="1"/>
    <col min="15886" max="15886" width="9.5703125" style="123" customWidth="1"/>
    <col min="15887" max="15887" width="0.42578125" style="123" customWidth="1"/>
    <col min="15888" max="15894" width="6.42578125" style="123" customWidth="1"/>
    <col min="15895" max="16123" width="11.42578125" style="123"/>
    <col min="16124" max="16124" width="1" style="123" customWidth="1"/>
    <col min="16125" max="16125" width="4.28515625" style="123" customWidth="1"/>
    <col min="16126" max="16126" width="34.7109375" style="123" customWidth="1"/>
    <col min="16127" max="16127" width="0" style="123" hidden="1" customWidth="1"/>
    <col min="16128" max="16128" width="20" style="123" customWidth="1"/>
    <col min="16129" max="16129" width="20.85546875" style="123" customWidth="1"/>
    <col min="16130" max="16130" width="25" style="123" customWidth="1"/>
    <col min="16131" max="16131" width="18.7109375" style="123" customWidth="1"/>
    <col min="16132" max="16132" width="29.7109375" style="123" customWidth="1"/>
    <col min="16133" max="16133" width="13.42578125" style="123" customWidth="1"/>
    <col min="16134" max="16134" width="13.85546875" style="123" customWidth="1"/>
    <col min="16135" max="16139" width="16.5703125" style="123" customWidth="1"/>
    <col min="16140" max="16140" width="20.5703125" style="123" customWidth="1"/>
    <col min="16141" max="16141" width="21.140625" style="123" customWidth="1"/>
    <col min="16142" max="16142" width="9.5703125" style="123" customWidth="1"/>
    <col min="16143" max="16143" width="0.42578125" style="123" customWidth="1"/>
    <col min="16144" max="16150" width="6.42578125" style="123" customWidth="1"/>
    <col min="16151" max="16371" width="11.42578125" style="123"/>
    <col min="16372" max="16384" width="11.42578125" style="123" customWidth="1"/>
  </cols>
  <sheetData>
    <row r="2" spans="1:16" ht="26.25" x14ac:dyDescent="0.25">
      <c r="B2" s="516" t="s">
        <v>77</v>
      </c>
      <c r="C2" s="517"/>
      <c r="D2" s="517"/>
      <c r="E2" s="517"/>
      <c r="F2" s="517"/>
      <c r="G2" s="517"/>
      <c r="H2" s="517"/>
      <c r="I2" s="517"/>
      <c r="J2" s="517"/>
      <c r="K2" s="517"/>
      <c r="L2" s="517"/>
      <c r="M2" s="517"/>
      <c r="N2" s="517"/>
      <c r="O2" s="517"/>
      <c r="P2" s="517"/>
    </row>
    <row r="4" spans="1:16" ht="26.25" x14ac:dyDescent="0.25">
      <c r="B4" s="520" t="s">
        <v>78</v>
      </c>
      <c r="C4" s="520"/>
      <c r="D4" s="520"/>
      <c r="E4" s="520"/>
      <c r="F4" s="520"/>
      <c r="G4" s="520"/>
      <c r="H4" s="520"/>
      <c r="I4" s="520"/>
      <c r="J4" s="520"/>
      <c r="K4" s="520"/>
      <c r="L4" s="520"/>
      <c r="M4" s="520"/>
      <c r="N4" s="520"/>
      <c r="O4" s="520"/>
      <c r="P4" s="520"/>
    </row>
    <row r="5" spans="1:16" s="171" customFormat="1" ht="20.25" x14ac:dyDescent="0.3">
      <c r="A5" s="521" t="s">
        <v>79</v>
      </c>
      <c r="B5" s="521"/>
      <c r="C5" s="521"/>
      <c r="D5" s="521"/>
      <c r="E5" s="521"/>
      <c r="F5" s="521"/>
      <c r="G5" s="521"/>
      <c r="H5" s="521"/>
      <c r="I5" s="521"/>
      <c r="J5" s="521"/>
      <c r="K5" s="521"/>
      <c r="L5" s="521"/>
    </row>
    <row r="6" spans="1:16" ht="15" thickBot="1" x14ac:dyDescent="0.3"/>
    <row r="7" spans="1:16" ht="21" thickBot="1" x14ac:dyDescent="0.3">
      <c r="B7" s="101" t="s">
        <v>80</v>
      </c>
      <c r="C7" s="500" t="s">
        <v>50</v>
      </c>
      <c r="D7" s="500"/>
      <c r="E7" s="500"/>
      <c r="F7" s="500"/>
      <c r="G7" s="500"/>
      <c r="H7" s="500"/>
      <c r="I7" s="500"/>
      <c r="J7" s="500"/>
      <c r="K7" s="500"/>
      <c r="L7" s="500"/>
      <c r="M7" s="500"/>
      <c r="N7" s="501"/>
    </row>
    <row r="8" spans="1:16" ht="15.75" thickBot="1" x14ac:dyDescent="0.3">
      <c r="B8" s="102" t="s">
        <v>81</v>
      </c>
      <c r="C8" s="500"/>
      <c r="D8" s="500"/>
      <c r="E8" s="500"/>
      <c r="F8" s="500"/>
      <c r="G8" s="500"/>
      <c r="H8" s="500"/>
      <c r="I8" s="500"/>
      <c r="J8" s="500"/>
      <c r="K8" s="500"/>
      <c r="L8" s="500"/>
      <c r="M8" s="500"/>
      <c r="N8" s="501"/>
    </row>
    <row r="9" spans="1:16" ht="15.75" thickBot="1" x14ac:dyDescent="0.3">
      <c r="B9" s="102" t="s">
        <v>82</v>
      </c>
      <c r="C9" s="500"/>
      <c r="D9" s="500"/>
      <c r="E9" s="500"/>
      <c r="F9" s="500"/>
      <c r="G9" s="500"/>
      <c r="H9" s="500"/>
      <c r="I9" s="500"/>
      <c r="J9" s="500"/>
      <c r="K9" s="500"/>
      <c r="L9" s="500"/>
      <c r="M9" s="500"/>
      <c r="N9" s="501"/>
    </row>
    <row r="10" spans="1:16" ht="15.75" thickBot="1" x14ac:dyDescent="0.3">
      <c r="B10" s="102" t="s">
        <v>83</v>
      </c>
      <c r="C10" s="500"/>
      <c r="D10" s="500"/>
      <c r="E10" s="500"/>
      <c r="F10" s="500"/>
      <c r="G10" s="500"/>
      <c r="H10" s="500"/>
      <c r="I10" s="500"/>
      <c r="J10" s="500"/>
      <c r="K10" s="500"/>
      <c r="L10" s="500"/>
      <c r="M10" s="500"/>
      <c r="N10" s="501"/>
    </row>
    <row r="11" spans="1:16" ht="15.75" thickBot="1" x14ac:dyDescent="0.3">
      <c r="B11" s="102" t="s">
        <v>84</v>
      </c>
      <c r="C11" s="502">
        <v>15</v>
      </c>
      <c r="D11" s="502"/>
      <c r="E11" s="503"/>
      <c r="F11" s="172"/>
      <c r="G11" s="172"/>
      <c r="H11" s="172"/>
      <c r="I11" s="172"/>
      <c r="J11" s="172"/>
      <c r="K11" s="172"/>
      <c r="L11" s="172"/>
      <c r="M11" s="172"/>
      <c r="N11" s="173"/>
    </row>
    <row r="12" spans="1:16" ht="15.75" thickBot="1" x14ac:dyDescent="0.3">
      <c r="B12" s="103" t="s">
        <v>85</v>
      </c>
      <c r="C12" s="147">
        <v>42021</v>
      </c>
      <c r="D12" s="104"/>
      <c r="E12" s="104"/>
      <c r="F12" s="104"/>
      <c r="G12" s="104"/>
      <c r="H12" s="104"/>
      <c r="I12" s="104"/>
      <c r="J12" s="104"/>
      <c r="K12" s="104"/>
      <c r="L12" s="104"/>
      <c r="M12" s="104"/>
      <c r="N12" s="105"/>
    </row>
    <row r="13" spans="1:16" ht="15.75" x14ac:dyDescent="0.25">
      <c r="B13" s="106"/>
      <c r="C13" s="148"/>
      <c r="D13" s="107"/>
      <c r="E13" s="107"/>
      <c r="F13" s="107"/>
      <c r="G13" s="107"/>
      <c r="H13" s="107"/>
      <c r="I13" s="174"/>
      <c r="J13" s="174"/>
      <c r="K13" s="174"/>
      <c r="L13" s="174"/>
      <c r="M13" s="174"/>
      <c r="N13" s="107"/>
    </row>
    <row r="14" spans="1:16" ht="15" x14ac:dyDescent="0.25">
      <c r="I14" s="174"/>
      <c r="J14" s="174"/>
      <c r="K14" s="174"/>
      <c r="L14" s="174"/>
      <c r="M14" s="174"/>
      <c r="N14" s="175"/>
    </row>
    <row r="15" spans="1:16" ht="30" customHeight="1" x14ac:dyDescent="0.25">
      <c r="B15" s="498" t="s">
        <v>86</v>
      </c>
      <c r="C15" s="498"/>
      <c r="D15" s="176" t="s">
        <v>87</v>
      </c>
      <c r="E15" s="176" t="s">
        <v>88</v>
      </c>
      <c r="F15" s="176" t="s">
        <v>89</v>
      </c>
      <c r="G15" s="177"/>
      <c r="I15" s="149"/>
      <c r="J15" s="149"/>
      <c r="K15" s="149"/>
      <c r="L15" s="149"/>
      <c r="M15" s="149"/>
      <c r="N15" s="175"/>
    </row>
    <row r="16" spans="1:16" ht="15" x14ac:dyDescent="0.25">
      <c r="B16" s="498"/>
      <c r="C16" s="498"/>
      <c r="D16" s="176">
        <v>15</v>
      </c>
      <c r="E16" s="178" t="s">
        <v>1260</v>
      </c>
      <c r="F16" s="178">
        <v>155</v>
      </c>
      <c r="G16" s="179"/>
      <c r="I16" s="150"/>
      <c r="J16" s="150"/>
      <c r="K16" s="150"/>
      <c r="L16" s="150"/>
      <c r="M16" s="150"/>
      <c r="N16" s="175"/>
    </row>
    <row r="17" spans="1:14" ht="15" x14ac:dyDescent="0.25">
      <c r="B17" s="498"/>
      <c r="C17" s="498"/>
      <c r="D17" s="176"/>
      <c r="E17" s="178"/>
      <c r="F17" s="178"/>
      <c r="G17" s="179"/>
      <c r="I17" s="150"/>
      <c r="J17" s="150"/>
      <c r="K17" s="150"/>
      <c r="L17" s="150"/>
      <c r="M17" s="150"/>
      <c r="N17" s="175"/>
    </row>
    <row r="18" spans="1:14" ht="15" x14ac:dyDescent="0.25">
      <c r="B18" s="498"/>
      <c r="C18" s="498"/>
      <c r="D18" s="176"/>
      <c r="E18" s="178"/>
      <c r="F18" s="178"/>
      <c r="G18" s="179"/>
      <c r="I18" s="150"/>
      <c r="J18" s="150"/>
      <c r="K18" s="150"/>
      <c r="L18" s="150"/>
      <c r="M18" s="150"/>
      <c r="N18" s="175"/>
    </row>
    <row r="19" spans="1:14" ht="15" x14ac:dyDescent="0.25">
      <c r="B19" s="498"/>
      <c r="C19" s="498"/>
      <c r="D19" s="176"/>
      <c r="E19" s="180"/>
      <c r="F19" s="178"/>
      <c r="G19" s="179"/>
      <c r="H19" s="151"/>
      <c r="I19" s="150"/>
      <c r="J19" s="150"/>
      <c r="K19" s="150"/>
      <c r="L19" s="150"/>
      <c r="M19" s="150"/>
      <c r="N19" s="181"/>
    </row>
    <row r="20" spans="1:14" ht="15" x14ac:dyDescent="0.25">
      <c r="B20" s="498"/>
      <c r="C20" s="498"/>
      <c r="D20" s="176"/>
      <c r="E20" s="180"/>
      <c r="F20" s="178"/>
      <c r="G20" s="179"/>
      <c r="H20" s="151"/>
      <c r="I20" s="152"/>
      <c r="J20" s="152"/>
      <c r="K20" s="152"/>
      <c r="L20" s="152"/>
      <c r="M20" s="152"/>
      <c r="N20" s="181"/>
    </row>
    <row r="21" spans="1:14" ht="15" x14ac:dyDescent="0.25">
      <c r="B21" s="498"/>
      <c r="C21" s="498"/>
      <c r="D21" s="176"/>
      <c r="E21" s="180"/>
      <c r="F21" s="178"/>
      <c r="G21" s="179"/>
      <c r="H21" s="151"/>
      <c r="I21" s="174"/>
      <c r="J21" s="174"/>
      <c r="K21" s="174"/>
      <c r="L21" s="174"/>
      <c r="M21" s="174"/>
      <c r="N21" s="181"/>
    </row>
    <row r="22" spans="1:14" ht="15" x14ac:dyDescent="0.25">
      <c r="B22" s="498"/>
      <c r="C22" s="498"/>
      <c r="D22" s="176"/>
      <c r="E22" s="180"/>
      <c r="F22" s="178"/>
      <c r="G22" s="179"/>
      <c r="H22" s="151"/>
      <c r="I22" s="174"/>
      <c r="J22" s="174"/>
      <c r="K22" s="174"/>
      <c r="L22" s="174"/>
      <c r="M22" s="174"/>
      <c r="N22" s="181"/>
    </row>
    <row r="23" spans="1:14" ht="15.75" thickBot="1" x14ac:dyDescent="0.3">
      <c r="B23" s="489" t="s">
        <v>90</v>
      </c>
      <c r="C23" s="491"/>
      <c r="D23" s="176"/>
      <c r="E23" s="182" t="str">
        <f>E16</f>
        <v>421,714,390</v>
      </c>
      <c r="F23" s="178">
        <f>SUM(F16:F22)</f>
        <v>155</v>
      </c>
      <c r="G23" s="179"/>
      <c r="H23" s="151"/>
      <c r="I23" s="174"/>
      <c r="J23" s="174"/>
      <c r="K23" s="174"/>
      <c r="L23" s="174"/>
      <c r="M23" s="174"/>
      <c r="N23" s="181"/>
    </row>
    <row r="24" spans="1:14" ht="43.5" thickBot="1" x14ac:dyDescent="0.3">
      <c r="A24" s="131"/>
      <c r="B24" s="127" t="s">
        <v>91</v>
      </c>
      <c r="C24" s="127" t="s">
        <v>92</v>
      </c>
      <c r="E24" s="149"/>
      <c r="F24" s="149"/>
      <c r="G24" s="149"/>
      <c r="H24" s="149"/>
      <c r="I24" s="132"/>
      <c r="J24" s="132"/>
      <c r="K24" s="132"/>
      <c r="L24" s="132"/>
      <c r="M24" s="132"/>
    </row>
    <row r="25" spans="1:14" ht="15.75" thickBot="1" x14ac:dyDescent="0.3">
      <c r="A25" s="183">
        <v>1</v>
      </c>
      <c r="C25" s="184">
        <f>+F23*80%</f>
        <v>124</v>
      </c>
      <c r="D25" s="150"/>
      <c r="E25" s="185" t="str">
        <f>E23</f>
        <v>421,714,390</v>
      </c>
      <c r="F25" s="153"/>
      <c r="G25" s="153"/>
      <c r="H25" s="153"/>
      <c r="I25" s="186"/>
      <c r="J25" s="186"/>
      <c r="K25" s="186"/>
      <c r="L25" s="186"/>
      <c r="M25" s="186"/>
    </row>
    <row r="26" spans="1:14" ht="15" x14ac:dyDescent="0.25">
      <c r="A26" s="187"/>
      <c r="C26" s="108"/>
      <c r="D26" s="150"/>
      <c r="E26" s="154"/>
      <c r="F26" s="153"/>
      <c r="G26" s="153"/>
      <c r="H26" s="153"/>
      <c r="I26" s="186"/>
      <c r="J26" s="186"/>
      <c r="K26" s="186"/>
      <c r="L26" s="186"/>
      <c r="M26" s="186"/>
    </row>
    <row r="27" spans="1:14" ht="15" x14ac:dyDescent="0.25">
      <c r="A27" s="187"/>
      <c r="C27" s="108"/>
      <c r="D27" s="150"/>
      <c r="E27" s="154"/>
      <c r="F27" s="153"/>
      <c r="G27" s="153"/>
      <c r="H27" s="153"/>
      <c r="I27" s="186"/>
      <c r="J27" s="186"/>
      <c r="K27" s="186"/>
      <c r="L27" s="186"/>
      <c r="M27" s="186"/>
    </row>
    <row r="28" spans="1:14" ht="15" x14ac:dyDescent="0.2">
      <c r="A28" s="187"/>
      <c r="B28" s="188" t="s">
        <v>93</v>
      </c>
      <c r="C28" s="171"/>
      <c r="D28" s="171"/>
      <c r="E28" s="171"/>
      <c r="F28" s="171"/>
      <c r="G28" s="171"/>
      <c r="H28" s="171"/>
      <c r="I28" s="174"/>
      <c r="J28" s="174"/>
      <c r="K28" s="174"/>
      <c r="L28" s="174"/>
      <c r="M28" s="174"/>
      <c r="N28" s="175"/>
    </row>
    <row r="29" spans="1:14" ht="15" x14ac:dyDescent="0.2">
      <c r="A29" s="187"/>
      <c r="B29" s="171"/>
      <c r="C29" s="171"/>
      <c r="D29" s="171"/>
      <c r="E29" s="171"/>
      <c r="F29" s="171"/>
      <c r="G29" s="171"/>
      <c r="H29" s="171"/>
      <c r="I29" s="174"/>
      <c r="J29" s="174"/>
      <c r="K29" s="174"/>
      <c r="L29" s="174"/>
      <c r="M29" s="174"/>
      <c r="N29" s="175"/>
    </row>
    <row r="30" spans="1:14" ht="15" x14ac:dyDescent="0.2">
      <c r="A30" s="187"/>
      <c r="B30" s="176" t="s">
        <v>94</v>
      </c>
      <c r="C30" s="176" t="s">
        <v>75</v>
      </c>
      <c r="D30" s="176" t="s">
        <v>95</v>
      </c>
      <c r="E30" s="171"/>
      <c r="F30" s="171"/>
      <c r="G30" s="171"/>
      <c r="H30" s="171"/>
      <c r="I30" s="174"/>
      <c r="J30" s="174"/>
      <c r="K30" s="174"/>
      <c r="L30" s="174"/>
      <c r="M30" s="174"/>
      <c r="N30" s="175"/>
    </row>
    <row r="31" spans="1:14" ht="15" x14ac:dyDescent="0.2">
      <c r="A31" s="187"/>
      <c r="B31" s="99" t="s">
        <v>97</v>
      </c>
      <c r="C31" s="85" t="s">
        <v>98</v>
      </c>
      <c r="D31" s="99"/>
      <c r="E31" s="171"/>
      <c r="F31" s="171"/>
      <c r="G31" s="171"/>
      <c r="H31" s="171"/>
      <c r="I31" s="174"/>
      <c r="J31" s="174"/>
      <c r="K31" s="174"/>
      <c r="L31" s="174"/>
      <c r="M31" s="174"/>
      <c r="N31" s="175"/>
    </row>
    <row r="32" spans="1:14" ht="15" x14ac:dyDescent="0.2">
      <c r="A32" s="187"/>
      <c r="B32" s="99" t="s">
        <v>99</v>
      </c>
      <c r="C32" s="85" t="s">
        <v>98</v>
      </c>
      <c r="D32" s="99"/>
      <c r="E32" s="171"/>
      <c r="F32" s="171"/>
      <c r="G32" s="171"/>
      <c r="H32" s="171"/>
      <c r="I32" s="174"/>
      <c r="J32" s="174"/>
      <c r="K32" s="174"/>
      <c r="L32" s="174"/>
      <c r="M32" s="174"/>
      <c r="N32" s="175"/>
    </row>
    <row r="33" spans="1:14" ht="15" x14ac:dyDescent="0.2">
      <c r="A33" s="187"/>
      <c r="B33" s="99" t="s">
        <v>100</v>
      </c>
      <c r="C33" s="85" t="s">
        <v>98</v>
      </c>
      <c r="D33" s="99"/>
      <c r="E33" s="171"/>
      <c r="F33" s="171"/>
      <c r="G33" s="171"/>
      <c r="H33" s="171"/>
      <c r="I33" s="174"/>
      <c r="J33" s="174"/>
      <c r="K33" s="174"/>
      <c r="L33" s="174"/>
      <c r="M33" s="174"/>
      <c r="N33" s="175"/>
    </row>
    <row r="34" spans="1:14" ht="15" x14ac:dyDescent="0.2">
      <c r="A34" s="187"/>
      <c r="B34" s="99" t="s">
        <v>101</v>
      </c>
      <c r="C34" s="85" t="s">
        <v>98</v>
      </c>
      <c r="D34" s="99"/>
      <c r="E34" s="171"/>
      <c r="F34" s="171"/>
      <c r="G34" s="171"/>
      <c r="H34" s="171"/>
      <c r="I34" s="174"/>
      <c r="J34" s="174"/>
      <c r="K34" s="174"/>
      <c r="L34" s="174"/>
      <c r="M34" s="174"/>
      <c r="N34" s="175"/>
    </row>
    <row r="35" spans="1:14" ht="15" x14ac:dyDescent="0.2">
      <c r="A35" s="187"/>
      <c r="B35" s="171"/>
      <c r="C35" s="171"/>
      <c r="D35" s="171"/>
      <c r="E35" s="171"/>
      <c r="F35" s="171"/>
      <c r="G35" s="171"/>
      <c r="H35" s="171"/>
      <c r="I35" s="174"/>
      <c r="J35" s="174"/>
      <c r="K35" s="174"/>
      <c r="L35" s="174"/>
      <c r="M35" s="174"/>
      <c r="N35" s="175"/>
    </row>
    <row r="36" spans="1:14" ht="15" x14ac:dyDescent="0.2">
      <c r="A36" s="187"/>
      <c r="B36" s="171"/>
      <c r="C36" s="171"/>
      <c r="D36" s="171"/>
      <c r="E36" s="171"/>
      <c r="F36" s="171"/>
      <c r="G36" s="171"/>
      <c r="H36" s="171"/>
      <c r="I36" s="174"/>
      <c r="J36" s="174"/>
      <c r="K36" s="174"/>
      <c r="L36" s="174"/>
      <c r="M36" s="174"/>
      <c r="N36" s="175"/>
    </row>
    <row r="37" spans="1:14" ht="15" x14ac:dyDescent="0.2">
      <c r="A37" s="187"/>
      <c r="B37" s="188" t="s">
        <v>102</v>
      </c>
      <c r="C37" s="171"/>
      <c r="D37" s="171"/>
      <c r="E37" s="171"/>
      <c r="F37" s="171"/>
      <c r="G37" s="171"/>
      <c r="H37" s="171"/>
      <c r="I37" s="174"/>
      <c r="J37" s="174"/>
      <c r="K37" s="174"/>
      <c r="L37" s="174"/>
      <c r="M37" s="174"/>
      <c r="N37" s="175"/>
    </row>
    <row r="38" spans="1:14" ht="15" x14ac:dyDescent="0.2">
      <c r="A38" s="187"/>
      <c r="B38" s="171"/>
      <c r="C38" s="171"/>
      <c r="D38" s="171"/>
      <c r="E38" s="171"/>
      <c r="F38" s="171"/>
      <c r="G38" s="171"/>
      <c r="H38" s="171"/>
      <c r="I38" s="174"/>
      <c r="J38" s="174"/>
      <c r="K38" s="174"/>
      <c r="L38" s="174"/>
      <c r="M38" s="174"/>
      <c r="N38" s="175"/>
    </row>
    <row r="39" spans="1:14" ht="15" x14ac:dyDescent="0.2">
      <c r="A39" s="187"/>
      <c r="B39" s="171"/>
      <c r="C39" s="171"/>
      <c r="D39" s="171"/>
      <c r="E39" s="171"/>
      <c r="F39" s="171"/>
      <c r="G39" s="171"/>
      <c r="H39" s="171"/>
      <c r="I39" s="174"/>
      <c r="J39" s="174"/>
      <c r="K39" s="174"/>
      <c r="L39" s="174"/>
      <c r="M39" s="174"/>
      <c r="N39" s="175"/>
    </row>
    <row r="40" spans="1:14" ht="15" x14ac:dyDescent="0.2">
      <c r="A40" s="187"/>
      <c r="B40" s="176" t="s">
        <v>94</v>
      </c>
      <c r="C40" s="176" t="s">
        <v>103</v>
      </c>
      <c r="D40" s="158" t="s">
        <v>104</v>
      </c>
      <c r="E40" s="158" t="s">
        <v>105</v>
      </c>
      <c r="F40" s="171"/>
      <c r="G40" s="171"/>
      <c r="H40" s="171"/>
      <c r="I40" s="174"/>
      <c r="J40" s="174"/>
      <c r="K40" s="174"/>
      <c r="L40" s="174"/>
      <c r="M40" s="174"/>
      <c r="N40" s="175"/>
    </row>
    <row r="41" spans="1:14" ht="42.75" x14ac:dyDescent="0.2">
      <c r="A41" s="187"/>
      <c r="B41" s="190" t="s">
        <v>106</v>
      </c>
      <c r="C41" s="47">
        <v>40</v>
      </c>
      <c r="D41" s="85">
        <v>40</v>
      </c>
      <c r="E41" s="474">
        <f>+D41+D42</f>
        <v>50</v>
      </c>
      <c r="F41" s="171"/>
      <c r="G41" s="171"/>
      <c r="H41" s="171"/>
      <c r="I41" s="174"/>
      <c r="J41" s="174"/>
      <c r="K41" s="174"/>
      <c r="L41" s="174"/>
      <c r="M41" s="174"/>
      <c r="N41" s="175"/>
    </row>
    <row r="42" spans="1:14" ht="71.25" x14ac:dyDescent="0.2">
      <c r="A42" s="187"/>
      <c r="B42" s="190" t="s">
        <v>107</v>
      </c>
      <c r="C42" s="47">
        <v>60</v>
      </c>
      <c r="D42" s="85">
        <v>10</v>
      </c>
      <c r="E42" s="475"/>
      <c r="F42" s="171"/>
      <c r="G42" s="171"/>
      <c r="H42" s="171"/>
      <c r="I42" s="174"/>
      <c r="J42" s="174"/>
      <c r="K42" s="174"/>
      <c r="L42" s="174"/>
      <c r="M42" s="174"/>
      <c r="N42" s="175"/>
    </row>
    <row r="43" spans="1:14" ht="15" x14ac:dyDescent="0.25">
      <c r="A43" s="187"/>
      <c r="C43" s="108"/>
      <c r="D43" s="150"/>
      <c r="E43" s="154"/>
      <c r="F43" s="153"/>
      <c r="G43" s="153"/>
      <c r="H43" s="153"/>
      <c r="I43" s="186"/>
      <c r="J43" s="186"/>
      <c r="K43" s="186"/>
      <c r="L43" s="186"/>
      <c r="M43" s="186"/>
    </row>
    <row r="44" spans="1:14" ht="15" x14ac:dyDescent="0.25">
      <c r="A44" s="187"/>
      <c r="C44" s="108"/>
      <c r="D44" s="150"/>
      <c r="E44" s="154"/>
      <c r="F44" s="153"/>
      <c r="G44" s="153"/>
      <c r="H44" s="153"/>
      <c r="I44" s="186"/>
      <c r="J44" s="186"/>
      <c r="K44" s="186"/>
      <c r="L44" s="186"/>
      <c r="M44" s="186"/>
    </row>
    <row r="45" spans="1:14" ht="15" x14ac:dyDescent="0.25">
      <c r="A45" s="187"/>
      <c r="C45" s="108"/>
      <c r="D45" s="150"/>
      <c r="E45" s="154"/>
      <c r="F45" s="153"/>
      <c r="G45" s="153"/>
      <c r="H45" s="153"/>
      <c r="I45" s="186"/>
      <c r="J45" s="186"/>
      <c r="K45" s="186"/>
      <c r="L45" s="186"/>
      <c r="M45" s="186"/>
    </row>
    <row r="46" spans="1:14" ht="15" thickBot="1" x14ac:dyDescent="0.3">
      <c r="M46" s="504" t="s">
        <v>108</v>
      </c>
      <c r="N46" s="504"/>
    </row>
    <row r="47" spans="1:14" ht="15" x14ac:dyDescent="0.25">
      <c r="B47" s="188" t="s">
        <v>109</v>
      </c>
      <c r="M47" s="191"/>
      <c r="N47" s="191"/>
    </row>
    <row r="48" spans="1:14" ht="15" thickBot="1" x14ac:dyDescent="0.3">
      <c r="M48" s="191"/>
      <c r="N48" s="191"/>
    </row>
    <row r="49" spans="1:26" s="174" customFormat="1" ht="75" x14ac:dyDescent="0.25">
      <c r="B49" s="192" t="s">
        <v>110</v>
      </c>
      <c r="C49" s="192" t="s">
        <v>111</v>
      </c>
      <c r="D49" s="192" t="s">
        <v>112</v>
      </c>
      <c r="E49" s="192" t="s">
        <v>113</v>
      </c>
      <c r="F49" s="192" t="s">
        <v>114</v>
      </c>
      <c r="G49" s="192" t="s">
        <v>115</v>
      </c>
      <c r="H49" s="192" t="s">
        <v>116</v>
      </c>
      <c r="I49" s="192" t="s">
        <v>117</v>
      </c>
      <c r="J49" s="192" t="s">
        <v>118</v>
      </c>
      <c r="K49" s="192" t="s">
        <v>119</v>
      </c>
      <c r="L49" s="192" t="s">
        <v>120</v>
      </c>
      <c r="M49" s="193" t="s">
        <v>121</v>
      </c>
      <c r="N49" s="192" t="s">
        <v>122</v>
      </c>
      <c r="O49" s="192" t="s">
        <v>123</v>
      </c>
      <c r="P49" s="194" t="s">
        <v>124</v>
      </c>
      <c r="Q49" s="194" t="s">
        <v>125</v>
      </c>
    </row>
    <row r="50" spans="1:26" s="79" customFormat="1" ht="28.5" x14ac:dyDescent="0.2">
      <c r="A50" s="47">
        <v>1</v>
      </c>
      <c r="B50" s="62" t="s">
        <v>50</v>
      </c>
      <c r="C50" s="62" t="s">
        <v>50</v>
      </c>
      <c r="D50" s="62" t="s">
        <v>594</v>
      </c>
      <c r="E50" s="62" t="s">
        <v>1261</v>
      </c>
      <c r="F50" s="120" t="s">
        <v>75</v>
      </c>
      <c r="G50" s="110" t="s">
        <v>385</v>
      </c>
      <c r="H50" s="111">
        <v>40940</v>
      </c>
      <c r="I50" s="111">
        <v>41090</v>
      </c>
      <c r="J50" s="112" t="s">
        <v>95</v>
      </c>
      <c r="K50" s="261">
        <f>+(I50-H50)/30</f>
        <v>5</v>
      </c>
      <c r="L50" s="261" t="s">
        <v>651</v>
      </c>
      <c r="M50" s="262">
        <v>155</v>
      </c>
      <c r="N50" s="263" t="s">
        <v>651</v>
      </c>
      <c r="O50" s="264">
        <v>107877816</v>
      </c>
      <c r="P50" s="264">
        <v>73</v>
      </c>
      <c r="Q50" s="217"/>
      <c r="R50" s="86"/>
      <c r="S50" s="86"/>
      <c r="T50" s="86"/>
      <c r="U50" s="86"/>
      <c r="V50" s="86"/>
      <c r="W50" s="86"/>
      <c r="X50" s="86"/>
      <c r="Y50" s="86"/>
      <c r="Z50" s="86"/>
    </row>
    <row r="51" spans="1:26" s="79" customFormat="1" ht="28.5" x14ac:dyDescent="0.2">
      <c r="A51" s="47">
        <f>+A50+1</f>
        <v>2</v>
      </c>
      <c r="B51" s="62" t="s">
        <v>50</v>
      </c>
      <c r="C51" s="62" t="s">
        <v>50</v>
      </c>
      <c r="D51" s="62" t="s">
        <v>594</v>
      </c>
      <c r="E51" s="62" t="s">
        <v>1262</v>
      </c>
      <c r="F51" s="120" t="s">
        <v>75</v>
      </c>
      <c r="G51" s="110" t="s">
        <v>385</v>
      </c>
      <c r="H51" s="111">
        <v>41091</v>
      </c>
      <c r="I51" s="111">
        <v>41256</v>
      </c>
      <c r="J51" s="112" t="s">
        <v>95</v>
      </c>
      <c r="K51" s="261">
        <f>+(I51-H51)/30</f>
        <v>5.5</v>
      </c>
      <c r="L51" s="261" t="s">
        <v>651</v>
      </c>
      <c r="M51" s="262">
        <v>155</v>
      </c>
      <c r="N51" s="263" t="s">
        <v>651</v>
      </c>
      <c r="O51" s="264">
        <v>223200000</v>
      </c>
      <c r="P51" s="264">
        <v>74</v>
      </c>
      <c r="Q51" s="217"/>
      <c r="R51" s="86"/>
      <c r="S51" s="86"/>
      <c r="T51" s="86"/>
      <c r="U51" s="86"/>
      <c r="V51" s="86"/>
      <c r="W51" s="86"/>
      <c r="X51" s="86"/>
      <c r="Y51" s="86"/>
      <c r="Z51" s="86"/>
    </row>
    <row r="52" spans="1:26" s="79" customFormat="1" ht="28.5" x14ac:dyDescent="0.2">
      <c r="A52" s="47">
        <f t="shared" ref="A52:A57" si="0">+A51+1</f>
        <v>3</v>
      </c>
      <c r="B52" s="62" t="s">
        <v>50</v>
      </c>
      <c r="C52" s="62" t="s">
        <v>50</v>
      </c>
      <c r="D52" s="62" t="s">
        <v>594</v>
      </c>
      <c r="E52" s="62" t="s">
        <v>1263</v>
      </c>
      <c r="F52" s="120" t="s">
        <v>75</v>
      </c>
      <c r="G52" s="110" t="s">
        <v>385</v>
      </c>
      <c r="H52" s="111">
        <v>41301</v>
      </c>
      <c r="I52" s="111">
        <v>41988</v>
      </c>
      <c r="J52" s="112" t="s">
        <v>95</v>
      </c>
      <c r="K52" s="261">
        <f>+(I52-H52)/30</f>
        <v>22.9</v>
      </c>
      <c r="L52" s="265" t="s">
        <v>651</v>
      </c>
      <c r="M52" s="262">
        <v>155</v>
      </c>
      <c r="N52" s="263" t="s">
        <v>651</v>
      </c>
      <c r="O52" s="264">
        <v>640152480</v>
      </c>
      <c r="P52" s="264">
        <v>74</v>
      </c>
      <c r="Q52" s="217"/>
      <c r="R52" s="86"/>
      <c r="S52" s="86"/>
      <c r="T52" s="86"/>
      <c r="U52" s="86"/>
      <c r="V52" s="86"/>
      <c r="W52" s="86"/>
      <c r="X52" s="86"/>
      <c r="Y52" s="86"/>
      <c r="Z52" s="86"/>
    </row>
    <row r="53" spans="1:26" s="79" customFormat="1" ht="30.75" customHeight="1" x14ac:dyDescent="0.25">
      <c r="A53" s="47">
        <f t="shared" si="0"/>
        <v>4</v>
      </c>
      <c r="B53" s="62"/>
      <c r="C53" s="62"/>
      <c r="D53" s="62"/>
      <c r="E53" s="62"/>
      <c r="F53" s="205"/>
      <c r="G53" s="120"/>
      <c r="H53" s="111"/>
      <c r="I53" s="111"/>
      <c r="J53" s="112"/>
      <c r="K53" s="224"/>
      <c r="L53" s="225"/>
      <c r="M53" s="115"/>
      <c r="N53" s="266"/>
      <c r="O53" s="117"/>
      <c r="P53" s="117"/>
      <c r="Q53" s="76"/>
      <c r="R53" s="86"/>
      <c r="S53" s="86"/>
      <c r="T53" s="86"/>
      <c r="U53" s="86"/>
      <c r="V53" s="86"/>
      <c r="W53" s="86"/>
      <c r="X53" s="86"/>
      <c r="Y53" s="86"/>
      <c r="Z53" s="86"/>
    </row>
    <row r="54" spans="1:26" s="79" customFormat="1" x14ac:dyDescent="0.25">
      <c r="A54" s="47">
        <f t="shared" si="0"/>
        <v>5</v>
      </c>
      <c r="B54" s="62"/>
      <c r="C54" s="63"/>
      <c r="D54" s="62"/>
      <c r="E54" s="119"/>
      <c r="F54" s="120"/>
      <c r="G54" s="120"/>
      <c r="H54" s="111"/>
      <c r="I54" s="111"/>
      <c r="J54" s="112"/>
      <c r="K54" s="224"/>
      <c r="L54" s="112"/>
      <c r="M54" s="115"/>
      <c r="N54" s="115"/>
      <c r="O54" s="117"/>
      <c r="P54" s="117"/>
      <c r="Q54" s="76"/>
      <c r="R54" s="86"/>
      <c r="S54" s="86"/>
      <c r="T54" s="86"/>
      <c r="U54" s="86"/>
      <c r="V54" s="86"/>
      <c r="W54" s="86"/>
      <c r="X54" s="86"/>
      <c r="Y54" s="86"/>
      <c r="Z54" s="86"/>
    </row>
    <row r="55" spans="1:26" s="79" customFormat="1" x14ac:dyDescent="0.25">
      <c r="A55" s="47">
        <f t="shared" si="0"/>
        <v>6</v>
      </c>
      <c r="B55" s="62"/>
      <c r="C55" s="63"/>
      <c r="D55" s="62"/>
      <c r="E55" s="119"/>
      <c r="F55" s="120"/>
      <c r="G55" s="120"/>
      <c r="H55" s="111"/>
      <c r="I55" s="113"/>
      <c r="J55" s="112"/>
      <c r="K55" s="112"/>
      <c r="L55" s="112"/>
      <c r="M55" s="115"/>
      <c r="N55" s="115"/>
      <c r="O55" s="117"/>
      <c r="P55" s="117"/>
      <c r="Q55" s="76"/>
      <c r="R55" s="86"/>
      <c r="S55" s="86"/>
      <c r="T55" s="86"/>
      <c r="U55" s="86"/>
      <c r="V55" s="86"/>
      <c r="W55" s="86"/>
      <c r="X55" s="86"/>
      <c r="Y55" s="86"/>
      <c r="Z55" s="86"/>
    </row>
    <row r="56" spans="1:26" s="79" customFormat="1" x14ac:dyDescent="0.25">
      <c r="A56" s="47">
        <f t="shared" si="0"/>
        <v>7</v>
      </c>
      <c r="B56" s="62"/>
      <c r="C56" s="63"/>
      <c r="D56" s="62"/>
      <c r="E56" s="119"/>
      <c r="F56" s="120"/>
      <c r="G56" s="120"/>
      <c r="H56" s="111"/>
      <c r="I56" s="113"/>
      <c r="J56" s="112"/>
      <c r="K56" s="112"/>
      <c r="L56" s="112"/>
      <c r="M56" s="115"/>
      <c r="N56" s="115"/>
      <c r="O56" s="117"/>
      <c r="P56" s="117"/>
      <c r="Q56" s="76"/>
      <c r="R56" s="86"/>
      <c r="S56" s="86"/>
      <c r="T56" s="86"/>
      <c r="U56" s="86"/>
      <c r="V56" s="86"/>
      <c r="W56" s="86"/>
      <c r="X56" s="86"/>
      <c r="Y56" s="86"/>
      <c r="Z56" s="86"/>
    </row>
    <row r="57" spans="1:26" s="79" customFormat="1" x14ac:dyDescent="0.25">
      <c r="A57" s="47">
        <f t="shared" si="0"/>
        <v>8</v>
      </c>
      <c r="B57" s="62"/>
      <c r="C57" s="63"/>
      <c r="D57" s="62"/>
      <c r="E57" s="119"/>
      <c r="F57" s="120"/>
      <c r="G57" s="120"/>
      <c r="H57" s="111"/>
      <c r="I57" s="111"/>
      <c r="J57" s="112"/>
      <c r="K57" s="112"/>
      <c r="L57" s="112"/>
      <c r="M57" s="115"/>
      <c r="N57" s="115"/>
      <c r="O57" s="117"/>
      <c r="P57" s="117"/>
      <c r="Q57" s="76"/>
      <c r="R57" s="86"/>
      <c r="S57" s="86"/>
      <c r="T57" s="86"/>
      <c r="U57" s="86"/>
      <c r="V57" s="86"/>
      <c r="W57" s="86"/>
      <c r="X57" s="86"/>
      <c r="Y57" s="86"/>
      <c r="Z57" s="86"/>
    </row>
    <row r="58" spans="1:26" s="79" customFormat="1" x14ac:dyDescent="0.25">
      <c r="A58" s="47"/>
      <c r="B58" s="118" t="s">
        <v>105</v>
      </c>
      <c r="C58" s="63"/>
      <c r="D58" s="62"/>
      <c r="E58" s="119"/>
      <c r="F58" s="120"/>
      <c r="G58" s="120"/>
      <c r="H58" s="120"/>
      <c r="I58" s="112"/>
      <c r="J58" s="112"/>
      <c r="K58" s="121">
        <f>SUM(K50:K57)</f>
        <v>33.4</v>
      </c>
      <c r="L58" s="122"/>
      <c r="M58" s="121">
        <f>SUM(M50:M57)</f>
        <v>465</v>
      </c>
      <c r="N58" s="122">
        <f t="shared" ref="N58" si="1">SUM(N50:N57)</f>
        <v>0</v>
      </c>
      <c r="O58" s="117"/>
      <c r="P58" s="117"/>
      <c r="Q58" s="76"/>
    </row>
    <row r="59" spans="1:26" x14ac:dyDescent="0.25">
      <c r="E59" s="155"/>
      <c r="K59" s="156"/>
    </row>
    <row r="60" spans="1:26" ht="15" x14ac:dyDescent="0.25">
      <c r="B60" s="471" t="s">
        <v>133</v>
      </c>
      <c r="C60" s="471" t="s">
        <v>134</v>
      </c>
      <c r="D60" s="505" t="s">
        <v>135</v>
      </c>
      <c r="E60" s="505"/>
      <c r="K60" s="157"/>
      <c r="L60" s="157"/>
      <c r="M60" s="157"/>
    </row>
    <row r="61" spans="1:26" ht="18" x14ac:dyDescent="0.25">
      <c r="B61" s="473"/>
      <c r="C61" s="473"/>
      <c r="D61" s="158" t="s">
        <v>75</v>
      </c>
      <c r="E61" s="159" t="s">
        <v>95</v>
      </c>
      <c r="H61" s="124"/>
      <c r="I61" s="161">
        <v>40194</v>
      </c>
      <c r="K61" s="161"/>
      <c r="L61" s="157"/>
    </row>
    <row r="62" spans="1:26" ht="18" x14ac:dyDescent="0.25">
      <c r="B62" s="160" t="s">
        <v>139</v>
      </c>
      <c r="C62" s="162">
        <f>+K58</f>
        <v>33.4</v>
      </c>
      <c r="D62" s="85" t="s">
        <v>98</v>
      </c>
      <c r="E62" s="85"/>
      <c r="F62" s="126"/>
      <c r="G62" s="126"/>
      <c r="H62" s="126"/>
      <c r="I62" s="126"/>
      <c r="J62" s="126"/>
      <c r="L62" s="163">
        <f>K50+K51+K52+K53</f>
        <v>33.4</v>
      </c>
      <c r="M62" s="126"/>
    </row>
    <row r="63" spans="1:26" ht="15" x14ac:dyDescent="0.25">
      <c r="B63" s="160" t="s">
        <v>140</v>
      </c>
      <c r="C63" s="164">
        <v>155</v>
      </c>
      <c r="D63" s="85" t="s">
        <v>98</v>
      </c>
      <c r="E63" s="85"/>
    </row>
    <row r="64" spans="1:26" x14ac:dyDescent="0.25">
      <c r="B64" s="165"/>
      <c r="C64" s="518"/>
      <c r="D64" s="518"/>
      <c r="E64" s="518"/>
      <c r="F64" s="518"/>
      <c r="G64" s="518"/>
      <c r="H64" s="518"/>
      <c r="I64" s="518"/>
      <c r="J64" s="518"/>
      <c r="K64" s="518"/>
      <c r="L64" s="518"/>
      <c r="M64" s="518"/>
      <c r="N64" s="518"/>
    </row>
    <row r="65" spans="2:18" ht="15" thickBot="1" x14ac:dyDescent="0.3"/>
    <row r="66" spans="2:18" ht="27" thickBot="1" x14ac:dyDescent="0.3">
      <c r="B66" s="519" t="s">
        <v>141</v>
      </c>
      <c r="C66" s="519"/>
      <c r="D66" s="519"/>
      <c r="E66" s="519"/>
      <c r="F66" s="519"/>
      <c r="G66" s="519"/>
      <c r="H66" s="519"/>
      <c r="I66" s="519"/>
      <c r="J66" s="519"/>
      <c r="K66" s="519"/>
      <c r="L66" s="519"/>
      <c r="M66" s="519"/>
      <c r="N66" s="519"/>
    </row>
    <row r="69" spans="2:18" ht="90" x14ac:dyDescent="0.25">
      <c r="B69" s="176" t="s">
        <v>142</v>
      </c>
      <c r="C69" s="195" t="s">
        <v>143</v>
      </c>
      <c r="D69" s="195" t="s">
        <v>144</v>
      </c>
      <c r="E69" s="195" t="s">
        <v>145</v>
      </c>
      <c r="F69" s="195" t="s">
        <v>146</v>
      </c>
      <c r="G69" s="195" t="s">
        <v>147</v>
      </c>
      <c r="H69" s="195" t="s">
        <v>148</v>
      </c>
      <c r="I69" s="176" t="s">
        <v>149</v>
      </c>
      <c r="J69" s="195" t="s">
        <v>150</v>
      </c>
      <c r="K69" s="195" t="s">
        <v>151</v>
      </c>
      <c r="L69" s="195" t="s">
        <v>152</v>
      </c>
      <c r="M69" s="195" t="s">
        <v>153</v>
      </c>
      <c r="N69" s="196" t="s">
        <v>154</v>
      </c>
      <c r="O69" s="196" t="s">
        <v>155</v>
      </c>
      <c r="P69" s="489" t="s">
        <v>96</v>
      </c>
      <c r="Q69" s="491"/>
      <c r="R69" s="195" t="s">
        <v>156</v>
      </c>
    </row>
    <row r="70" spans="2:18" ht="70.5" customHeight="1" x14ac:dyDescent="0.25">
      <c r="B70" s="99" t="s">
        <v>541</v>
      </c>
      <c r="C70" s="127" t="s">
        <v>602</v>
      </c>
      <c r="D70" s="127" t="s">
        <v>1264</v>
      </c>
      <c r="E70" s="127">
        <v>155</v>
      </c>
      <c r="F70" s="47" t="s">
        <v>652</v>
      </c>
      <c r="G70" s="47" t="s">
        <v>652</v>
      </c>
      <c r="H70" s="47" t="s">
        <v>652</v>
      </c>
      <c r="I70" s="47" t="s">
        <v>652</v>
      </c>
      <c r="J70" s="47" t="s">
        <v>652</v>
      </c>
      <c r="K70" s="127" t="s">
        <v>75</v>
      </c>
      <c r="L70" s="127" t="s">
        <v>75</v>
      </c>
      <c r="M70" s="127" t="s">
        <v>75</v>
      </c>
      <c r="N70" s="127" t="s">
        <v>75</v>
      </c>
      <c r="O70" s="127" t="s">
        <v>75</v>
      </c>
      <c r="P70" s="468" t="s">
        <v>1265</v>
      </c>
      <c r="Q70" s="469"/>
      <c r="R70" s="47" t="s">
        <v>75</v>
      </c>
    </row>
    <row r="71" spans="2:18" ht="15" x14ac:dyDescent="0.2">
      <c r="B71" s="100"/>
      <c r="C71" s="100"/>
      <c r="D71" s="166"/>
      <c r="E71" s="166"/>
      <c r="F71" s="169"/>
      <c r="G71" s="170"/>
      <c r="H71" s="169"/>
      <c r="I71" s="99"/>
      <c r="J71" s="100"/>
      <c r="K71" s="100"/>
      <c r="L71" s="99"/>
      <c r="M71" s="99"/>
      <c r="N71" s="99"/>
      <c r="O71" s="99"/>
      <c r="P71" s="489"/>
      <c r="Q71" s="491"/>
      <c r="R71" s="99"/>
    </row>
    <row r="72" spans="2:18" ht="15" x14ac:dyDescent="0.2">
      <c r="B72" s="100"/>
      <c r="C72" s="100"/>
      <c r="D72" s="166"/>
      <c r="E72" s="166"/>
      <c r="F72" s="169"/>
      <c r="G72" s="170"/>
      <c r="H72" s="169"/>
      <c r="I72" s="99"/>
      <c r="J72" s="100"/>
      <c r="K72" s="100"/>
      <c r="L72" s="99"/>
      <c r="M72" s="99"/>
      <c r="N72" s="99"/>
      <c r="O72" s="99"/>
      <c r="P72" s="489"/>
      <c r="Q72" s="491"/>
      <c r="R72" s="99"/>
    </row>
    <row r="73" spans="2:18" ht="15" x14ac:dyDescent="0.2">
      <c r="B73" s="100"/>
      <c r="C73" s="100"/>
      <c r="D73" s="166"/>
      <c r="E73" s="166"/>
      <c r="F73" s="169"/>
      <c r="G73" s="170"/>
      <c r="H73" s="169"/>
      <c r="I73" s="99"/>
      <c r="J73" s="100"/>
      <c r="K73" s="100"/>
      <c r="L73" s="99"/>
      <c r="M73" s="99"/>
      <c r="N73" s="99"/>
      <c r="O73" s="99"/>
      <c r="P73" s="489"/>
      <c r="Q73" s="491"/>
      <c r="R73" s="99"/>
    </row>
    <row r="74" spans="2:18" ht="15" x14ac:dyDescent="0.2">
      <c r="B74" s="100"/>
      <c r="C74" s="100"/>
      <c r="D74" s="166"/>
      <c r="E74" s="166"/>
      <c r="F74" s="169"/>
      <c r="G74" s="170"/>
      <c r="H74" s="169"/>
      <c r="I74" s="99"/>
      <c r="J74" s="100"/>
      <c r="K74" s="100"/>
      <c r="L74" s="99"/>
      <c r="M74" s="99"/>
      <c r="N74" s="99"/>
      <c r="O74" s="99"/>
      <c r="P74" s="489"/>
      <c r="Q74" s="491"/>
      <c r="R74" s="99"/>
    </row>
    <row r="75" spans="2:18" ht="15" x14ac:dyDescent="0.2">
      <c r="B75" s="100"/>
      <c r="C75" s="100"/>
      <c r="D75" s="166"/>
      <c r="E75" s="166"/>
      <c r="F75" s="169"/>
      <c r="G75" s="170"/>
      <c r="H75" s="169"/>
      <c r="I75" s="99"/>
      <c r="J75" s="100"/>
      <c r="K75" s="100"/>
      <c r="L75" s="99"/>
      <c r="M75" s="99"/>
      <c r="N75" s="99"/>
      <c r="O75" s="99"/>
      <c r="P75" s="489"/>
      <c r="Q75" s="491"/>
      <c r="R75" s="99"/>
    </row>
    <row r="76" spans="2:18" ht="15" x14ac:dyDescent="0.25">
      <c r="B76" s="99"/>
      <c r="C76" s="99"/>
      <c r="D76" s="99"/>
      <c r="E76" s="99"/>
      <c r="F76" s="99"/>
      <c r="G76" s="197"/>
      <c r="H76" s="99"/>
      <c r="I76" s="99"/>
      <c r="J76" s="99"/>
      <c r="K76" s="99"/>
      <c r="L76" s="99"/>
      <c r="M76" s="99"/>
      <c r="N76" s="99"/>
      <c r="O76" s="99"/>
      <c r="P76" s="489"/>
      <c r="Q76" s="491"/>
      <c r="R76" s="99"/>
    </row>
    <row r="77" spans="2:18" x14ac:dyDescent="0.25">
      <c r="B77" s="123" t="s">
        <v>159</v>
      </c>
      <c r="H77" s="99"/>
      <c r="I77" s="99"/>
    </row>
    <row r="78" spans="2:18" x14ac:dyDescent="0.25">
      <c r="B78" s="123" t="s">
        <v>160</v>
      </c>
    </row>
    <row r="79" spans="2:18" x14ac:dyDescent="0.25">
      <c r="B79" s="123" t="s">
        <v>161</v>
      </c>
    </row>
    <row r="81" spans="2:17" ht="15" thickBot="1" x14ac:dyDescent="0.3"/>
    <row r="82" spans="2:17" ht="27" thickBot="1" x14ac:dyDescent="0.3">
      <c r="B82" s="513" t="s">
        <v>162</v>
      </c>
      <c r="C82" s="514"/>
      <c r="D82" s="514"/>
      <c r="E82" s="514"/>
      <c r="F82" s="514"/>
      <c r="G82" s="514"/>
      <c r="H82" s="514"/>
      <c r="I82" s="514"/>
      <c r="J82" s="514"/>
      <c r="K82" s="514"/>
      <c r="L82" s="514"/>
      <c r="M82" s="514"/>
      <c r="N82" s="515"/>
    </row>
    <row r="87" spans="2:17" ht="15" x14ac:dyDescent="0.25">
      <c r="B87" s="476" t="s">
        <v>163</v>
      </c>
      <c r="C87" s="498" t="s">
        <v>164</v>
      </c>
      <c r="D87" s="498" t="s">
        <v>165</v>
      </c>
      <c r="E87" s="498" t="s">
        <v>166</v>
      </c>
      <c r="F87" s="498" t="s">
        <v>167</v>
      </c>
      <c r="G87" s="498" t="s">
        <v>168</v>
      </c>
      <c r="H87" s="498" t="s">
        <v>169</v>
      </c>
      <c r="I87" s="498" t="s">
        <v>170</v>
      </c>
      <c r="J87" s="498" t="s">
        <v>171</v>
      </c>
      <c r="K87" s="498"/>
      <c r="L87" s="498"/>
      <c r="M87" s="498" t="s">
        <v>172</v>
      </c>
      <c r="N87" s="498" t="s">
        <v>1804</v>
      </c>
      <c r="O87" s="498" t="s">
        <v>1805</v>
      </c>
      <c r="P87" s="498" t="s">
        <v>96</v>
      </c>
      <c r="Q87" s="498"/>
    </row>
    <row r="88" spans="2:17" ht="28.5" x14ac:dyDescent="0.2">
      <c r="B88" s="477"/>
      <c r="C88" s="498"/>
      <c r="D88" s="498"/>
      <c r="E88" s="498"/>
      <c r="F88" s="498"/>
      <c r="G88" s="498"/>
      <c r="H88" s="498"/>
      <c r="I88" s="498"/>
      <c r="J88" s="166" t="s">
        <v>173</v>
      </c>
      <c r="K88" s="144" t="s">
        <v>174</v>
      </c>
      <c r="L88" s="100" t="s">
        <v>175</v>
      </c>
      <c r="M88" s="498"/>
      <c r="N88" s="498"/>
      <c r="O88" s="498"/>
      <c r="P88" s="498"/>
      <c r="Q88" s="498"/>
    </row>
    <row r="89" spans="2:17" ht="156.75" x14ac:dyDescent="0.2">
      <c r="B89" s="59" t="s">
        <v>176</v>
      </c>
      <c r="C89" s="245" t="s">
        <v>642</v>
      </c>
      <c r="D89" s="59" t="s">
        <v>1266</v>
      </c>
      <c r="E89" s="60">
        <v>52847153</v>
      </c>
      <c r="F89" s="76" t="s">
        <v>406</v>
      </c>
      <c r="G89" s="76" t="s">
        <v>1267</v>
      </c>
      <c r="H89" s="200">
        <v>39164</v>
      </c>
      <c r="I89" s="61" t="s">
        <v>651</v>
      </c>
      <c r="J89" s="76" t="s">
        <v>50</v>
      </c>
      <c r="K89" s="200" t="s">
        <v>1268</v>
      </c>
      <c r="L89" s="200" t="s">
        <v>614</v>
      </c>
      <c r="M89" s="76" t="s">
        <v>75</v>
      </c>
      <c r="N89" s="76" t="s">
        <v>75</v>
      </c>
      <c r="O89" s="76" t="s">
        <v>75</v>
      </c>
      <c r="P89" s="499"/>
      <c r="Q89" s="499"/>
    </row>
    <row r="90" spans="2:17" ht="28.5" x14ac:dyDescent="0.2">
      <c r="B90" s="144" t="s">
        <v>183</v>
      </c>
      <c r="C90" s="217" t="s">
        <v>642</v>
      </c>
      <c r="D90" s="189" t="s">
        <v>1269</v>
      </c>
      <c r="E90" s="272">
        <v>52983931</v>
      </c>
      <c r="F90" s="272" t="s">
        <v>689</v>
      </c>
      <c r="G90" s="189" t="s">
        <v>416</v>
      </c>
      <c r="H90" s="273">
        <v>38898</v>
      </c>
      <c r="I90" s="76" t="s">
        <v>75</v>
      </c>
      <c r="J90" s="76" t="s">
        <v>50</v>
      </c>
      <c r="K90" s="144" t="s">
        <v>1270</v>
      </c>
      <c r="L90" s="144" t="s">
        <v>183</v>
      </c>
      <c r="M90" s="99" t="s">
        <v>75</v>
      </c>
      <c r="N90" s="99" t="s">
        <v>75</v>
      </c>
      <c r="O90" s="99" t="s">
        <v>75</v>
      </c>
      <c r="P90" s="525" t="s">
        <v>1114</v>
      </c>
      <c r="Q90" s="525"/>
    </row>
    <row r="92" spans="2:17" ht="15" thickBot="1" x14ac:dyDescent="0.3"/>
    <row r="93" spans="2:17" ht="27" thickBot="1" x14ac:dyDescent="0.3">
      <c r="B93" s="513" t="s">
        <v>191</v>
      </c>
      <c r="C93" s="514"/>
      <c r="D93" s="514"/>
      <c r="E93" s="514"/>
      <c r="F93" s="514"/>
      <c r="G93" s="514"/>
      <c r="H93" s="514"/>
      <c r="I93" s="514"/>
      <c r="J93" s="514"/>
      <c r="K93" s="514"/>
      <c r="L93" s="514"/>
      <c r="M93" s="514"/>
      <c r="N93" s="515"/>
    </row>
    <row r="96" spans="2:17" ht="30" x14ac:dyDescent="0.25">
      <c r="B96" s="195" t="s">
        <v>94</v>
      </c>
      <c r="C96" s="195" t="s">
        <v>1806</v>
      </c>
      <c r="D96" s="489" t="s">
        <v>96</v>
      </c>
      <c r="E96" s="491"/>
    </row>
    <row r="97" spans="1:26" ht="42.75" x14ac:dyDescent="0.25">
      <c r="B97" s="127" t="s">
        <v>838</v>
      </c>
      <c r="C97" s="99" t="s">
        <v>75</v>
      </c>
      <c r="D97" s="492"/>
      <c r="E97" s="492"/>
    </row>
    <row r="100" spans="1:26" ht="26.25" x14ac:dyDescent="0.25">
      <c r="B100" s="516" t="s">
        <v>193</v>
      </c>
      <c r="C100" s="517"/>
      <c r="D100" s="517"/>
      <c r="E100" s="517"/>
      <c r="F100" s="517"/>
      <c r="G100" s="517"/>
      <c r="H100" s="517"/>
      <c r="I100" s="517"/>
      <c r="J100" s="517"/>
      <c r="K100" s="517"/>
      <c r="L100" s="517"/>
      <c r="M100" s="517"/>
      <c r="N100" s="517"/>
      <c r="O100" s="517"/>
      <c r="P100" s="517"/>
    </row>
    <row r="102" spans="1:26" ht="15" thickBot="1" x14ac:dyDescent="0.3"/>
    <row r="103" spans="1:26" ht="27" thickBot="1" x14ac:dyDescent="0.3">
      <c r="B103" s="513" t="s">
        <v>194</v>
      </c>
      <c r="C103" s="514"/>
      <c r="D103" s="514"/>
      <c r="E103" s="514"/>
      <c r="F103" s="514"/>
      <c r="G103" s="514"/>
      <c r="H103" s="514"/>
      <c r="I103" s="514"/>
      <c r="J103" s="514"/>
      <c r="K103" s="514"/>
      <c r="L103" s="514"/>
      <c r="M103" s="514"/>
      <c r="N103" s="515"/>
    </row>
    <row r="105" spans="1:26" ht="15" thickBot="1" x14ac:dyDescent="0.3">
      <c r="M105" s="191"/>
      <c r="N105" s="191"/>
    </row>
    <row r="106" spans="1:26" s="174" customFormat="1" ht="75" x14ac:dyDescent="0.25">
      <c r="B106" s="192" t="s">
        <v>110</v>
      </c>
      <c r="C106" s="192" t="s">
        <v>111</v>
      </c>
      <c r="D106" s="192" t="s">
        <v>112</v>
      </c>
      <c r="E106" s="192" t="s">
        <v>113</v>
      </c>
      <c r="F106" s="192" t="s">
        <v>114</v>
      </c>
      <c r="G106" s="192" t="s">
        <v>115</v>
      </c>
      <c r="H106" s="192" t="s">
        <v>116</v>
      </c>
      <c r="I106" s="192" t="s">
        <v>117</v>
      </c>
      <c r="J106" s="192" t="s">
        <v>118</v>
      </c>
      <c r="K106" s="192" t="s">
        <v>119</v>
      </c>
      <c r="L106" s="192" t="s">
        <v>120</v>
      </c>
      <c r="M106" s="193" t="s">
        <v>121</v>
      </c>
      <c r="N106" s="192" t="s">
        <v>122</v>
      </c>
      <c r="O106" s="192" t="s">
        <v>123</v>
      </c>
      <c r="P106" s="194" t="s">
        <v>124</v>
      </c>
      <c r="Q106" s="194" t="s">
        <v>125</v>
      </c>
    </row>
    <row r="107" spans="1:26" s="79" customFormat="1" x14ac:dyDescent="0.25">
      <c r="A107" s="47">
        <v>1</v>
      </c>
      <c r="B107" s="62" t="s">
        <v>50</v>
      </c>
      <c r="C107" s="63" t="s">
        <v>594</v>
      </c>
      <c r="D107" s="62"/>
      <c r="E107" s="62" t="s">
        <v>1271</v>
      </c>
      <c r="F107" s="120" t="s">
        <v>75</v>
      </c>
      <c r="G107" s="110" t="s">
        <v>651</v>
      </c>
      <c r="H107" s="226">
        <v>40217</v>
      </c>
      <c r="I107" s="226">
        <v>40525</v>
      </c>
      <c r="J107" s="112" t="s">
        <v>95</v>
      </c>
      <c r="K107" s="227">
        <f>+(I107-H107)/30</f>
        <v>10.266666666666667</v>
      </c>
      <c r="L107" s="115" t="s">
        <v>651</v>
      </c>
      <c r="M107" s="266">
        <v>155</v>
      </c>
      <c r="N107" s="115" t="s">
        <v>651</v>
      </c>
      <c r="O107" s="117">
        <v>205553757</v>
      </c>
      <c r="P107" s="117">
        <v>128</v>
      </c>
      <c r="Q107" s="76"/>
      <c r="R107" s="86"/>
      <c r="S107" s="86"/>
      <c r="T107" s="86"/>
      <c r="U107" s="86"/>
      <c r="V107" s="86"/>
      <c r="W107" s="86"/>
      <c r="X107" s="86"/>
      <c r="Y107" s="86"/>
      <c r="Z107" s="86"/>
    </row>
    <row r="108" spans="1:26" s="79" customFormat="1" x14ac:dyDescent="0.25">
      <c r="A108" s="47">
        <f>+A107+1</f>
        <v>2</v>
      </c>
      <c r="B108" s="62" t="s">
        <v>50</v>
      </c>
      <c r="C108" s="63" t="s">
        <v>594</v>
      </c>
      <c r="D108" s="62"/>
      <c r="E108" s="62" t="s">
        <v>1272</v>
      </c>
      <c r="F108" s="120" t="s">
        <v>75</v>
      </c>
      <c r="G108" s="120" t="s">
        <v>651</v>
      </c>
      <c r="H108" s="226">
        <v>40575</v>
      </c>
      <c r="I108" s="226">
        <v>40889</v>
      </c>
      <c r="J108" s="112" t="s">
        <v>95</v>
      </c>
      <c r="K108" s="227">
        <f>+(I108-H108)/30</f>
        <v>10.466666666666667</v>
      </c>
      <c r="L108" s="112" t="s">
        <v>651</v>
      </c>
      <c r="M108" s="266">
        <v>155</v>
      </c>
      <c r="N108" s="115" t="s">
        <v>651</v>
      </c>
      <c r="O108" s="117">
        <v>212562925</v>
      </c>
      <c r="P108" s="117">
        <v>128</v>
      </c>
      <c r="Q108" s="76"/>
      <c r="R108" s="86"/>
      <c r="S108" s="86"/>
      <c r="T108" s="86"/>
      <c r="U108" s="86"/>
      <c r="V108" s="86"/>
      <c r="W108" s="86"/>
      <c r="X108" s="86"/>
      <c r="Y108" s="86"/>
      <c r="Z108" s="86"/>
    </row>
    <row r="109" spans="1:26" s="79" customFormat="1" x14ac:dyDescent="0.25">
      <c r="A109" s="47">
        <f t="shared" ref="A109:A114" si="2">+A108+1</f>
        <v>3</v>
      </c>
      <c r="B109" s="62"/>
      <c r="C109" s="62"/>
      <c r="D109" s="62"/>
      <c r="E109" s="69"/>
      <c r="F109" s="76"/>
      <c r="G109" s="76"/>
      <c r="H109" s="76"/>
      <c r="I109" s="76"/>
      <c r="J109" s="76"/>
      <c r="K109" s="76"/>
      <c r="L109" s="76"/>
      <c r="M109" s="76"/>
      <c r="N109" s="76"/>
      <c r="O109" s="76"/>
      <c r="P109" s="76"/>
      <c r="Q109" s="76"/>
      <c r="R109" s="86"/>
      <c r="S109" s="86"/>
      <c r="T109" s="86"/>
      <c r="U109" s="86"/>
      <c r="V109" s="86"/>
      <c r="W109" s="86"/>
      <c r="X109" s="86"/>
      <c r="Y109" s="86"/>
      <c r="Z109" s="86"/>
    </row>
    <row r="110" spans="1:26" s="79" customFormat="1" x14ac:dyDescent="0.25">
      <c r="A110" s="47">
        <f t="shared" si="2"/>
        <v>4</v>
      </c>
      <c r="B110" s="62"/>
      <c r="C110" s="63"/>
      <c r="D110" s="62"/>
      <c r="E110" s="119"/>
      <c r="F110" s="120"/>
      <c r="G110" s="115"/>
      <c r="H110" s="115"/>
      <c r="I110" s="115"/>
      <c r="J110" s="112"/>
      <c r="K110" s="115"/>
      <c r="L110" s="115"/>
      <c r="M110" s="115"/>
      <c r="N110" s="115"/>
      <c r="O110" s="115"/>
      <c r="P110" s="115"/>
      <c r="Q110" s="76"/>
      <c r="R110" s="86"/>
      <c r="S110" s="86"/>
      <c r="T110" s="86"/>
      <c r="U110" s="86"/>
      <c r="V110" s="86"/>
      <c r="W110" s="86"/>
      <c r="X110" s="86"/>
      <c r="Y110" s="86"/>
      <c r="Z110" s="86"/>
    </row>
    <row r="111" spans="1:26" s="79" customFormat="1" x14ac:dyDescent="0.25">
      <c r="A111" s="47">
        <f t="shared" si="2"/>
        <v>5</v>
      </c>
      <c r="B111" s="62"/>
      <c r="C111" s="63"/>
      <c r="D111" s="62"/>
      <c r="E111" s="119"/>
      <c r="F111" s="120"/>
      <c r="G111" s="120"/>
      <c r="H111" s="120"/>
      <c r="I111" s="112"/>
      <c r="J111" s="112"/>
      <c r="K111" s="112"/>
      <c r="L111" s="112"/>
      <c r="M111" s="115"/>
      <c r="N111" s="115"/>
      <c r="O111" s="117"/>
      <c r="P111" s="117"/>
      <c r="Q111" s="76"/>
      <c r="R111" s="86"/>
      <c r="S111" s="86"/>
      <c r="T111" s="86"/>
      <c r="U111" s="86"/>
      <c r="V111" s="86"/>
      <c r="W111" s="86"/>
      <c r="X111" s="86"/>
      <c r="Y111" s="86"/>
      <c r="Z111" s="86"/>
    </row>
    <row r="112" spans="1:26" s="79" customFormat="1" x14ac:dyDescent="0.25">
      <c r="A112" s="47">
        <f t="shared" si="2"/>
        <v>6</v>
      </c>
      <c r="B112" s="62"/>
      <c r="C112" s="63"/>
      <c r="D112" s="62"/>
      <c r="E112" s="119"/>
      <c r="F112" s="120"/>
      <c r="G112" s="120"/>
      <c r="H112" s="120"/>
      <c r="I112" s="112"/>
      <c r="J112" s="112"/>
      <c r="K112" s="112"/>
      <c r="L112" s="112"/>
      <c r="M112" s="115"/>
      <c r="N112" s="115"/>
      <c r="O112" s="117"/>
      <c r="P112" s="117"/>
      <c r="Q112" s="76"/>
      <c r="R112" s="86"/>
      <c r="S112" s="86"/>
      <c r="T112" s="86"/>
      <c r="U112" s="86"/>
      <c r="V112" s="86"/>
      <c r="W112" s="86"/>
      <c r="X112" s="86"/>
      <c r="Y112" s="86"/>
      <c r="Z112" s="86"/>
    </row>
    <row r="113" spans="1:26" s="79" customFormat="1" x14ac:dyDescent="0.25">
      <c r="A113" s="47">
        <f t="shared" si="2"/>
        <v>7</v>
      </c>
      <c r="B113" s="62"/>
      <c r="C113" s="63"/>
      <c r="D113" s="62"/>
      <c r="E113" s="119"/>
      <c r="F113" s="120"/>
      <c r="G113" s="120"/>
      <c r="H113" s="120"/>
      <c r="I113" s="112"/>
      <c r="J113" s="112"/>
      <c r="K113" s="112"/>
      <c r="L113" s="112"/>
      <c r="M113" s="115"/>
      <c r="N113" s="115"/>
      <c r="O113" s="117"/>
      <c r="P113" s="117"/>
      <c r="Q113" s="76"/>
      <c r="R113" s="86"/>
      <c r="S113" s="86"/>
      <c r="T113" s="86"/>
      <c r="U113" s="86"/>
      <c r="V113" s="86"/>
      <c r="W113" s="86"/>
      <c r="X113" s="86"/>
      <c r="Y113" s="86"/>
      <c r="Z113" s="86"/>
    </row>
    <row r="114" spans="1:26" s="79" customFormat="1" x14ac:dyDescent="0.25">
      <c r="A114" s="47">
        <f t="shared" si="2"/>
        <v>8</v>
      </c>
      <c r="B114" s="62"/>
      <c r="C114" s="63"/>
      <c r="D114" s="62"/>
      <c r="E114" s="119"/>
      <c r="F114" s="120"/>
      <c r="G114" s="120"/>
      <c r="H114" s="120"/>
      <c r="I114" s="112"/>
      <c r="J114" s="112"/>
      <c r="K114" s="112"/>
      <c r="L114" s="112"/>
      <c r="M114" s="115"/>
      <c r="N114" s="115"/>
      <c r="O114" s="117"/>
      <c r="P114" s="117"/>
      <c r="Q114" s="76"/>
      <c r="R114" s="86"/>
      <c r="S114" s="86"/>
      <c r="T114" s="86"/>
      <c r="U114" s="86"/>
      <c r="V114" s="86"/>
      <c r="W114" s="86"/>
      <c r="X114" s="86"/>
      <c r="Y114" s="86"/>
      <c r="Z114" s="86"/>
    </row>
    <row r="115" spans="1:26" s="79" customFormat="1" x14ac:dyDescent="0.25">
      <c r="A115" s="47"/>
      <c r="B115" s="118" t="s">
        <v>105</v>
      </c>
      <c r="C115" s="63"/>
      <c r="D115" s="62"/>
      <c r="E115" s="119"/>
      <c r="F115" s="120"/>
      <c r="G115" s="120"/>
      <c r="H115" s="120"/>
      <c r="I115" s="112"/>
      <c r="J115" s="112"/>
      <c r="K115" s="121">
        <f>SUM(K107:K114)</f>
        <v>20.733333333333334</v>
      </c>
      <c r="L115" s="122">
        <f t="shared" ref="L115:N115" si="3">SUM(L107:L114)</f>
        <v>0</v>
      </c>
      <c r="M115" s="121">
        <f t="shared" si="3"/>
        <v>310</v>
      </c>
      <c r="N115" s="122">
        <f t="shared" si="3"/>
        <v>0</v>
      </c>
      <c r="O115" s="117"/>
      <c r="P115" s="117"/>
      <c r="Q115" s="76"/>
    </row>
    <row r="116" spans="1:26" x14ac:dyDescent="0.25">
      <c r="E116" s="155"/>
    </row>
    <row r="117" spans="1:26" ht="18" x14ac:dyDescent="0.25">
      <c r="B117" s="160" t="s">
        <v>204</v>
      </c>
      <c r="C117" s="162">
        <f>+K115</f>
        <v>20.733333333333334</v>
      </c>
      <c r="H117" s="126"/>
      <c r="I117" s="126"/>
      <c r="J117" s="126"/>
      <c r="K117" s="126"/>
      <c r="L117" s="126"/>
      <c r="M117" s="126"/>
    </row>
    <row r="119" spans="1:26" ht="15" thickBot="1" x14ac:dyDescent="0.3"/>
    <row r="120" spans="1:26" ht="30.75" thickBot="1" x14ac:dyDescent="0.3">
      <c r="B120" s="210" t="s">
        <v>205</v>
      </c>
      <c r="C120" s="211" t="s">
        <v>206</v>
      </c>
      <c r="D120" s="210" t="s">
        <v>104</v>
      </c>
      <c r="E120" s="211" t="s">
        <v>207</v>
      </c>
    </row>
    <row r="121" spans="1:26" x14ac:dyDescent="0.25">
      <c r="B121" s="47" t="s">
        <v>208</v>
      </c>
      <c r="C121" s="212">
        <v>20</v>
      </c>
      <c r="D121" s="212">
        <v>0</v>
      </c>
      <c r="E121" s="495">
        <f>+D121+D122+D123</f>
        <v>40</v>
      </c>
    </row>
    <row r="122" spans="1:26" x14ac:dyDescent="0.25">
      <c r="B122" s="47" t="s">
        <v>209</v>
      </c>
      <c r="C122" s="85">
        <v>30</v>
      </c>
      <c r="D122" s="85">
        <v>0</v>
      </c>
      <c r="E122" s="496"/>
    </row>
    <row r="123" spans="1:26" ht="15" thickBot="1" x14ac:dyDescent="0.3">
      <c r="B123" s="47" t="s">
        <v>210</v>
      </c>
      <c r="C123" s="213">
        <v>40</v>
      </c>
      <c r="D123" s="213">
        <v>40</v>
      </c>
      <c r="E123" s="497"/>
    </row>
    <row r="125" spans="1:26" ht="15" thickBot="1" x14ac:dyDescent="0.3"/>
    <row r="126" spans="1:26" ht="27" thickBot="1" x14ac:dyDescent="0.3">
      <c r="B126" s="513" t="s">
        <v>211</v>
      </c>
      <c r="C126" s="514"/>
      <c r="D126" s="514"/>
      <c r="E126" s="514"/>
      <c r="F126" s="514"/>
      <c r="G126" s="514"/>
      <c r="H126" s="514"/>
      <c r="I126" s="514"/>
      <c r="J126" s="514"/>
      <c r="K126" s="514"/>
      <c r="L126" s="514"/>
      <c r="M126" s="514"/>
      <c r="N126" s="515"/>
    </row>
    <row r="128" spans="1:26" ht="15" x14ac:dyDescent="0.25">
      <c r="B128" s="476" t="s">
        <v>163</v>
      </c>
      <c r="C128" s="476" t="s">
        <v>164</v>
      </c>
      <c r="D128" s="476" t="s">
        <v>165</v>
      </c>
      <c r="E128" s="476" t="s">
        <v>166</v>
      </c>
      <c r="F128" s="476" t="s">
        <v>167</v>
      </c>
      <c r="G128" s="476" t="s">
        <v>168</v>
      </c>
      <c r="H128" s="476" t="s">
        <v>169</v>
      </c>
      <c r="I128" s="476" t="s">
        <v>170</v>
      </c>
      <c r="J128" s="489" t="s">
        <v>171</v>
      </c>
      <c r="K128" s="490"/>
      <c r="L128" s="491"/>
      <c r="M128" s="476" t="s">
        <v>172</v>
      </c>
      <c r="N128" s="476" t="s">
        <v>1804</v>
      </c>
      <c r="O128" s="476" t="s">
        <v>1805</v>
      </c>
      <c r="P128" s="478" t="s">
        <v>96</v>
      </c>
      <c r="Q128" s="479"/>
    </row>
    <row r="129" spans="2:17" ht="30" x14ac:dyDescent="0.25">
      <c r="B129" s="477"/>
      <c r="C129" s="477"/>
      <c r="D129" s="477"/>
      <c r="E129" s="477"/>
      <c r="F129" s="477"/>
      <c r="G129" s="477"/>
      <c r="H129" s="477"/>
      <c r="I129" s="477"/>
      <c r="J129" s="176" t="s">
        <v>173</v>
      </c>
      <c r="K129" s="176" t="s">
        <v>174</v>
      </c>
      <c r="L129" s="176" t="s">
        <v>175</v>
      </c>
      <c r="M129" s="477"/>
      <c r="N129" s="477"/>
      <c r="O129" s="477"/>
      <c r="P129" s="480"/>
      <c r="Q129" s="481"/>
    </row>
    <row r="130" spans="2:17" ht="42.75" x14ac:dyDescent="0.2">
      <c r="B130" s="59" t="s">
        <v>1273</v>
      </c>
      <c r="C130" s="84" t="s">
        <v>220</v>
      </c>
      <c r="D130" s="127" t="s">
        <v>1274</v>
      </c>
      <c r="E130" s="47">
        <v>51966463</v>
      </c>
      <c r="F130" s="127" t="s">
        <v>764</v>
      </c>
      <c r="G130" s="127" t="s">
        <v>1275</v>
      </c>
      <c r="H130" s="129">
        <v>35384</v>
      </c>
      <c r="I130" s="127" t="s">
        <v>1276</v>
      </c>
      <c r="J130" s="127" t="s">
        <v>1277</v>
      </c>
      <c r="K130" s="127" t="s">
        <v>1278</v>
      </c>
      <c r="L130" s="127" t="s">
        <v>1279</v>
      </c>
      <c r="M130" s="99" t="s">
        <v>75</v>
      </c>
      <c r="N130" s="99" t="s">
        <v>75</v>
      </c>
      <c r="O130" s="99" t="s">
        <v>75</v>
      </c>
      <c r="P130" s="482"/>
      <c r="Q130" s="483"/>
    </row>
    <row r="131" spans="2:17" s="215" customFormat="1" x14ac:dyDescent="0.2">
      <c r="B131" s="59"/>
      <c r="C131" s="217"/>
      <c r="D131" s="87"/>
      <c r="E131" s="169"/>
      <c r="F131" s="87"/>
      <c r="G131" s="59"/>
      <c r="H131" s="87"/>
      <c r="I131" s="127"/>
      <c r="J131" s="231"/>
      <c r="K131" s="231"/>
      <c r="L131" s="59"/>
      <c r="M131" s="198"/>
      <c r="N131" s="198"/>
      <c r="O131" s="198"/>
      <c r="P131" s="484"/>
      <c r="Q131" s="485"/>
    </row>
    <row r="132" spans="2:17" s="215" customFormat="1" x14ac:dyDescent="0.2">
      <c r="B132" s="59"/>
      <c r="C132" s="217"/>
      <c r="D132" s="87"/>
      <c r="E132" s="169"/>
      <c r="F132" s="87"/>
      <c r="G132" s="127"/>
      <c r="H132" s="87"/>
      <c r="I132" s="127"/>
      <c r="J132" s="59"/>
      <c r="K132" s="59"/>
      <c r="L132" s="59"/>
      <c r="M132" s="198"/>
      <c r="N132" s="198"/>
      <c r="O132" s="198"/>
      <c r="P132" s="468"/>
      <c r="Q132" s="469"/>
    </row>
    <row r="133" spans="2:17" x14ac:dyDescent="0.2">
      <c r="B133" s="144"/>
      <c r="C133" s="217"/>
      <c r="D133" s="100"/>
      <c r="E133" s="100"/>
      <c r="F133" s="100"/>
      <c r="G133" s="100"/>
      <c r="H133" s="100"/>
      <c r="I133" s="100"/>
      <c r="J133" s="100"/>
      <c r="K133" s="100"/>
      <c r="L133" s="100"/>
      <c r="M133" s="100"/>
      <c r="N133" s="100"/>
      <c r="O133" s="100"/>
      <c r="P133" s="218"/>
      <c r="Q133" s="219"/>
    </row>
    <row r="136" spans="2:17" ht="15" thickBot="1" x14ac:dyDescent="0.3"/>
    <row r="137" spans="2:17" ht="30" x14ac:dyDescent="0.25">
      <c r="B137" s="158" t="s">
        <v>94</v>
      </c>
      <c r="C137" s="158" t="s">
        <v>205</v>
      </c>
      <c r="D137" s="176" t="s">
        <v>206</v>
      </c>
      <c r="E137" s="158" t="s">
        <v>104</v>
      </c>
      <c r="F137" s="211" t="s">
        <v>227</v>
      </c>
      <c r="G137" s="177"/>
    </row>
    <row r="138" spans="2:17" ht="108" x14ac:dyDescent="0.2">
      <c r="B138" s="459" t="s">
        <v>228</v>
      </c>
      <c r="C138" s="220" t="s">
        <v>229</v>
      </c>
      <c r="D138" s="85">
        <v>25</v>
      </c>
      <c r="E138" s="85"/>
      <c r="F138" s="471">
        <f>+E138+E139+E140</f>
        <v>10</v>
      </c>
      <c r="G138" s="221"/>
    </row>
    <row r="139" spans="2:17" ht="96" x14ac:dyDescent="0.2">
      <c r="B139" s="459"/>
      <c r="C139" s="220" t="s">
        <v>230</v>
      </c>
      <c r="D139" s="47">
        <v>25</v>
      </c>
      <c r="E139" s="85"/>
      <c r="F139" s="472"/>
      <c r="G139" s="221"/>
    </row>
    <row r="140" spans="2:17" ht="60" x14ac:dyDescent="0.2">
      <c r="B140" s="459"/>
      <c r="C140" s="220" t="s">
        <v>231</v>
      </c>
      <c r="D140" s="85">
        <v>10</v>
      </c>
      <c r="E140" s="85">
        <v>10</v>
      </c>
      <c r="F140" s="473"/>
      <c r="G140" s="221"/>
    </row>
    <row r="141" spans="2:17" x14ac:dyDescent="0.2">
      <c r="C141" s="171"/>
    </row>
    <row r="144" spans="2:17" ht="15" x14ac:dyDescent="0.25">
      <c r="B144" s="188" t="s">
        <v>232</v>
      </c>
    </row>
    <row r="147" spans="2:5" ht="15" x14ac:dyDescent="0.25">
      <c r="B147" s="176" t="s">
        <v>94</v>
      </c>
      <c r="C147" s="176" t="s">
        <v>103</v>
      </c>
      <c r="D147" s="158" t="s">
        <v>104</v>
      </c>
      <c r="E147" s="158" t="s">
        <v>105</v>
      </c>
    </row>
    <row r="148" spans="2:5" ht="42.75" x14ac:dyDescent="0.25">
      <c r="B148" s="190" t="s">
        <v>1807</v>
      </c>
      <c r="C148" s="47">
        <v>40</v>
      </c>
      <c r="D148" s="85">
        <f>+E121</f>
        <v>40</v>
      </c>
      <c r="E148" s="474">
        <f>+D148+D149</f>
        <v>50</v>
      </c>
    </row>
    <row r="149" spans="2:5" ht="71.25" x14ac:dyDescent="0.25">
      <c r="B149" s="190" t="s">
        <v>1808</v>
      </c>
      <c r="C149" s="47">
        <v>60</v>
      </c>
      <c r="D149" s="85">
        <f>+F138</f>
        <v>10</v>
      </c>
      <c r="E149" s="475"/>
    </row>
  </sheetData>
  <mergeCells count="67">
    <mergeCell ref="M46:N46"/>
    <mergeCell ref="B2:P2"/>
    <mergeCell ref="B4:P4"/>
    <mergeCell ref="A5:L5"/>
    <mergeCell ref="C7:N7"/>
    <mergeCell ref="C8:N8"/>
    <mergeCell ref="C9:N9"/>
    <mergeCell ref="C10:N10"/>
    <mergeCell ref="C11:E11"/>
    <mergeCell ref="B15:C22"/>
    <mergeCell ref="B23:C23"/>
    <mergeCell ref="E41:E42"/>
    <mergeCell ref="P75:Q75"/>
    <mergeCell ref="B60:B61"/>
    <mergeCell ref="C60:C61"/>
    <mergeCell ref="D60:E60"/>
    <mergeCell ref="C64:N64"/>
    <mergeCell ref="B66:N66"/>
    <mergeCell ref="P69:Q69"/>
    <mergeCell ref="P70:Q70"/>
    <mergeCell ref="P71:Q71"/>
    <mergeCell ref="P72:Q72"/>
    <mergeCell ref="P73:Q73"/>
    <mergeCell ref="P74:Q74"/>
    <mergeCell ref="P87:Q88"/>
    <mergeCell ref="P89:Q89"/>
    <mergeCell ref="P76:Q76"/>
    <mergeCell ref="B82:N82"/>
    <mergeCell ref="B87:B88"/>
    <mergeCell ref="C87:C88"/>
    <mergeCell ref="D87:D88"/>
    <mergeCell ref="E87:E88"/>
    <mergeCell ref="F87:F88"/>
    <mergeCell ref="G87:G88"/>
    <mergeCell ref="H87:H88"/>
    <mergeCell ref="I87:I88"/>
    <mergeCell ref="B103:N103"/>
    <mergeCell ref="J87:L87"/>
    <mergeCell ref="M87:M88"/>
    <mergeCell ref="N87:N88"/>
    <mergeCell ref="O87:O88"/>
    <mergeCell ref="P90:Q90"/>
    <mergeCell ref="B93:N93"/>
    <mergeCell ref="D96:E96"/>
    <mergeCell ref="D97:E97"/>
    <mergeCell ref="B100:P100"/>
    <mergeCell ref="P130:Q130"/>
    <mergeCell ref="E121:E123"/>
    <mergeCell ref="B126:N126"/>
    <mergeCell ref="B128:B129"/>
    <mergeCell ref="C128:C129"/>
    <mergeCell ref="D128:D129"/>
    <mergeCell ref="E128:E129"/>
    <mergeCell ref="F128:F129"/>
    <mergeCell ref="G128:G129"/>
    <mergeCell ref="H128:H129"/>
    <mergeCell ref="I128:I129"/>
    <mergeCell ref="J128:L128"/>
    <mergeCell ref="M128:M129"/>
    <mergeCell ref="N128:N129"/>
    <mergeCell ref="O128:O129"/>
    <mergeCell ref="P128:Q129"/>
    <mergeCell ref="P131:Q131"/>
    <mergeCell ref="P132:Q132"/>
    <mergeCell ref="B138:B140"/>
    <mergeCell ref="F138:F140"/>
    <mergeCell ref="E148:E149"/>
  </mergeCells>
  <dataValidations count="2">
    <dataValidation type="decimal" allowBlank="1" showInputMessage="1" showErrorMessage="1" sqref="WVH983065 WVH25:WVH45 WLL25:WLL45 WBP25:WBP45 VRT25:VRT45 VHX25:VHX45 UYB25:UYB45 UOF25:UOF45 UEJ25:UEJ45 TUN25:TUN45 TKR25:TKR45 TAV25:TAV45 SQZ25:SQZ45 SHD25:SHD45 RXH25:RXH45 RNL25:RNL45 RDP25:RDP45 QTT25:QTT45 QJX25:QJX45 QAB25:QAB45 PQF25:PQF45 PGJ25:PGJ45 OWN25:OWN45 OMR25:OMR45 OCV25:OCV45 NSZ25:NSZ45 NJD25:NJD45 MZH25:MZH45 MPL25:MPL45 MFP25:MFP45 LVT25:LVT45 LLX25:LLX45 LCB25:LCB45 KSF25:KSF45 KIJ25:KIJ45 JYN25:JYN45 JOR25:JOR45 JEV25:JEV45 IUZ25:IUZ45 ILD25:ILD45 IBH25:IBH45 HRL25:HRL45 HHP25:HHP45 GXT25:GXT45 GNX25:GNX45 GEB25:GEB45 FUF25:FUF45 FKJ25:FKJ45 FAN25:FAN45 EQR25:EQR45 EGV25:EGV45 DWZ25:DWZ45 DND25:DND45 DDH25:DDH45 CTL25:CTL45 CJP25:CJP45 BZT25:BZT45 BPX25:BPX45 BGB25:BGB45 AWF25:AWF45 AMJ25:AMJ45 ACN25:ACN45 SR25:SR45 IV25:IV45 WBP983065 VRT983065 VHX983065 UYB983065 UOF983065 UEJ983065 TUN983065 TKR983065 TAV983065 SQZ983065 SHD983065 RXH983065 RNL983065 RDP983065 QTT983065 QJX983065 QAB983065 PQF983065 PGJ983065 OWN983065 OMR983065 OCV983065 NSZ983065 NJD983065 MZH983065 MPL983065 MFP983065 LVT983065 LLX983065 LCB983065 KSF983065 KIJ983065 JYN983065 JOR983065 JEV983065 IUZ983065 ILD983065 IBH983065 HRL983065 HHP983065 GXT983065 GNX983065 GEB983065 FUF983065 FKJ983065 FAN983065 EQR983065 EGV983065 DWZ983065 DND983065 DDH983065 CTL983065 CJP983065 BZT983065 BPX983065 BGB983065 AWF983065 AMJ983065 ACN983065 SR983065 IV983065 C983065 WVH917529 WLL917529 WBP917529 VRT917529 VHX917529 UYB917529 UOF917529 UEJ917529 TUN917529 TKR917529 TAV917529 SQZ917529 SHD917529 RXH917529 RNL917529 RDP917529 QTT917529 QJX917529 QAB917529 PQF917529 PGJ917529 OWN917529 OMR917529 OCV917529 NSZ917529 NJD917529 MZH917529 MPL917529 MFP917529 LVT917529 LLX917529 LCB917529 KSF917529 KIJ917529 JYN917529 JOR917529 JEV917529 IUZ917529 ILD917529 IBH917529 HRL917529 HHP917529 GXT917529 GNX917529 GEB917529 FUF917529 FKJ917529 FAN917529 EQR917529 EGV917529 DWZ917529 DND917529 DDH917529 CTL917529 CJP917529 BZT917529 BPX917529 BGB917529 AWF917529 AMJ917529 ACN917529 SR917529 IV917529 C917529 WVH851993 WLL851993 WBP851993 VRT851993 VHX851993 UYB851993 UOF851993 UEJ851993 TUN851993 TKR851993 TAV851993 SQZ851993 SHD851993 RXH851993 RNL851993 RDP851993 QTT851993 QJX851993 QAB851993 PQF851993 PGJ851993 OWN851993 OMR851993 OCV851993 NSZ851993 NJD851993 MZH851993 MPL851993 MFP851993 LVT851993 LLX851993 LCB851993 KSF851993 KIJ851993 JYN851993 JOR851993 JEV851993 IUZ851993 ILD851993 IBH851993 HRL851993 HHP851993 GXT851993 GNX851993 GEB851993 FUF851993 FKJ851993 FAN851993 EQR851993 EGV851993 DWZ851993 DND851993 DDH851993 CTL851993 CJP851993 BZT851993 BPX851993 BGB851993 AWF851993 AMJ851993 ACN851993 SR851993 IV851993 C851993 WVH786457 WLL786457 WBP786457 VRT786457 VHX786457 UYB786457 UOF786457 UEJ786457 TUN786457 TKR786457 TAV786457 SQZ786457 SHD786457 RXH786457 RNL786457 RDP786457 QTT786457 QJX786457 QAB786457 PQF786457 PGJ786457 OWN786457 OMR786457 OCV786457 NSZ786457 NJD786457 MZH786457 MPL786457 MFP786457 LVT786457 LLX786457 LCB786457 KSF786457 KIJ786457 JYN786457 JOR786457 JEV786457 IUZ786457 ILD786457 IBH786457 HRL786457 HHP786457 GXT786457 GNX786457 GEB786457 FUF786457 FKJ786457 FAN786457 EQR786457 EGV786457 DWZ786457 DND786457 DDH786457 CTL786457 CJP786457 BZT786457 BPX786457 BGB786457 AWF786457 AMJ786457 ACN786457 SR786457 IV786457 C786457 WVH720921 WLL720921 WBP720921 VRT720921 VHX720921 UYB720921 UOF720921 UEJ720921 TUN720921 TKR720921 TAV720921 SQZ720921 SHD720921 RXH720921 RNL720921 RDP720921 QTT720921 QJX720921 QAB720921 PQF720921 PGJ720921 OWN720921 OMR720921 OCV720921 NSZ720921 NJD720921 MZH720921 MPL720921 MFP720921 LVT720921 LLX720921 LCB720921 KSF720921 KIJ720921 JYN720921 JOR720921 JEV720921 IUZ720921 ILD720921 IBH720921 HRL720921 HHP720921 GXT720921 GNX720921 GEB720921 FUF720921 FKJ720921 FAN720921 EQR720921 EGV720921 DWZ720921 DND720921 DDH720921 CTL720921 CJP720921 BZT720921 BPX720921 BGB720921 AWF720921 AMJ720921 ACN720921 SR720921 IV720921 C720921 WVH655385 WLL655385 WBP655385 VRT655385 VHX655385 UYB655385 UOF655385 UEJ655385 TUN655385 TKR655385 TAV655385 SQZ655385 SHD655385 RXH655385 RNL655385 RDP655385 QTT655385 QJX655385 QAB655385 PQF655385 PGJ655385 OWN655385 OMR655385 OCV655385 NSZ655385 NJD655385 MZH655385 MPL655385 MFP655385 LVT655385 LLX655385 LCB655385 KSF655385 KIJ655385 JYN655385 JOR655385 JEV655385 IUZ655385 ILD655385 IBH655385 HRL655385 HHP655385 GXT655385 GNX655385 GEB655385 FUF655385 FKJ655385 FAN655385 EQR655385 EGV655385 DWZ655385 DND655385 DDH655385 CTL655385 CJP655385 BZT655385 BPX655385 BGB655385 AWF655385 AMJ655385 ACN655385 SR655385 IV655385 C655385 WVH589849 WLL589849 WBP589849 VRT589849 VHX589849 UYB589849 UOF589849 UEJ589849 TUN589849 TKR589849 TAV589849 SQZ589849 SHD589849 RXH589849 RNL589849 RDP589849 QTT589849 QJX589849 QAB589849 PQF589849 PGJ589849 OWN589849 OMR589849 OCV589849 NSZ589849 NJD589849 MZH589849 MPL589849 MFP589849 LVT589849 LLX589849 LCB589849 KSF589849 KIJ589849 JYN589849 JOR589849 JEV589849 IUZ589849 ILD589849 IBH589849 HRL589849 HHP589849 GXT589849 GNX589849 GEB589849 FUF589849 FKJ589849 FAN589849 EQR589849 EGV589849 DWZ589849 DND589849 DDH589849 CTL589849 CJP589849 BZT589849 BPX589849 BGB589849 AWF589849 AMJ589849 ACN589849 SR589849 IV589849 C589849 WVH524313 WLL524313 WBP524313 VRT524313 VHX524313 UYB524313 UOF524313 UEJ524313 TUN524313 TKR524313 TAV524313 SQZ524313 SHD524313 RXH524313 RNL524313 RDP524313 QTT524313 QJX524313 QAB524313 PQF524313 PGJ524313 OWN524313 OMR524313 OCV524313 NSZ524313 NJD524313 MZH524313 MPL524313 MFP524313 LVT524313 LLX524313 LCB524313 KSF524313 KIJ524313 JYN524313 JOR524313 JEV524313 IUZ524313 ILD524313 IBH524313 HRL524313 HHP524313 GXT524313 GNX524313 GEB524313 FUF524313 FKJ524313 FAN524313 EQR524313 EGV524313 DWZ524313 DND524313 DDH524313 CTL524313 CJP524313 BZT524313 BPX524313 BGB524313 AWF524313 AMJ524313 ACN524313 SR524313 IV524313 C524313 WVH458777 WLL458777 WBP458777 VRT458777 VHX458777 UYB458777 UOF458777 UEJ458777 TUN458777 TKR458777 TAV458777 SQZ458777 SHD458777 RXH458777 RNL458777 RDP458777 QTT458777 QJX458777 QAB458777 PQF458777 PGJ458777 OWN458777 OMR458777 OCV458777 NSZ458777 NJD458777 MZH458777 MPL458777 MFP458777 LVT458777 LLX458777 LCB458777 KSF458777 KIJ458777 JYN458777 JOR458777 JEV458777 IUZ458777 ILD458777 IBH458777 HRL458777 HHP458777 GXT458777 GNX458777 GEB458777 FUF458777 FKJ458777 FAN458777 EQR458777 EGV458777 DWZ458777 DND458777 DDH458777 CTL458777 CJP458777 BZT458777 BPX458777 BGB458777 AWF458777 AMJ458777 ACN458777 SR458777 IV458777 C458777 WVH393241 WLL393241 WBP393241 VRT393241 VHX393241 UYB393241 UOF393241 UEJ393241 TUN393241 TKR393241 TAV393241 SQZ393241 SHD393241 RXH393241 RNL393241 RDP393241 QTT393241 QJX393241 QAB393241 PQF393241 PGJ393241 OWN393241 OMR393241 OCV393241 NSZ393241 NJD393241 MZH393241 MPL393241 MFP393241 LVT393241 LLX393241 LCB393241 KSF393241 KIJ393241 JYN393241 JOR393241 JEV393241 IUZ393241 ILD393241 IBH393241 HRL393241 HHP393241 GXT393241 GNX393241 GEB393241 FUF393241 FKJ393241 FAN393241 EQR393241 EGV393241 DWZ393241 DND393241 DDH393241 CTL393241 CJP393241 BZT393241 BPX393241 BGB393241 AWF393241 AMJ393241 ACN393241 SR393241 IV393241 C393241 WVH327705 WLL327705 WBP327705 VRT327705 VHX327705 UYB327705 UOF327705 UEJ327705 TUN327705 TKR327705 TAV327705 SQZ327705 SHD327705 RXH327705 RNL327705 RDP327705 QTT327705 QJX327705 QAB327705 PQF327705 PGJ327705 OWN327705 OMR327705 OCV327705 NSZ327705 NJD327705 MZH327705 MPL327705 MFP327705 LVT327705 LLX327705 LCB327705 KSF327705 KIJ327705 JYN327705 JOR327705 JEV327705 IUZ327705 ILD327705 IBH327705 HRL327705 HHP327705 GXT327705 GNX327705 GEB327705 FUF327705 FKJ327705 FAN327705 EQR327705 EGV327705 DWZ327705 DND327705 DDH327705 CTL327705 CJP327705 BZT327705 BPX327705 BGB327705 AWF327705 AMJ327705 ACN327705 SR327705 IV327705 C327705 WVH262169 WLL262169 WBP262169 VRT262169 VHX262169 UYB262169 UOF262169 UEJ262169 TUN262169 TKR262169 TAV262169 SQZ262169 SHD262169 RXH262169 RNL262169 RDP262169 QTT262169 QJX262169 QAB262169 PQF262169 PGJ262169 OWN262169 OMR262169 OCV262169 NSZ262169 NJD262169 MZH262169 MPL262169 MFP262169 LVT262169 LLX262169 LCB262169 KSF262169 KIJ262169 JYN262169 JOR262169 JEV262169 IUZ262169 ILD262169 IBH262169 HRL262169 HHP262169 GXT262169 GNX262169 GEB262169 FUF262169 FKJ262169 FAN262169 EQR262169 EGV262169 DWZ262169 DND262169 DDH262169 CTL262169 CJP262169 BZT262169 BPX262169 BGB262169 AWF262169 AMJ262169 ACN262169 SR262169 IV262169 C262169 WVH196633 WLL196633 WBP196633 VRT196633 VHX196633 UYB196633 UOF196633 UEJ196633 TUN196633 TKR196633 TAV196633 SQZ196633 SHD196633 RXH196633 RNL196633 RDP196633 QTT196633 QJX196633 QAB196633 PQF196633 PGJ196633 OWN196633 OMR196633 OCV196633 NSZ196633 NJD196633 MZH196633 MPL196633 MFP196633 LVT196633 LLX196633 LCB196633 KSF196633 KIJ196633 JYN196633 JOR196633 JEV196633 IUZ196633 ILD196633 IBH196633 HRL196633 HHP196633 GXT196633 GNX196633 GEB196633 FUF196633 FKJ196633 FAN196633 EQR196633 EGV196633 DWZ196633 DND196633 DDH196633 CTL196633 CJP196633 BZT196633 BPX196633 BGB196633 AWF196633 AMJ196633 ACN196633 SR196633 IV196633 C196633 WVH131097 WLL131097 WBP131097 VRT131097 VHX131097 UYB131097 UOF131097 UEJ131097 TUN131097 TKR131097 TAV131097 SQZ131097 SHD131097 RXH131097 RNL131097 RDP131097 QTT131097 QJX131097 QAB131097 PQF131097 PGJ131097 OWN131097 OMR131097 OCV131097 NSZ131097 NJD131097 MZH131097 MPL131097 MFP131097 LVT131097 LLX131097 LCB131097 KSF131097 KIJ131097 JYN131097 JOR131097 JEV131097 IUZ131097 ILD131097 IBH131097 HRL131097 HHP131097 GXT131097 GNX131097 GEB131097 FUF131097 FKJ131097 FAN131097 EQR131097 EGV131097 DWZ131097 DND131097 DDH131097 CTL131097 CJP131097 BZT131097 BPX131097 BGB131097 AWF131097 AMJ131097 ACN131097 SR131097 IV131097 C131097 WVH65561 WLL65561 WBP65561 VRT65561 VHX65561 UYB65561 UOF65561 UEJ65561 TUN65561 TKR65561 TAV65561 SQZ65561 SHD65561 RXH65561 RNL65561 RDP65561 QTT65561 QJX65561 QAB65561 PQF65561 PGJ65561 OWN65561 OMR65561 OCV65561 NSZ65561 NJD65561 MZH65561 MPL65561 MFP65561 LVT65561 LLX65561 LCB65561 KSF65561 KIJ65561 JYN65561 JOR65561 JEV65561 IUZ65561 ILD65561 IBH65561 HRL65561 HHP65561 GXT65561 GNX65561 GEB65561 FUF65561 FKJ65561 FAN65561 EQR65561 EGV65561 DWZ65561 DND65561 DDH65561 CTL65561 CJP65561 BZT65561 BPX65561 BGB65561 AWF65561 AMJ65561 ACN65561 SR65561 IV65561 C65561 WLL983065">
      <formula1>0</formula1>
      <formula2>1</formula2>
    </dataValidation>
    <dataValidation type="list" allowBlank="1" showInputMessage="1" showErrorMessage="1" sqref="WVE983065 WVE25:WVE45 WLI25:WLI45 WBM25:WBM45 VRQ25:VRQ45 VHU25:VHU45 UXY25:UXY45 UOC25:UOC45 UEG25:UEG45 TUK25:TUK45 TKO25:TKO45 TAS25:TAS45 SQW25:SQW45 SHA25:SHA45 RXE25:RXE45 RNI25:RNI45 RDM25:RDM45 QTQ25:QTQ45 QJU25:QJU45 PZY25:PZY45 PQC25:PQC45 PGG25:PGG45 OWK25:OWK45 OMO25:OMO45 OCS25:OCS45 NSW25:NSW45 NJA25:NJA45 MZE25:MZE45 MPI25:MPI45 MFM25:MFM45 LVQ25:LVQ45 LLU25:LLU45 LBY25:LBY45 KSC25:KSC45 KIG25:KIG45 JYK25:JYK45 JOO25:JOO45 JES25:JES45 IUW25:IUW45 ILA25:ILA45 IBE25:IBE45 HRI25:HRI45 HHM25:HHM45 GXQ25:GXQ45 GNU25:GNU45 GDY25:GDY45 FUC25:FUC45 FKG25:FKG45 FAK25:FAK45 EQO25:EQO45 EGS25:EGS45 DWW25:DWW45 DNA25:DNA45 DDE25:DDE45 CTI25:CTI45 CJM25:CJM45 BZQ25:BZQ45 BPU25:BPU45 BFY25:BFY45 AWC25:AWC45 AMG25:AMG45 ACK25:ACK45 SO25:SO45 IS25:IS45 A25:A45 WLI983065 WBM983065 VRQ983065 VHU983065 UXY983065 UOC983065 UEG983065 TUK983065 TKO983065 TAS983065 SQW983065 SHA983065 RXE983065 RNI983065 RDM983065 QTQ983065 QJU983065 PZY983065 PQC983065 PGG983065 OWK983065 OMO983065 OCS983065 NSW983065 NJA983065 MZE983065 MPI983065 MFM983065 LVQ983065 LLU983065 LBY983065 KSC983065 KIG983065 JYK983065 JOO983065 JES983065 IUW983065 ILA983065 IBE983065 HRI983065 HHM983065 GXQ983065 GNU983065 GDY983065 FUC983065 FKG983065 FAK983065 EQO983065 EGS983065 DWW983065 DNA983065 DDE983065 CTI983065 CJM983065 BZQ983065 BPU983065 BFY983065 AWC983065 AMG983065 ACK983065 SO983065 IS983065 A983065 WVE917529 WLI917529 WBM917529 VRQ917529 VHU917529 UXY917529 UOC917529 UEG917529 TUK917529 TKO917529 TAS917529 SQW917529 SHA917529 RXE917529 RNI917529 RDM917529 QTQ917529 QJU917529 PZY917529 PQC917529 PGG917529 OWK917529 OMO917529 OCS917529 NSW917529 NJA917529 MZE917529 MPI917529 MFM917529 LVQ917529 LLU917529 LBY917529 KSC917529 KIG917529 JYK917529 JOO917529 JES917529 IUW917529 ILA917529 IBE917529 HRI917529 HHM917529 GXQ917529 GNU917529 GDY917529 FUC917529 FKG917529 FAK917529 EQO917529 EGS917529 DWW917529 DNA917529 DDE917529 CTI917529 CJM917529 BZQ917529 BPU917529 BFY917529 AWC917529 AMG917529 ACK917529 SO917529 IS917529 A917529 WVE851993 WLI851993 WBM851993 VRQ851993 VHU851993 UXY851993 UOC851993 UEG851993 TUK851993 TKO851993 TAS851993 SQW851993 SHA851993 RXE851993 RNI851993 RDM851993 QTQ851993 QJU851993 PZY851993 PQC851993 PGG851993 OWK851993 OMO851993 OCS851993 NSW851993 NJA851993 MZE851993 MPI851993 MFM851993 LVQ851993 LLU851993 LBY851993 KSC851993 KIG851993 JYK851993 JOO851993 JES851993 IUW851993 ILA851993 IBE851993 HRI851993 HHM851993 GXQ851993 GNU851993 GDY851993 FUC851993 FKG851993 FAK851993 EQO851993 EGS851993 DWW851993 DNA851993 DDE851993 CTI851993 CJM851993 BZQ851993 BPU851993 BFY851993 AWC851993 AMG851993 ACK851993 SO851993 IS851993 A851993 WVE786457 WLI786457 WBM786457 VRQ786457 VHU786457 UXY786457 UOC786457 UEG786457 TUK786457 TKO786457 TAS786457 SQW786457 SHA786457 RXE786457 RNI786457 RDM786457 QTQ786457 QJU786457 PZY786457 PQC786457 PGG786457 OWK786457 OMO786457 OCS786457 NSW786457 NJA786457 MZE786457 MPI786457 MFM786457 LVQ786457 LLU786457 LBY786457 KSC786457 KIG786457 JYK786457 JOO786457 JES786457 IUW786457 ILA786457 IBE786457 HRI786457 HHM786457 GXQ786457 GNU786457 GDY786457 FUC786457 FKG786457 FAK786457 EQO786457 EGS786457 DWW786457 DNA786457 DDE786457 CTI786457 CJM786457 BZQ786457 BPU786457 BFY786457 AWC786457 AMG786457 ACK786457 SO786457 IS786457 A786457 WVE720921 WLI720921 WBM720921 VRQ720921 VHU720921 UXY720921 UOC720921 UEG720921 TUK720921 TKO720921 TAS720921 SQW720921 SHA720921 RXE720921 RNI720921 RDM720921 QTQ720921 QJU720921 PZY720921 PQC720921 PGG720921 OWK720921 OMO720921 OCS720921 NSW720921 NJA720921 MZE720921 MPI720921 MFM720921 LVQ720921 LLU720921 LBY720921 KSC720921 KIG720921 JYK720921 JOO720921 JES720921 IUW720921 ILA720921 IBE720921 HRI720921 HHM720921 GXQ720921 GNU720921 GDY720921 FUC720921 FKG720921 FAK720921 EQO720921 EGS720921 DWW720921 DNA720921 DDE720921 CTI720921 CJM720921 BZQ720921 BPU720921 BFY720921 AWC720921 AMG720921 ACK720921 SO720921 IS720921 A720921 WVE655385 WLI655385 WBM655385 VRQ655385 VHU655385 UXY655385 UOC655385 UEG655385 TUK655385 TKO655385 TAS655385 SQW655385 SHA655385 RXE655385 RNI655385 RDM655385 QTQ655385 QJU655385 PZY655385 PQC655385 PGG655385 OWK655385 OMO655385 OCS655385 NSW655385 NJA655385 MZE655385 MPI655385 MFM655385 LVQ655385 LLU655385 LBY655385 KSC655385 KIG655385 JYK655385 JOO655385 JES655385 IUW655385 ILA655385 IBE655385 HRI655385 HHM655385 GXQ655385 GNU655385 GDY655385 FUC655385 FKG655385 FAK655385 EQO655385 EGS655385 DWW655385 DNA655385 DDE655385 CTI655385 CJM655385 BZQ655385 BPU655385 BFY655385 AWC655385 AMG655385 ACK655385 SO655385 IS655385 A655385 WVE589849 WLI589849 WBM589849 VRQ589849 VHU589849 UXY589849 UOC589849 UEG589849 TUK589849 TKO589849 TAS589849 SQW589849 SHA589849 RXE589849 RNI589849 RDM589849 QTQ589849 QJU589849 PZY589849 PQC589849 PGG589849 OWK589849 OMO589849 OCS589849 NSW589849 NJA589849 MZE589849 MPI589849 MFM589849 LVQ589849 LLU589849 LBY589849 KSC589849 KIG589849 JYK589849 JOO589849 JES589849 IUW589849 ILA589849 IBE589849 HRI589849 HHM589849 GXQ589849 GNU589849 GDY589849 FUC589849 FKG589849 FAK589849 EQO589849 EGS589849 DWW589849 DNA589849 DDE589849 CTI589849 CJM589849 BZQ589849 BPU589849 BFY589849 AWC589849 AMG589849 ACK589849 SO589849 IS589849 A589849 WVE524313 WLI524313 WBM524313 VRQ524313 VHU524313 UXY524313 UOC524313 UEG524313 TUK524313 TKO524313 TAS524313 SQW524313 SHA524313 RXE524313 RNI524313 RDM524313 QTQ524313 QJU524313 PZY524313 PQC524313 PGG524313 OWK524313 OMO524313 OCS524313 NSW524313 NJA524313 MZE524313 MPI524313 MFM524313 LVQ524313 LLU524313 LBY524313 KSC524313 KIG524313 JYK524313 JOO524313 JES524313 IUW524313 ILA524313 IBE524313 HRI524313 HHM524313 GXQ524313 GNU524313 GDY524313 FUC524313 FKG524313 FAK524313 EQO524313 EGS524313 DWW524313 DNA524313 DDE524313 CTI524313 CJM524313 BZQ524313 BPU524313 BFY524313 AWC524313 AMG524313 ACK524313 SO524313 IS524313 A524313 WVE458777 WLI458777 WBM458777 VRQ458777 VHU458777 UXY458777 UOC458777 UEG458777 TUK458777 TKO458777 TAS458777 SQW458777 SHA458777 RXE458777 RNI458777 RDM458777 QTQ458777 QJU458777 PZY458777 PQC458777 PGG458777 OWK458777 OMO458777 OCS458777 NSW458777 NJA458777 MZE458777 MPI458777 MFM458777 LVQ458777 LLU458777 LBY458777 KSC458777 KIG458777 JYK458777 JOO458777 JES458777 IUW458777 ILA458777 IBE458777 HRI458777 HHM458777 GXQ458777 GNU458777 GDY458777 FUC458777 FKG458777 FAK458777 EQO458777 EGS458777 DWW458777 DNA458777 DDE458777 CTI458777 CJM458777 BZQ458777 BPU458777 BFY458777 AWC458777 AMG458777 ACK458777 SO458777 IS458777 A458777 WVE393241 WLI393241 WBM393241 VRQ393241 VHU393241 UXY393241 UOC393241 UEG393241 TUK393241 TKO393241 TAS393241 SQW393241 SHA393241 RXE393241 RNI393241 RDM393241 QTQ393241 QJU393241 PZY393241 PQC393241 PGG393241 OWK393241 OMO393241 OCS393241 NSW393241 NJA393241 MZE393241 MPI393241 MFM393241 LVQ393241 LLU393241 LBY393241 KSC393241 KIG393241 JYK393241 JOO393241 JES393241 IUW393241 ILA393241 IBE393241 HRI393241 HHM393241 GXQ393241 GNU393241 GDY393241 FUC393241 FKG393241 FAK393241 EQO393241 EGS393241 DWW393241 DNA393241 DDE393241 CTI393241 CJM393241 BZQ393241 BPU393241 BFY393241 AWC393241 AMG393241 ACK393241 SO393241 IS393241 A393241 WVE327705 WLI327705 WBM327705 VRQ327705 VHU327705 UXY327705 UOC327705 UEG327705 TUK327705 TKO327705 TAS327705 SQW327705 SHA327705 RXE327705 RNI327705 RDM327705 QTQ327705 QJU327705 PZY327705 PQC327705 PGG327705 OWK327705 OMO327705 OCS327705 NSW327705 NJA327705 MZE327705 MPI327705 MFM327705 LVQ327705 LLU327705 LBY327705 KSC327705 KIG327705 JYK327705 JOO327705 JES327705 IUW327705 ILA327705 IBE327705 HRI327705 HHM327705 GXQ327705 GNU327705 GDY327705 FUC327705 FKG327705 FAK327705 EQO327705 EGS327705 DWW327705 DNA327705 DDE327705 CTI327705 CJM327705 BZQ327705 BPU327705 BFY327705 AWC327705 AMG327705 ACK327705 SO327705 IS327705 A327705 WVE262169 WLI262169 WBM262169 VRQ262169 VHU262169 UXY262169 UOC262169 UEG262169 TUK262169 TKO262169 TAS262169 SQW262169 SHA262169 RXE262169 RNI262169 RDM262169 QTQ262169 QJU262169 PZY262169 PQC262169 PGG262169 OWK262169 OMO262169 OCS262169 NSW262169 NJA262169 MZE262169 MPI262169 MFM262169 LVQ262169 LLU262169 LBY262169 KSC262169 KIG262169 JYK262169 JOO262169 JES262169 IUW262169 ILA262169 IBE262169 HRI262169 HHM262169 GXQ262169 GNU262169 GDY262169 FUC262169 FKG262169 FAK262169 EQO262169 EGS262169 DWW262169 DNA262169 DDE262169 CTI262169 CJM262169 BZQ262169 BPU262169 BFY262169 AWC262169 AMG262169 ACK262169 SO262169 IS262169 A262169 WVE196633 WLI196633 WBM196633 VRQ196633 VHU196633 UXY196633 UOC196633 UEG196633 TUK196633 TKO196633 TAS196633 SQW196633 SHA196633 RXE196633 RNI196633 RDM196633 QTQ196633 QJU196633 PZY196633 PQC196633 PGG196633 OWK196633 OMO196633 OCS196633 NSW196633 NJA196633 MZE196633 MPI196633 MFM196633 LVQ196633 LLU196633 LBY196633 KSC196633 KIG196633 JYK196633 JOO196633 JES196633 IUW196633 ILA196633 IBE196633 HRI196633 HHM196633 GXQ196633 GNU196633 GDY196633 FUC196633 FKG196633 FAK196633 EQO196633 EGS196633 DWW196633 DNA196633 DDE196633 CTI196633 CJM196633 BZQ196633 BPU196633 BFY196633 AWC196633 AMG196633 ACK196633 SO196633 IS196633 A196633 WVE131097 WLI131097 WBM131097 VRQ131097 VHU131097 UXY131097 UOC131097 UEG131097 TUK131097 TKO131097 TAS131097 SQW131097 SHA131097 RXE131097 RNI131097 RDM131097 QTQ131097 QJU131097 PZY131097 PQC131097 PGG131097 OWK131097 OMO131097 OCS131097 NSW131097 NJA131097 MZE131097 MPI131097 MFM131097 LVQ131097 LLU131097 LBY131097 KSC131097 KIG131097 JYK131097 JOO131097 JES131097 IUW131097 ILA131097 IBE131097 HRI131097 HHM131097 GXQ131097 GNU131097 GDY131097 FUC131097 FKG131097 FAK131097 EQO131097 EGS131097 DWW131097 DNA131097 DDE131097 CTI131097 CJM131097 BZQ131097 BPU131097 BFY131097 AWC131097 AMG131097 ACK131097 SO131097 IS131097 A131097 WVE65561 WLI65561 WBM65561 VRQ65561 VHU65561 UXY65561 UOC65561 UEG65561 TUK65561 TKO65561 TAS65561 SQW65561 SHA65561 RXE65561 RNI65561 RDM65561 QTQ65561 QJU65561 PZY65561 PQC65561 PGG65561 OWK65561 OMO65561 OCS65561 NSW65561 NJA65561 MZE65561 MPI65561 MFM65561 LVQ65561 LLU65561 LBY65561 KSC65561 KIG65561 JYK65561 JOO65561 JES65561 IUW65561 ILA65561 IBE65561 HRI65561 HHM65561 GXQ65561 GNU65561 GDY65561 FUC65561 FKG65561 FAK65561 EQO65561 EGS65561 DWW65561 DNA65561 DDE65561 CTI65561 CJM65561 BZQ65561 BPU65561 BFY65561 AWC65561 AMG65561 ACK65561 SO65561 IS65561 A65561">
      <formula1>"1,2,3,4,5"</formula1>
    </dataValidation>
  </dataValidation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6"/>
  <sheetViews>
    <sheetView workbookViewId="0">
      <selection activeCell="D2" sqref="D2:D3"/>
    </sheetView>
  </sheetViews>
  <sheetFormatPr baseColWidth="10" defaultRowHeight="15.75" x14ac:dyDescent="0.25"/>
  <cols>
    <col min="1" max="1" width="6.5703125" style="10" bestFit="1" customWidth="1"/>
    <col min="2" max="2" width="22.140625" style="11" bestFit="1" customWidth="1"/>
    <col min="3" max="3" width="33.5703125" style="5" customWidth="1"/>
    <col min="4" max="4" width="29.5703125" style="5" customWidth="1"/>
    <col min="5" max="16384" width="11.42578125" style="5"/>
  </cols>
  <sheetData>
    <row r="1" spans="1:4" x14ac:dyDescent="0.25">
      <c r="A1" s="417"/>
      <c r="B1" s="417"/>
      <c r="C1" s="417"/>
      <c r="D1" s="417"/>
    </row>
    <row r="2" spans="1:4" x14ac:dyDescent="0.25">
      <c r="A2" s="416" t="s">
        <v>35</v>
      </c>
      <c r="B2" s="416" t="s">
        <v>36</v>
      </c>
      <c r="C2" s="416" t="s">
        <v>0</v>
      </c>
      <c r="D2" s="96" t="s">
        <v>74</v>
      </c>
    </row>
    <row r="3" spans="1:4" x14ac:dyDescent="0.25">
      <c r="A3" s="416"/>
      <c r="B3" s="416"/>
      <c r="C3" s="416"/>
      <c r="D3" s="1" t="s">
        <v>1727</v>
      </c>
    </row>
    <row r="4" spans="1:4" ht="30" x14ac:dyDescent="0.25">
      <c r="A4" s="418">
        <v>1</v>
      </c>
      <c r="B4" s="420" t="s">
        <v>37</v>
      </c>
      <c r="C4" s="6" t="s">
        <v>48</v>
      </c>
      <c r="D4" s="7" t="s">
        <v>75</v>
      </c>
    </row>
    <row r="5" spans="1:4" ht="45" x14ac:dyDescent="0.25">
      <c r="A5" s="419"/>
      <c r="B5" s="421"/>
      <c r="C5" s="6" t="s">
        <v>16</v>
      </c>
      <c r="D5" s="7" t="s">
        <v>75</v>
      </c>
    </row>
    <row r="6" spans="1:4" x14ac:dyDescent="0.25">
      <c r="A6" s="8">
        <v>2</v>
      </c>
      <c r="B6" s="9" t="s">
        <v>38</v>
      </c>
      <c r="C6" s="6" t="s">
        <v>49</v>
      </c>
      <c r="D6" s="7" t="s">
        <v>75</v>
      </c>
    </row>
    <row r="7" spans="1:4" ht="30" x14ac:dyDescent="0.25">
      <c r="A7" s="8">
        <v>3</v>
      </c>
      <c r="B7" s="9" t="s">
        <v>38</v>
      </c>
      <c r="C7" s="6" t="s">
        <v>61</v>
      </c>
      <c r="D7" s="7" t="s">
        <v>95</v>
      </c>
    </row>
    <row r="8" spans="1:4" ht="45" x14ac:dyDescent="0.25">
      <c r="A8" s="8">
        <v>4</v>
      </c>
      <c r="B8" s="9" t="s">
        <v>38</v>
      </c>
      <c r="C8" s="6" t="s">
        <v>59</v>
      </c>
      <c r="D8" s="7" t="s">
        <v>95</v>
      </c>
    </row>
    <row r="9" spans="1:4" ht="30" x14ac:dyDescent="0.25">
      <c r="A9" s="2"/>
      <c r="B9" s="3"/>
      <c r="C9" s="6" t="s">
        <v>63</v>
      </c>
      <c r="D9" s="7" t="s">
        <v>75</v>
      </c>
    </row>
    <row r="10" spans="1:4" x14ac:dyDescent="0.25">
      <c r="A10" s="8">
        <v>6</v>
      </c>
      <c r="B10" s="9" t="s">
        <v>38</v>
      </c>
      <c r="C10" s="6" t="s">
        <v>1726</v>
      </c>
      <c r="D10" s="7" t="s">
        <v>651</v>
      </c>
    </row>
    <row r="11" spans="1:4" x14ac:dyDescent="0.25">
      <c r="A11" s="8">
        <v>7</v>
      </c>
      <c r="B11" s="9" t="s">
        <v>38</v>
      </c>
      <c r="C11" s="6" t="s">
        <v>1726</v>
      </c>
      <c r="D11" s="7" t="s">
        <v>651</v>
      </c>
    </row>
    <row r="12" spans="1:4" x14ac:dyDescent="0.25">
      <c r="A12" s="8">
        <v>8</v>
      </c>
      <c r="B12" s="9" t="s">
        <v>38</v>
      </c>
      <c r="C12" s="6" t="s">
        <v>64</v>
      </c>
      <c r="D12" s="7" t="s">
        <v>75</v>
      </c>
    </row>
    <row r="13" spans="1:4" ht="45" x14ac:dyDescent="0.25">
      <c r="A13" s="8">
        <v>9</v>
      </c>
      <c r="B13" s="9" t="s">
        <v>38</v>
      </c>
      <c r="C13" s="6" t="s">
        <v>55</v>
      </c>
      <c r="D13" s="7" t="s">
        <v>95</v>
      </c>
    </row>
    <row r="14" spans="1:4" ht="6.75" customHeight="1" x14ac:dyDescent="0.25">
      <c r="A14" s="418">
        <v>10</v>
      </c>
      <c r="B14" s="420" t="s">
        <v>38</v>
      </c>
      <c r="C14" s="411" t="s">
        <v>65</v>
      </c>
      <c r="D14" s="413" t="s">
        <v>95</v>
      </c>
    </row>
    <row r="15" spans="1:4" ht="30.75" customHeight="1" x14ac:dyDescent="0.25">
      <c r="A15" s="419"/>
      <c r="B15" s="421"/>
      <c r="C15" s="412"/>
      <c r="D15" s="414"/>
    </row>
    <row r="16" spans="1:4" ht="30" x14ac:dyDescent="0.25">
      <c r="A16" s="8">
        <v>11</v>
      </c>
      <c r="B16" s="9" t="s">
        <v>38</v>
      </c>
      <c r="C16" s="6" t="s">
        <v>68</v>
      </c>
      <c r="D16" s="7" t="s">
        <v>95</v>
      </c>
    </row>
    <row r="17" spans="1:4" ht="30" x14ac:dyDescent="0.25">
      <c r="A17" s="8">
        <v>12</v>
      </c>
      <c r="B17" s="9" t="s">
        <v>38</v>
      </c>
      <c r="C17" s="6" t="s">
        <v>66</v>
      </c>
      <c r="D17" s="7" t="s">
        <v>95</v>
      </c>
    </row>
    <row r="18" spans="1:4" ht="30.75" customHeight="1" x14ac:dyDescent="0.25">
      <c r="A18" s="418">
        <v>13</v>
      </c>
      <c r="B18" s="420" t="s">
        <v>39</v>
      </c>
      <c r="C18" s="6" t="s">
        <v>53</v>
      </c>
      <c r="D18" s="7" t="s">
        <v>95</v>
      </c>
    </row>
    <row r="19" spans="1:4" ht="30.75" customHeight="1" x14ac:dyDescent="0.25">
      <c r="A19" s="422"/>
      <c r="B19" s="423"/>
      <c r="C19" s="6" t="s">
        <v>48</v>
      </c>
      <c r="D19" s="7" t="s">
        <v>95</v>
      </c>
    </row>
    <row r="20" spans="1:4" ht="30.75" customHeight="1" x14ac:dyDescent="0.25">
      <c r="A20" s="422"/>
      <c r="B20" s="423"/>
      <c r="C20" s="6" t="s">
        <v>69</v>
      </c>
      <c r="D20" s="7" t="s">
        <v>95</v>
      </c>
    </row>
    <row r="21" spans="1:4" ht="30.75" customHeight="1" x14ac:dyDescent="0.25">
      <c r="A21" s="419"/>
      <c r="B21" s="421"/>
      <c r="C21" s="6" t="s">
        <v>72</v>
      </c>
      <c r="D21" s="7" t="s">
        <v>75</v>
      </c>
    </row>
    <row r="22" spans="1:4" ht="30" x14ac:dyDescent="0.25">
      <c r="A22" s="8">
        <v>14</v>
      </c>
      <c r="B22" s="9" t="s">
        <v>40</v>
      </c>
      <c r="C22" s="6" t="s">
        <v>72</v>
      </c>
      <c r="D22" s="7" t="s">
        <v>95</v>
      </c>
    </row>
    <row r="23" spans="1:4" ht="30" x14ac:dyDescent="0.25">
      <c r="A23" s="8">
        <v>15</v>
      </c>
      <c r="B23" s="9" t="s">
        <v>41</v>
      </c>
      <c r="C23" s="6" t="s">
        <v>50</v>
      </c>
      <c r="D23" s="7" t="s">
        <v>75</v>
      </c>
    </row>
    <row r="24" spans="1:4" ht="30" x14ac:dyDescent="0.25">
      <c r="A24" s="8">
        <v>16</v>
      </c>
      <c r="B24" s="9" t="s">
        <v>41</v>
      </c>
      <c r="C24" s="6" t="s">
        <v>60</v>
      </c>
      <c r="D24" s="7" t="s">
        <v>75</v>
      </c>
    </row>
    <row r="25" spans="1:4" ht="30" x14ac:dyDescent="0.25">
      <c r="A25" s="8">
        <v>17</v>
      </c>
      <c r="B25" s="9" t="s">
        <v>42</v>
      </c>
      <c r="C25" s="6" t="s">
        <v>54</v>
      </c>
      <c r="D25" s="7" t="s">
        <v>75</v>
      </c>
    </row>
    <row r="26" spans="1:4" x14ac:dyDescent="0.25">
      <c r="A26" s="8">
        <v>18</v>
      </c>
      <c r="B26" s="9" t="s">
        <v>43</v>
      </c>
      <c r="C26" s="6" t="s">
        <v>51</v>
      </c>
      <c r="D26" s="7" t="s">
        <v>95</v>
      </c>
    </row>
    <row r="27" spans="1:4" ht="30" x14ac:dyDescent="0.25">
      <c r="A27" s="8">
        <v>19</v>
      </c>
      <c r="B27" s="13" t="s">
        <v>1725</v>
      </c>
      <c r="C27" s="6" t="s">
        <v>56</v>
      </c>
      <c r="D27" s="7" t="s">
        <v>95</v>
      </c>
    </row>
    <row r="28" spans="1:4" ht="30" x14ac:dyDescent="0.25">
      <c r="A28" s="8">
        <v>20</v>
      </c>
      <c r="B28" s="9" t="s">
        <v>44</v>
      </c>
      <c r="C28" s="6" t="s">
        <v>15</v>
      </c>
      <c r="D28" s="7" t="s">
        <v>75</v>
      </c>
    </row>
    <row r="29" spans="1:4" x14ac:dyDescent="0.25">
      <c r="A29" s="8">
        <v>21</v>
      </c>
      <c r="B29" s="9" t="s">
        <v>44</v>
      </c>
      <c r="C29" s="6" t="s">
        <v>57</v>
      </c>
      <c r="D29" s="7" t="s">
        <v>75</v>
      </c>
    </row>
    <row r="30" spans="1:4" ht="30" x14ac:dyDescent="0.25">
      <c r="A30" s="8">
        <v>22</v>
      </c>
      <c r="B30" s="9" t="s">
        <v>45</v>
      </c>
      <c r="C30" s="6" t="s">
        <v>6</v>
      </c>
      <c r="D30" s="7" t="s">
        <v>95</v>
      </c>
    </row>
    <row r="31" spans="1:4" x14ac:dyDescent="0.25">
      <c r="A31" s="8">
        <v>23</v>
      </c>
      <c r="B31" s="9" t="s">
        <v>45</v>
      </c>
      <c r="C31" s="6" t="s">
        <v>1726</v>
      </c>
      <c r="D31" s="7" t="s">
        <v>651</v>
      </c>
    </row>
    <row r="32" spans="1:4" ht="30" x14ac:dyDescent="0.25">
      <c r="A32" s="8">
        <v>24</v>
      </c>
      <c r="B32" s="9" t="s">
        <v>45</v>
      </c>
      <c r="C32" s="6" t="s">
        <v>70</v>
      </c>
      <c r="D32" s="7" t="s">
        <v>95</v>
      </c>
    </row>
    <row r="33" spans="1:4" x14ac:dyDescent="0.25">
      <c r="A33" s="8">
        <v>25</v>
      </c>
      <c r="B33" s="9" t="s">
        <v>45</v>
      </c>
      <c r="C33" s="6" t="s">
        <v>71</v>
      </c>
      <c r="D33" s="7" t="s">
        <v>75</v>
      </c>
    </row>
    <row r="34" spans="1:4" ht="30" x14ac:dyDescent="0.25">
      <c r="A34" s="8">
        <v>26</v>
      </c>
      <c r="B34" s="9" t="s">
        <v>46</v>
      </c>
      <c r="C34" s="4" t="s">
        <v>1</v>
      </c>
      <c r="D34" s="7" t="s">
        <v>75</v>
      </c>
    </row>
    <row r="35" spans="1:4" ht="30" x14ac:dyDescent="0.25">
      <c r="A35" s="8">
        <v>27</v>
      </c>
      <c r="B35" s="9" t="s">
        <v>46</v>
      </c>
      <c r="C35" s="4" t="s">
        <v>1</v>
      </c>
      <c r="D35" s="7" t="s">
        <v>75</v>
      </c>
    </row>
    <row r="36" spans="1:4" ht="15.75" customHeight="1" x14ac:dyDescent="0.25">
      <c r="A36" s="418">
        <v>28</v>
      </c>
      <c r="B36" s="420" t="s">
        <v>47</v>
      </c>
      <c r="C36" s="6" t="s">
        <v>52</v>
      </c>
      <c r="D36" s="7" t="s">
        <v>95</v>
      </c>
    </row>
    <row r="37" spans="1:4" ht="36" customHeight="1" x14ac:dyDescent="0.25">
      <c r="A37" s="422"/>
      <c r="B37" s="423"/>
      <c r="C37" s="6" t="s">
        <v>72</v>
      </c>
      <c r="D37" s="7" t="s">
        <v>95</v>
      </c>
    </row>
    <row r="38" spans="1:4" ht="30.75" customHeight="1" x14ac:dyDescent="0.25">
      <c r="A38" s="419"/>
      <c r="B38" s="421"/>
      <c r="C38" s="6" t="s">
        <v>62</v>
      </c>
      <c r="D38" s="7" t="s">
        <v>95</v>
      </c>
    </row>
    <row r="39" spans="1:4" ht="30.75" customHeight="1" x14ac:dyDescent="0.25">
      <c r="A39" s="418">
        <v>29</v>
      </c>
      <c r="B39" s="420" t="s">
        <v>47</v>
      </c>
      <c r="C39" s="6" t="s">
        <v>62</v>
      </c>
      <c r="D39" s="7" t="s">
        <v>95</v>
      </c>
    </row>
    <row r="40" spans="1:4" ht="30.75" customHeight="1" x14ac:dyDescent="0.25">
      <c r="A40" s="422"/>
      <c r="B40" s="423"/>
      <c r="C40" s="6" t="s">
        <v>72</v>
      </c>
      <c r="D40" s="7" t="s">
        <v>95</v>
      </c>
    </row>
    <row r="41" spans="1:4" ht="45.75" customHeight="1" x14ac:dyDescent="0.25">
      <c r="A41" s="419"/>
      <c r="B41" s="421"/>
      <c r="C41" s="6" t="s">
        <v>67</v>
      </c>
      <c r="D41" s="7" t="s">
        <v>95</v>
      </c>
    </row>
    <row r="42" spans="1:4" ht="45.75" customHeight="1" x14ac:dyDescent="0.25">
      <c r="A42" s="418">
        <v>30</v>
      </c>
      <c r="B42" s="420" t="s">
        <v>47</v>
      </c>
      <c r="C42" s="6" t="s">
        <v>58</v>
      </c>
      <c r="D42" s="7" t="s">
        <v>95</v>
      </c>
    </row>
    <row r="43" spans="1:4" ht="45.75" customHeight="1" x14ac:dyDescent="0.25">
      <c r="A43" s="422"/>
      <c r="B43" s="423"/>
      <c r="C43" s="6" t="s">
        <v>72</v>
      </c>
      <c r="D43" s="7" t="s">
        <v>75</v>
      </c>
    </row>
    <row r="44" spans="1:4" ht="30.75" customHeight="1" x14ac:dyDescent="0.25">
      <c r="A44" s="419"/>
      <c r="B44" s="421"/>
      <c r="C44" s="6" t="s">
        <v>62</v>
      </c>
      <c r="D44" s="7" t="s">
        <v>95</v>
      </c>
    </row>
    <row r="45" spans="1:4" ht="46.5" customHeight="1" x14ac:dyDescent="0.25">
      <c r="A45" s="12"/>
      <c r="B45" s="415" t="s">
        <v>73</v>
      </c>
      <c r="C45" s="415"/>
      <c r="D45" s="97" t="s">
        <v>1821</v>
      </c>
    </row>
    <row r="46" spans="1:4" ht="60.75" customHeight="1" x14ac:dyDescent="0.25">
      <c r="A46" s="12"/>
      <c r="B46" s="410" t="s">
        <v>31</v>
      </c>
      <c r="C46" s="410"/>
      <c r="D46" s="97" t="s">
        <v>1822</v>
      </c>
    </row>
  </sheetData>
  <mergeCells count="20">
    <mergeCell ref="A1:D1"/>
    <mergeCell ref="A4:A5"/>
    <mergeCell ref="B4:B5"/>
    <mergeCell ref="A2:A3"/>
    <mergeCell ref="A42:A44"/>
    <mergeCell ref="B42:B44"/>
    <mergeCell ref="A18:A21"/>
    <mergeCell ref="B18:B21"/>
    <mergeCell ref="B14:B15"/>
    <mergeCell ref="A14:A15"/>
    <mergeCell ref="A36:A38"/>
    <mergeCell ref="B36:B38"/>
    <mergeCell ref="A39:A41"/>
    <mergeCell ref="B39:B41"/>
    <mergeCell ref="B46:C46"/>
    <mergeCell ref="C14:C15"/>
    <mergeCell ref="D14:D15"/>
    <mergeCell ref="B45:C45"/>
    <mergeCell ref="C2:C3"/>
    <mergeCell ref="B2:B3"/>
  </mergeCells>
  <pageMargins left="0.7" right="0.7" top="0.75" bottom="0.75" header="0.3" footer="0.3"/>
  <pageSetup scale="90" orientation="portrait" horizontalDpi="4294967295" verticalDpi="4294967295"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9"/>
  <sheetViews>
    <sheetView topLeftCell="A7" zoomScale="80" zoomScaleNormal="80" workbookViewId="0">
      <selection activeCell="G35" sqref="G35"/>
    </sheetView>
  </sheetViews>
  <sheetFormatPr baseColWidth="10" defaultColWidth="20" defaultRowHeight="14.25" x14ac:dyDescent="0.25"/>
  <cols>
    <col min="1" max="1" width="3.140625" style="123" bestFit="1" customWidth="1"/>
    <col min="2" max="2" width="58.85546875" style="123" customWidth="1"/>
    <col min="3" max="3" width="31.140625" style="123" customWidth="1"/>
    <col min="4" max="4" width="26.7109375" style="123" customWidth="1"/>
    <col min="5" max="5" width="25" style="123" customWidth="1"/>
    <col min="6" max="7" width="29.7109375" style="123" customWidth="1"/>
    <col min="8" max="8" width="23" style="123" customWidth="1"/>
    <col min="9" max="9" width="27.28515625" style="123" customWidth="1"/>
    <col min="10" max="10" width="29.5703125" style="123" customWidth="1"/>
    <col min="11" max="11" width="33" style="123" customWidth="1"/>
    <col min="12" max="12" width="29.85546875" style="123" customWidth="1"/>
    <col min="13" max="13" width="26.28515625" style="123" customWidth="1"/>
    <col min="14" max="14" width="22.140625" style="123" customWidth="1"/>
    <col min="15" max="15" width="26.140625" style="123" customWidth="1"/>
    <col min="16" max="16" width="19.5703125" style="123" bestFit="1" customWidth="1"/>
    <col min="17" max="17" width="21.85546875" style="123" customWidth="1"/>
    <col min="18" max="18" width="18.28515625" style="123" customWidth="1"/>
    <col min="19" max="22" width="6.42578125" style="123" customWidth="1"/>
    <col min="23" max="251" width="11.42578125" style="123" customWidth="1"/>
    <col min="252" max="252" width="1" style="123" customWidth="1"/>
    <col min="253" max="253" width="4.28515625" style="123" customWidth="1"/>
    <col min="254" max="254" width="34.7109375" style="123" customWidth="1"/>
    <col min="255" max="255" width="0" style="123" hidden="1" customWidth="1"/>
    <col min="256" max="256" width="20" style="123"/>
    <col min="257" max="257" width="3.140625" style="123" bestFit="1" customWidth="1"/>
    <col min="258" max="258" width="58.85546875" style="123" customWidth="1"/>
    <col min="259" max="259" width="31.140625" style="123" customWidth="1"/>
    <col min="260" max="260" width="26.7109375" style="123" customWidth="1"/>
    <col min="261" max="261" width="25" style="123" customWidth="1"/>
    <col min="262" max="263" width="29.7109375" style="123" customWidth="1"/>
    <col min="264" max="264" width="23" style="123" customWidth="1"/>
    <col min="265" max="265" width="27.28515625" style="123" customWidth="1"/>
    <col min="266" max="266" width="29.5703125" style="123" customWidth="1"/>
    <col min="267" max="267" width="33" style="123" customWidth="1"/>
    <col min="268" max="268" width="29.85546875" style="123" customWidth="1"/>
    <col min="269" max="269" width="26.28515625" style="123" customWidth="1"/>
    <col min="270" max="270" width="22.140625" style="123" customWidth="1"/>
    <col min="271" max="271" width="26.140625" style="123" customWidth="1"/>
    <col min="272" max="272" width="19.5703125" style="123" bestFit="1" customWidth="1"/>
    <col min="273" max="273" width="21.85546875" style="123" customWidth="1"/>
    <col min="274" max="274" width="18.28515625" style="123" customWidth="1"/>
    <col min="275" max="278" width="6.42578125" style="123" customWidth="1"/>
    <col min="279" max="507" width="11.42578125" style="123" customWidth="1"/>
    <col min="508" max="508" width="1" style="123" customWidth="1"/>
    <col min="509" max="509" width="4.28515625" style="123" customWidth="1"/>
    <col min="510" max="510" width="34.7109375" style="123" customWidth="1"/>
    <col min="511" max="511" width="0" style="123" hidden="1" customWidth="1"/>
    <col min="512" max="512" width="20" style="123"/>
    <col min="513" max="513" width="3.140625" style="123" bestFit="1" customWidth="1"/>
    <col min="514" max="514" width="58.85546875" style="123" customWidth="1"/>
    <col min="515" max="515" width="31.140625" style="123" customWidth="1"/>
    <col min="516" max="516" width="26.7109375" style="123" customWidth="1"/>
    <col min="517" max="517" width="25" style="123" customWidth="1"/>
    <col min="518" max="519" width="29.7109375" style="123" customWidth="1"/>
    <col min="520" max="520" width="23" style="123" customWidth="1"/>
    <col min="521" max="521" width="27.28515625" style="123" customWidth="1"/>
    <col min="522" max="522" width="29.5703125" style="123" customWidth="1"/>
    <col min="523" max="523" width="33" style="123" customWidth="1"/>
    <col min="524" max="524" width="29.85546875" style="123" customWidth="1"/>
    <col min="525" max="525" width="26.28515625" style="123" customWidth="1"/>
    <col min="526" max="526" width="22.140625" style="123" customWidth="1"/>
    <col min="527" max="527" width="26.140625" style="123" customWidth="1"/>
    <col min="528" max="528" width="19.5703125" style="123" bestFit="1" customWidth="1"/>
    <col min="529" max="529" width="21.85546875" style="123" customWidth="1"/>
    <col min="530" max="530" width="18.28515625" style="123" customWidth="1"/>
    <col min="531" max="534" width="6.42578125" style="123" customWidth="1"/>
    <col min="535" max="763" width="11.42578125" style="123" customWidth="1"/>
    <col min="764" max="764" width="1" style="123" customWidth="1"/>
    <col min="765" max="765" width="4.28515625" style="123" customWidth="1"/>
    <col min="766" max="766" width="34.7109375" style="123" customWidth="1"/>
    <col min="767" max="767" width="0" style="123" hidden="1" customWidth="1"/>
    <col min="768" max="768" width="20" style="123"/>
    <col min="769" max="769" width="3.140625" style="123" bestFit="1" customWidth="1"/>
    <col min="770" max="770" width="58.85546875" style="123" customWidth="1"/>
    <col min="771" max="771" width="31.140625" style="123" customWidth="1"/>
    <col min="772" max="772" width="26.7109375" style="123" customWidth="1"/>
    <col min="773" max="773" width="25" style="123" customWidth="1"/>
    <col min="774" max="775" width="29.7109375" style="123" customWidth="1"/>
    <col min="776" max="776" width="23" style="123" customWidth="1"/>
    <col min="777" max="777" width="27.28515625" style="123" customWidth="1"/>
    <col min="778" max="778" width="29.5703125" style="123" customWidth="1"/>
    <col min="779" max="779" width="33" style="123" customWidth="1"/>
    <col min="780" max="780" width="29.85546875" style="123" customWidth="1"/>
    <col min="781" max="781" width="26.28515625" style="123" customWidth="1"/>
    <col min="782" max="782" width="22.140625" style="123" customWidth="1"/>
    <col min="783" max="783" width="26.140625" style="123" customWidth="1"/>
    <col min="784" max="784" width="19.5703125" style="123" bestFit="1" customWidth="1"/>
    <col min="785" max="785" width="21.85546875" style="123" customWidth="1"/>
    <col min="786" max="786" width="18.28515625" style="123" customWidth="1"/>
    <col min="787" max="790" width="6.42578125" style="123" customWidth="1"/>
    <col min="791" max="1019" width="11.42578125" style="123" customWidth="1"/>
    <col min="1020" max="1020" width="1" style="123" customWidth="1"/>
    <col min="1021" max="1021" width="4.28515625" style="123" customWidth="1"/>
    <col min="1022" max="1022" width="34.7109375" style="123" customWidth="1"/>
    <col min="1023" max="1023" width="0" style="123" hidden="1" customWidth="1"/>
    <col min="1024" max="1024" width="20" style="123"/>
    <col min="1025" max="1025" width="3.140625" style="123" bestFit="1" customWidth="1"/>
    <col min="1026" max="1026" width="58.85546875" style="123" customWidth="1"/>
    <col min="1027" max="1027" width="31.140625" style="123" customWidth="1"/>
    <col min="1028" max="1028" width="26.7109375" style="123" customWidth="1"/>
    <col min="1029" max="1029" width="25" style="123" customWidth="1"/>
    <col min="1030" max="1031" width="29.7109375" style="123" customWidth="1"/>
    <col min="1032" max="1032" width="23" style="123" customWidth="1"/>
    <col min="1033" max="1033" width="27.28515625" style="123" customWidth="1"/>
    <col min="1034" max="1034" width="29.5703125" style="123" customWidth="1"/>
    <col min="1035" max="1035" width="33" style="123" customWidth="1"/>
    <col min="1036" max="1036" width="29.85546875" style="123" customWidth="1"/>
    <col min="1037" max="1037" width="26.28515625" style="123" customWidth="1"/>
    <col min="1038" max="1038" width="22.140625" style="123" customWidth="1"/>
    <col min="1039" max="1039" width="26.140625" style="123" customWidth="1"/>
    <col min="1040" max="1040" width="19.5703125" style="123" bestFit="1" customWidth="1"/>
    <col min="1041" max="1041" width="21.85546875" style="123" customWidth="1"/>
    <col min="1042" max="1042" width="18.28515625" style="123" customWidth="1"/>
    <col min="1043" max="1046" width="6.42578125" style="123" customWidth="1"/>
    <col min="1047" max="1275" width="11.42578125" style="123" customWidth="1"/>
    <col min="1276" max="1276" width="1" style="123" customWidth="1"/>
    <col min="1277" max="1277" width="4.28515625" style="123" customWidth="1"/>
    <col min="1278" max="1278" width="34.7109375" style="123" customWidth="1"/>
    <col min="1279" max="1279" width="0" style="123" hidden="1" customWidth="1"/>
    <col min="1280" max="1280" width="20" style="123"/>
    <col min="1281" max="1281" width="3.140625" style="123" bestFit="1" customWidth="1"/>
    <col min="1282" max="1282" width="58.85546875" style="123" customWidth="1"/>
    <col min="1283" max="1283" width="31.140625" style="123" customWidth="1"/>
    <col min="1284" max="1284" width="26.7109375" style="123" customWidth="1"/>
    <col min="1285" max="1285" width="25" style="123" customWidth="1"/>
    <col min="1286" max="1287" width="29.7109375" style="123" customWidth="1"/>
    <col min="1288" max="1288" width="23" style="123" customWidth="1"/>
    <col min="1289" max="1289" width="27.28515625" style="123" customWidth="1"/>
    <col min="1290" max="1290" width="29.5703125" style="123" customWidth="1"/>
    <col min="1291" max="1291" width="33" style="123" customWidth="1"/>
    <col min="1292" max="1292" width="29.85546875" style="123" customWidth="1"/>
    <col min="1293" max="1293" width="26.28515625" style="123" customWidth="1"/>
    <col min="1294" max="1294" width="22.140625" style="123" customWidth="1"/>
    <col min="1295" max="1295" width="26.140625" style="123" customWidth="1"/>
    <col min="1296" max="1296" width="19.5703125" style="123" bestFit="1" customWidth="1"/>
    <col min="1297" max="1297" width="21.85546875" style="123" customWidth="1"/>
    <col min="1298" max="1298" width="18.28515625" style="123" customWidth="1"/>
    <col min="1299" max="1302" width="6.42578125" style="123" customWidth="1"/>
    <col min="1303" max="1531" width="11.42578125" style="123" customWidth="1"/>
    <col min="1532" max="1532" width="1" style="123" customWidth="1"/>
    <col min="1533" max="1533" width="4.28515625" style="123" customWidth="1"/>
    <col min="1534" max="1534" width="34.7109375" style="123" customWidth="1"/>
    <col min="1535" max="1535" width="0" style="123" hidden="1" customWidth="1"/>
    <col min="1536" max="1536" width="20" style="123"/>
    <col min="1537" max="1537" width="3.140625" style="123" bestFit="1" customWidth="1"/>
    <col min="1538" max="1538" width="58.85546875" style="123" customWidth="1"/>
    <col min="1539" max="1539" width="31.140625" style="123" customWidth="1"/>
    <col min="1540" max="1540" width="26.7109375" style="123" customWidth="1"/>
    <col min="1541" max="1541" width="25" style="123" customWidth="1"/>
    <col min="1542" max="1543" width="29.7109375" style="123" customWidth="1"/>
    <col min="1544" max="1544" width="23" style="123" customWidth="1"/>
    <col min="1545" max="1545" width="27.28515625" style="123" customWidth="1"/>
    <col min="1546" max="1546" width="29.5703125" style="123" customWidth="1"/>
    <col min="1547" max="1547" width="33" style="123" customWidth="1"/>
    <col min="1548" max="1548" width="29.85546875" style="123" customWidth="1"/>
    <col min="1549" max="1549" width="26.28515625" style="123" customWidth="1"/>
    <col min="1550" max="1550" width="22.140625" style="123" customWidth="1"/>
    <col min="1551" max="1551" width="26.140625" style="123" customWidth="1"/>
    <col min="1552" max="1552" width="19.5703125" style="123" bestFit="1" customWidth="1"/>
    <col min="1553" max="1553" width="21.85546875" style="123" customWidth="1"/>
    <col min="1554" max="1554" width="18.28515625" style="123" customWidth="1"/>
    <col min="1555" max="1558" width="6.42578125" style="123" customWidth="1"/>
    <col min="1559" max="1787" width="11.42578125" style="123" customWidth="1"/>
    <col min="1788" max="1788" width="1" style="123" customWidth="1"/>
    <col min="1789" max="1789" width="4.28515625" style="123" customWidth="1"/>
    <col min="1790" max="1790" width="34.7109375" style="123" customWidth="1"/>
    <col min="1791" max="1791" width="0" style="123" hidden="1" customWidth="1"/>
    <col min="1792" max="1792" width="20" style="123"/>
    <col min="1793" max="1793" width="3.140625" style="123" bestFit="1" customWidth="1"/>
    <col min="1794" max="1794" width="58.85546875" style="123" customWidth="1"/>
    <col min="1795" max="1795" width="31.140625" style="123" customWidth="1"/>
    <col min="1796" max="1796" width="26.7109375" style="123" customWidth="1"/>
    <col min="1797" max="1797" width="25" style="123" customWidth="1"/>
    <col min="1798" max="1799" width="29.7109375" style="123" customWidth="1"/>
    <col min="1800" max="1800" width="23" style="123" customWidth="1"/>
    <col min="1801" max="1801" width="27.28515625" style="123" customWidth="1"/>
    <col min="1802" max="1802" width="29.5703125" style="123" customWidth="1"/>
    <col min="1803" max="1803" width="33" style="123" customWidth="1"/>
    <col min="1804" max="1804" width="29.85546875" style="123" customWidth="1"/>
    <col min="1805" max="1805" width="26.28515625" style="123" customWidth="1"/>
    <col min="1806" max="1806" width="22.140625" style="123" customWidth="1"/>
    <col min="1807" max="1807" width="26.140625" style="123" customWidth="1"/>
    <col min="1808" max="1808" width="19.5703125" style="123" bestFit="1" customWidth="1"/>
    <col min="1809" max="1809" width="21.85546875" style="123" customWidth="1"/>
    <col min="1810" max="1810" width="18.28515625" style="123" customWidth="1"/>
    <col min="1811" max="1814" width="6.42578125" style="123" customWidth="1"/>
    <col min="1815" max="2043" width="11.42578125" style="123" customWidth="1"/>
    <col min="2044" max="2044" width="1" style="123" customWidth="1"/>
    <col min="2045" max="2045" width="4.28515625" style="123" customWidth="1"/>
    <col min="2046" max="2046" width="34.7109375" style="123" customWidth="1"/>
    <col min="2047" max="2047" width="0" style="123" hidden="1" customWidth="1"/>
    <col min="2048" max="2048" width="20" style="123"/>
    <col min="2049" max="2049" width="3.140625" style="123" bestFit="1" customWidth="1"/>
    <col min="2050" max="2050" width="58.85546875" style="123" customWidth="1"/>
    <col min="2051" max="2051" width="31.140625" style="123" customWidth="1"/>
    <col min="2052" max="2052" width="26.7109375" style="123" customWidth="1"/>
    <col min="2053" max="2053" width="25" style="123" customWidth="1"/>
    <col min="2054" max="2055" width="29.7109375" style="123" customWidth="1"/>
    <col min="2056" max="2056" width="23" style="123" customWidth="1"/>
    <col min="2057" max="2057" width="27.28515625" style="123" customWidth="1"/>
    <col min="2058" max="2058" width="29.5703125" style="123" customWidth="1"/>
    <col min="2059" max="2059" width="33" style="123" customWidth="1"/>
    <col min="2060" max="2060" width="29.85546875" style="123" customWidth="1"/>
    <col min="2061" max="2061" width="26.28515625" style="123" customWidth="1"/>
    <col min="2062" max="2062" width="22.140625" style="123" customWidth="1"/>
    <col min="2063" max="2063" width="26.140625" style="123" customWidth="1"/>
    <col min="2064" max="2064" width="19.5703125" style="123" bestFit="1" customWidth="1"/>
    <col min="2065" max="2065" width="21.85546875" style="123" customWidth="1"/>
    <col min="2066" max="2066" width="18.28515625" style="123" customWidth="1"/>
    <col min="2067" max="2070" width="6.42578125" style="123" customWidth="1"/>
    <col min="2071" max="2299" width="11.42578125" style="123" customWidth="1"/>
    <col min="2300" max="2300" width="1" style="123" customWidth="1"/>
    <col min="2301" max="2301" width="4.28515625" style="123" customWidth="1"/>
    <col min="2302" max="2302" width="34.7109375" style="123" customWidth="1"/>
    <col min="2303" max="2303" width="0" style="123" hidden="1" customWidth="1"/>
    <col min="2304" max="2304" width="20" style="123"/>
    <col min="2305" max="2305" width="3.140625" style="123" bestFit="1" customWidth="1"/>
    <col min="2306" max="2306" width="58.85546875" style="123" customWidth="1"/>
    <col min="2307" max="2307" width="31.140625" style="123" customWidth="1"/>
    <col min="2308" max="2308" width="26.7109375" style="123" customWidth="1"/>
    <col min="2309" max="2309" width="25" style="123" customWidth="1"/>
    <col min="2310" max="2311" width="29.7109375" style="123" customWidth="1"/>
    <col min="2312" max="2312" width="23" style="123" customWidth="1"/>
    <col min="2313" max="2313" width="27.28515625" style="123" customWidth="1"/>
    <col min="2314" max="2314" width="29.5703125" style="123" customWidth="1"/>
    <col min="2315" max="2315" width="33" style="123" customWidth="1"/>
    <col min="2316" max="2316" width="29.85546875" style="123" customWidth="1"/>
    <col min="2317" max="2317" width="26.28515625" style="123" customWidth="1"/>
    <col min="2318" max="2318" width="22.140625" style="123" customWidth="1"/>
    <col min="2319" max="2319" width="26.140625" style="123" customWidth="1"/>
    <col min="2320" max="2320" width="19.5703125" style="123" bestFit="1" customWidth="1"/>
    <col min="2321" max="2321" width="21.85546875" style="123" customWidth="1"/>
    <col min="2322" max="2322" width="18.28515625" style="123" customWidth="1"/>
    <col min="2323" max="2326" width="6.42578125" style="123" customWidth="1"/>
    <col min="2327" max="2555" width="11.42578125" style="123" customWidth="1"/>
    <col min="2556" max="2556" width="1" style="123" customWidth="1"/>
    <col min="2557" max="2557" width="4.28515625" style="123" customWidth="1"/>
    <col min="2558" max="2558" width="34.7109375" style="123" customWidth="1"/>
    <col min="2559" max="2559" width="0" style="123" hidden="1" customWidth="1"/>
    <col min="2560" max="2560" width="20" style="123"/>
    <col min="2561" max="2561" width="3.140625" style="123" bestFit="1" customWidth="1"/>
    <col min="2562" max="2562" width="58.85546875" style="123" customWidth="1"/>
    <col min="2563" max="2563" width="31.140625" style="123" customWidth="1"/>
    <col min="2564" max="2564" width="26.7109375" style="123" customWidth="1"/>
    <col min="2565" max="2565" width="25" style="123" customWidth="1"/>
    <col min="2566" max="2567" width="29.7109375" style="123" customWidth="1"/>
    <col min="2568" max="2568" width="23" style="123" customWidth="1"/>
    <col min="2569" max="2569" width="27.28515625" style="123" customWidth="1"/>
    <col min="2570" max="2570" width="29.5703125" style="123" customWidth="1"/>
    <col min="2571" max="2571" width="33" style="123" customWidth="1"/>
    <col min="2572" max="2572" width="29.85546875" style="123" customWidth="1"/>
    <col min="2573" max="2573" width="26.28515625" style="123" customWidth="1"/>
    <col min="2574" max="2574" width="22.140625" style="123" customWidth="1"/>
    <col min="2575" max="2575" width="26.140625" style="123" customWidth="1"/>
    <col min="2576" max="2576" width="19.5703125" style="123" bestFit="1" customWidth="1"/>
    <col min="2577" max="2577" width="21.85546875" style="123" customWidth="1"/>
    <col min="2578" max="2578" width="18.28515625" style="123" customWidth="1"/>
    <col min="2579" max="2582" width="6.42578125" style="123" customWidth="1"/>
    <col min="2583" max="2811" width="11.42578125" style="123" customWidth="1"/>
    <col min="2812" max="2812" width="1" style="123" customWidth="1"/>
    <col min="2813" max="2813" width="4.28515625" style="123" customWidth="1"/>
    <col min="2814" max="2814" width="34.7109375" style="123" customWidth="1"/>
    <col min="2815" max="2815" width="0" style="123" hidden="1" customWidth="1"/>
    <col min="2816" max="2816" width="20" style="123"/>
    <col min="2817" max="2817" width="3.140625" style="123" bestFit="1" customWidth="1"/>
    <col min="2818" max="2818" width="58.85546875" style="123" customWidth="1"/>
    <col min="2819" max="2819" width="31.140625" style="123" customWidth="1"/>
    <col min="2820" max="2820" width="26.7109375" style="123" customWidth="1"/>
    <col min="2821" max="2821" width="25" style="123" customWidth="1"/>
    <col min="2822" max="2823" width="29.7109375" style="123" customWidth="1"/>
    <col min="2824" max="2824" width="23" style="123" customWidth="1"/>
    <col min="2825" max="2825" width="27.28515625" style="123" customWidth="1"/>
    <col min="2826" max="2826" width="29.5703125" style="123" customWidth="1"/>
    <col min="2827" max="2827" width="33" style="123" customWidth="1"/>
    <col min="2828" max="2828" width="29.85546875" style="123" customWidth="1"/>
    <col min="2829" max="2829" width="26.28515625" style="123" customWidth="1"/>
    <col min="2830" max="2830" width="22.140625" style="123" customWidth="1"/>
    <col min="2831" max="2831" width="26.140625" style="123" customWidth="1"/>
    <col min="2832" max="2832" width="19.5703125" style="123" bestFit="1" customWidth="1"/>
    <col min="2833" max="2833" width="21.85546875" style="123" customWidth="1"/>
    <col min="2834" max="2834" width="18.28515625" style="123" customWidth="1"/>
    <col min="2835" max="2838" width="6.42578125" style="123" customWidth="1"/>
    <col min="2839" max="3067" width="11.42578125" style="123" customWidth="1"/>
    <col min="3068" max="3068" width="1" style="123" customWidth="1"/>
    <col min="3069" max="3069" width="4.28515625" style="123" customWidth="1"/>
    <col min="3070" max="3070" width="34.7109375" style="123" customWidth="1"/>
    <col min="3071" max="3071" width="0" style="123" hidden="1" customWidth="1"/>
    <col min="3072" max="3072" width="20" style="123"/>
    <col min="3073" max="3073" width="3.140625" style="123" bestFit="1" customWidth="1"/>
    <col min="3074" max="3074" width="58.85546875" style="123" customWidth="1"/>
    <col min="3075" max="3075" width="31.140625" style="123" customWidth="1"/>
    <col min="3076" max="3076" width="26.7109375" style="123" customWidth="1"/>
    <col min="3077" max="3077" width="25" style="123" customWidth="1"/>
    <col min="3078" max="3079" width="29.7109375" style="123" customWidth="1"/>
    <col min="3080" max="3080" width="23" style="123" customWidth="1"/>
    <col min="3081" max="3081" width="27.28515625" style="123" customWidth="1"/>
    <col min="3082" max="3082" width="29.5703125" style="123" customWidth="1"/>
    <col min="3083" max="3083" width="33" style="123" customWidth="1"/>
    <col min="3084" max="3084" width="29.85546875" style="123" customWidth="1"/>
    <col min="3085" max="3085" width="26.28515625" style="123" customWidth="1"/>
    <col min="3086" max="3086" width="22.140625" style="123" customWidth="1"/>
    <col min="3087" max="3087" width="26.140625" style="123" customWidth="1"/>
    <col min="3088" max="3088" width="19.5703125" style="123" bestFit="1" customWidth="1"/>
    <col min="3089" max="3089" width="21.85546875" style="123" customWidth="1"/>
    <col min="3090" max="3090" width="18.28515625" style="123" customWidth="1"/>
    <col min="3091" max="3094" width="6.42578125" style="123" customWidth="1"/>
    <col min="3095" max="3323" width="11.42578125" style="123" customWidth="1"/>
    <col min="3324" max="3324" width="1" style="123" customWidth="1"/>
    <col min="3325" max="3325" width="4.28515625" style="123" customWidth="1"/>
    <col min="3326" max="3326" width="34.7109375" style="123" customWidth="1"/>
    <col min="3327" max="3327" width="0" style="123" hidden="1" customWidth="1"/>
    <col min="3328" max="3328" width="20" style="123"/>
    <col min="3329" max="3329" width="3.140625" style="123" bestFit="1" customWidth="1"/>
    <col min="3330" max="3330" width="58.85546875" style="123" customWidth="1"/>
    <col min="3331" max="3331" width="31.140625" style="123" customWidth="1"/>
    <col min="3332" max="3332" width="26.7109375" style="123" customWidth="1"/>
    <col min="3333" max="3333" width="25" style="123" customWidth="1"/>
    <col min="3334" max="3335" width="29.7109375" style="123" customWidth="1"/>
    <col min="3336" max="3336" width="23" style="123" customWidth="1"/>
    <col min="3337" max="3337" width="27.28515625" style="123" customWidth="1"/>
    <col min="3338" max="3338" width="29.5703125" style="123" customWidth="1"/>
    <col min="3339" max="3339" width="33" style="123" customWidth="1"/>
    <col min="3340" max="3340" width="29.85546875" style="123" customWidth="1"/>
    <col min="3341" max="3341" width="26.28515625" style="123" customWidth="1"/>
    <col min="3342" max="3342" width="22.140625" style="123" customWidth="1"/>
    <col min="3343" max="3343" width="26.140625" style="123" customWidth="1"/>
    <col min="3344" max="3344" width="19.5703125" style="123" bestFit="1" customWidth="1"/>
    <col min="3345" max="3345" width="21.85546875" style="123" customWidth="1"/>
    <col min="3346" max="3346" width="18.28515625" style="123" customWidth="1"/>
    <col min="3347" max="3350" width="6.42578125" style="123" customWidth="1"/>
    <col min="3351" max="3579" width="11.42578125" style="123" customWidth="1"/>
    <col min="3580" max="3580" width="1" style="123" customWidth="1"/>
    <col min="3581" max="3581" width="4.28515625" style="123" customWidth="1"/>
    <col min="3582" max="3582" width="34.7109375" style="123" customWidth="1"/>
    <col min="3583" max="3583" width="0" style="123" hidden="1" customWidth="1"/>
    <col min="3584" max="3584" width="20" style="123"/>
    <col min="3585" max="3585" width="3.140625" style="123" bestFit="1" customWidth="1"/>
    <col min="3586" max="3586" width="58.85546875" style="123" customWidth="1"/>
    <col min="3587" max="3587" width="31.140625" style="123" customWidth="1"/>
    <col min="3588" max="3588" width="26.7109375" style="123" customWidth="1"/>
    <col min="3589" max="3589" width="25" style="123" customWidth="1"/>
    <col min="3590" max="3591" width="29.7109375" style="123" customWidth="1"/>
    <col min="3592" max="3592" width="23" style="123" customWidth="1"/>
    <col min="3593" max="3593" width="27.28515625" style="123" customWidth="1"/>
    <col min="3594" max="3594" width="29.5703125" style="123" customWidth="1"/>
    <col min="3595" max="3595" width="33" style="123" customWidth="1"/>
    <col min="3596" max="3596" width="29.85546875" style="123" customWidth="1"/>
    <col min="3597" max="3597" width="26.28515625" style="123" customWidth="1"/>
    <col min="3598" max="3598" width="22.140625" style="123" customWidth="1"/>
    <col min="3599" max="3599" width="26.140625" style="123" customWidth="1"/>
    <col min="3600" max="3600" width="19.5703125" style="123" bestFit="1" customWidth="1"/>
    <col min="3601" max="3601" width="21.85546875" style="123" customWidth="1"/>
    <col min="3602" max="3602" width="18.28515625" style="123" customWidth="1"/>
    <col min="3603" max="3606" width="6.42578125" style="123" customWidth="1"/>
    <col min="3607" max="3835" width="11.42578125" style="123" customWidth="1"/>
    <col min="3836" max="3836" width="1" style="123" customWidth="1"/>
    <col min="3837" max="3837" width="4.28515625" style="123" customWidth="1"/>
    <col min="3838" max="3838" width="34.7109375" style="123" customWidth="1"/>
    <col min="3839" max="3839" width="0" style="123" hidden="1" customWidth="1"/>
    <col min="3840" max="3840" width="20" style="123"/>
    <col min="3841" max="3841" width="3.140625" style="123" bestFit="1" customWidth="1"/>
    <col min="3842" max="3842" width="58.85546875" style="123" customWidth="1"/>
    <col min="3843" max="3843" width="31.140625" style="123" customWidth="1"/>
    <col min="3844" max="3844" width="26.7109375" style="123" customWidth="1"/>
    <col min="3845" max="3845" width="25" style="123" customWidth="1"/>
    <col min="3846" max="3847" width="29.7109375" style="123" customWidth="1"/>
    <col min="3848" max="3848" width="23" style="123" customWidth="1"/>
    <col min="3849" max="3849" width="27.28515625" style="123" customWidth="1"/>
    <col min="3850" max="3850" width="29.5703125" style="123" customWidth="1"/>
    <col min="3851" max="3851" width="33" style="123" customWidth="1"/>
    <col min="3852" max="3852" width="29.85546875" style="123" customWidth="1"/>
    <col min="3853" max="3853" width="26.28515625" style="123" customWidth="1"/>
    <col min="3854" max="3854" width="22.140625" style="123" customWidth="1"/>
    <col min="3855" max="3855" width="26.140625" style="123" customWidth="1"/>
    <col min="3856" max="3856" width="19.5703125" style="123" bestFit="1" customWidth="1"/>
    <col min="3857" max="3857" width="21.85546875" style="123" customWidth="1"/>
    <col min="3858" max="3858" width="18.28515625" style="123" customWidth="1"/>
    <col min="3859" max="3862" width="6.42578125" style="123" customWidth="1"/>
    <col min="3863" max="4091" width="11.42578125" style="123" customWidth="1"/>
    <col min="4092" max="4092" width="1" style="123" customWidth="1"/>
    <col min="4093" max="4093" width="4.28515625" style="123" customWidth="1"/>
    <col min="4094" max="4094" width="34.7109375" style="123" customWidth="1"/>
    <col min="4095" max="4095" width="0" style="123" hidden="1" customWidth="1"/>
    <col min="4096" max="4096" width="20" style="123"/>
    <col min="4097" max="4097" width="3.140625" style="123" bestFit="1" customWidth="1"/>
    <col min="4098" max="4098" width="58.85546875" style="123" customWidth="1"/>
    <col min="4099" max="4099" width="31.140625" style="123" customWidth="1"/>
    <col min="4100" max="4100" width="26.7109375" style="123" customWidth="1"/>
    <col min="4101" max="4101" width="25" style="123" customWidth="1"/>
    <col min="4102" max="4103" width="29.7109375" style="123" customWidth="1"/>
    <col min="4104" max="4104" width="23" style="123" customWidth="1"/>
    <col min="4105" max="4105" width="27.28515625" style="123" customWidth="1"/>
    <col min="4106" max="4106" width="29.5703125" style="123" customWidth="1"/>
    <col min="4107" max="4107" width="33" style="123" customWidth="1"/>
    <col min="4108" max="4108" width="29.85546875" style="123" customWidth="1"/>
    <col min="4109" max="4109" width="26.28515625" style="123" customWidth="1"/>
    <col min="4110" max="4110" width="22.140625" style="123" customWidth="1"/>
    <col min="4111" max="4111" width="26.140625" style="123" customWidth="1"/>
    <col min="4112" max="4112" width="19.5703125" style="123" bestFit="1" customWidth="1"/>
    <col min="4113" max="4113" width="21.85546875" style="123" customWidth="1"/>
    <col min="4114" max="4114" width="18.28515625" style="123" customWidth="1"/>
    <col min="4115" max="4118" width="6.42578125" style="123" customWidth="1"/>
    <col min="4119" max="4347" width="11.42578125" style="123" customWidth="1"/>
    <col min="4348" max="4348" width="1" style="123" customWidth="1"/>
    <col min="4349" max="4349" width="4.28515625" style="123" customWidth="1"/>
    <col min="4350" max="4350" width="34.7109375" style="123" customWidth="1"/>
    <col min="4351" max="4351" width="0" style="123" hidden="1" customWidth="1"/>
    <col min="4352" max="4352" width="20" style="123"/>
    <col min="4353" max="4353" width="3.140625" style="123" bestFit="1" customWidth="1"/>
    <col min="4354" max="4354" width="58.85546875" style="123" customWidth="1"/>
    <col min="4355" max="4355" width="31.140625" style="123" customWidth="1"/>
    <col min="4356" max="4356" width="26.7109375" style="123" customWidth="1"/>
    <col min="4357" max="4357" width="25" style="123" customWidth="1"/>
    <col min="4358" max="4359" width="29.7109375" style="123" customWidth="1"/>
    <col min="4360" max="4360" width="23" style="123" customWidth="1"/>
    <col min="4361" max="4361" width="27.28515625" style="123" customWidth="1"/>
    <col min="4362" max="4362" width="29.5703125" style="123" customWidth="1"/>
    <col min="4363" max="4363" width="33" style="123" customWidth="1"/>
    <col min="4364" max="4364" width="29.85546875" style="123" customWidth="1"/>
    <col min="4365" max="4365" width="26.28515625" style="123" customWidth="1"/>
    <col min="4366" max="4366" width="22.140625" style="123" customWidth="1"/>
    <col min="4367" max="4367" width="26.140625" style="123" customWidth="1"/>
    <col min="4368" max="4368" width="19.5703125" style="123" bestFit="1" customWidth="1"/>
    <col min="4369" max="4369" width="21.85546875" style="123" customWidth="1"/>
    <col min="4370" max="4370" width="18.28515625" style="123" customWidth="1"/>
    <col min="4371" max="4374" width="6.42578125" style="123" customWidth="1"/>
    <col min="4375" max="4603" width="11.42578125" style="123" customWidth="1"/>
    <col min="4604" max="4604" width="1" style="123" customWidth="1"/>
    <col min="4605" max="4605" width="4.28515625" style="123" customWidth="1"/>
    <col min="4606" max="4606" width="34.7109375" style="123" customWidth="1"/>
    <col min="4607" max="4607" width="0" style="123" hidden="1" customWidth="1"/>
    <col min="4608" max="4608" width="20" style="123"/>
    <col min="4609" max="4609" width="3.140625" style="123" bestFit="1" customWidth="1"/>
    <col min="4610" max="4610" width="58.85546875" style="123" customWidth="1"/>
    <col min="4611" max="4611" width="31.140625" style="123" customWidth="1"/>
    <col min="4612" max="4612" width="26.7109375" style="123" customWidth="1"/>
    <col min="4613" max="4613" width="25" style="123" customWidth="1"/>
    <col min="4614" max="4615" width="29.7109375" style="123" customWidth="1"/>
    <col min="4616" max="4616" width="23" style="123" customWidth="1"/>
    <col min="4617" max="4617" width="27.28515625" style="123" customWidth="1"/>
    <col min="4618" max="4618" width="29.5703125" style="123" customWidth="1"/>
    <col min="4619" max="4619" width="33" style="123" customWidth="1"/>
    <col min="4620" max="4620" width="29.85546875" style="123" customWidth="1"/>
    <col min="4621" max="4621" width="26.28515625" style="123" customWidth="1"/>
    <col min="4622" max="4622" width="22.140625" style="123" customWidth="1"/>
    <col min="4623" max="4623" width="26.140625" style="123" customWidth="1"/>
    <col min="4624" max="4624" width="19.5703125" style="123" bestFit="1" customWidth="1"/>
    <col min="4625" max="4625" width="21.85546875" style="123" customWidth="1"/>
    <col min="4626" max="4626" width="18.28515625" style="123" customWidth="1"/>
    <col min="4627" max="4630" width="6.42578125" style="123" customWidth="1"/>
    <col min="4631" max="4859" width="11.42578125" style="123" customWidth="1"/>
    <col min="4860" max="4860" width="1" style="123" customWidth="1"/>
    <col min="4861" max="4861" width="4.28515625" style="123" customWidth="1"/>
    <col min="4862" max="4862" width="34.7109375" style="123" customWidth="1"/>
    <col min="4863" max="4863" width="0" style="123" hidden="1" customWidth="1"/>
    <col min="4864" max="4864" width="20" style="123"/>
    <col min="4865" max="4865" width="3.140625" style="123" bestFit="1" customWidth="1"/>
    <col min="4866" max="4866" width="58.85546875" style="123" customWidth="1"/>
    <col min="4867" max="4867" width="31.140625" style="123" customWidth="1"/>
    <col min="4868" max="4868" width="26.7109375" style="123" customWidth="1"/>
    <col min="4869" max="4869" width="25" style="123" customWidth="1"/>
    <col min="4870" max="4871" width="29.7109375" style="123" customWidth="1"/>
    <col min="4872" max="4872" width="23" style="123" customWidth="1"/>
    <col min="4873" max="4873" width="27.28515625" style="123" customWidth="1"/>
    <col min="4874" max="4874" width="29.5703125" style="123" customWidth="1"/>
    <col min="4875" max="4875" width="33" style="123" customWidth="1"/>
    <col min="4876" max="4876" width="29.85546875" style="123" customWidth="1"/>
    <col min="4877" max="4877" width="26.28515625" style="123" customWidth="1"/>
    <col min="4878" max="4878" width="22.140625" style="123" customWidth="1"/>
    <col min="4879" max="4879" width="26.140625" style="123" customWidth="1"/>
    <col min="4880" max="4880" width="19.5703125" style="123" bestFit="1" customWidth="1"/>
    <col min="4881" max="4881" width="21.85546875" style="123" customWidth="1"/>
    <col min="4882" max="4882" width="18.28515625" style="123" customWidth="1"/>
    <col min="4883" max="4886" width="6.42578125" style="123" customWidth="1"/>
    <col min="4887" max="5115" width="11.42578125" style="123" customWidth="1"/>
    <col min="5116" max="5116" width="1" style="123" customWidth="1"/>
    <col min="5117" max="5117" width="4.28515625" style="123" customWidth="1"/>
    <col min="5118" max="5118" width="34.7109375" style="123" customWidth="1"/>
    <col min="5119" max="5119" width="0" style="123" hidden="1" customWidth="1"/>
    <col min="5120" max="5120" width="20" style="123"/>
    <col min="5121" max="5121" width="3.140625" style="123" bestFit="1" customWidth="1"/>
    <col min="5122" max="5122" width="58.85546875" style="123" customWidth="1"/>
    <col min="5123" max="5123" width="31.140625" style="123" customWidth="1"/>
    <col min="5124" max="5124" width="26.7109375" style="123" customWidth="1"/>
    <col min="5125" max="5125" width="25" style="123" customWidth="1"/>
    <col min="5126" max="5127" width="29.7109375" style="123" customWidth="1"/>
    <col min="5128" max="5128" width="23" style="123" customWidth="1"/>
    <col min="5129" max="5129" width="27.28515625" style="123" customWidth="1"/>
    <col min="5130" max="5130" width="29.5703125" style="123" customWidth="1"/>
    <col min="5131" max="5131" width="33" style="123" customWidth="1"/>
    <col min="5132" max="5132" width="29.85546875" style="123" customWidth="1"/>
    <col min="5133" max="5133" width="26.28515625" style="123" customWidth="1"/>
    <col min="5134" max="5134" width="22.140625" style="123" customWidth="1"/>
    <col min="5135" max="5135" width="26.140625" style="123" customWidth="1"/>
    <col min="5136" max="5136" width="19.5703125" style="123" bestFit="1" customWidth="1"/>
    <col min="5137" max="5137" width="21.85546875" style="123" customWidth="1"/>
    <col min="5138" max="5138" width="18.28515625" style="123" customWidth="1"/>
    <col min="5139" max="5142" width="6.42578125" style="123" customWidth="1"/>
    <col min="5143" max="5371" width="11.42578125" style="123" customWidth="1"/>
    <col min="5372" max="5372" width="1" style="123" customWidth="1"/>
    <col min="5373" max="5373" width="4.28515625" style="123" customWidth="1"/>
    <col min="5374" max="5374" width="34.7109375" style="123" customWidth="1"/>
    <col min="5375" max="5375" width="0" style="123" hidden="1" customWidth="1"/>
    <col min="5376" max="5376" width="20" style="123"/>
    <col min="5377" max="5377" width="3.140625" style="123" bestFit="1" customWidth="1"/>
    <col min="5378" max="5378" width="58.85546875" style="123" customWidth="1"/>
    <col min="5379" max="5379" width="31.140625" style="123" customWidth="1"/>
    <col min="5380" max="5380" width="26.7109375" style="123" customWidth="1"/>
    <col min="5381" max="5381" width="25" style="123" customWidth="1"/>
    <col min="5382" max="5383" width="29.7109375" style="123" customWidth="1"/>
    <col min="5384" max="5384" width="23" style="123" customWidth="1"/>
    <col min="5385" max="5385" width="27.28515625" style="123" customWidth="1"/>
    <col min="5386" max="5386" width="29.5703125" style="123" customWidth="1"/>
    <col min="5387" max="5387" width="33" style="123" customWidth="1"/>
    <col min="5388" max="5388" width="29.85546875" style="123" customWidth="1"/>
    <col min="5389" max="5389" width="26.28515625" style="123" customWidth="1"/>
    <col min="5390" max="5390" width="22.140625" style="123" customWidth="1"/>
    <col min="5391" max="5391" width="26.140625" style="123" customWidth="1"/>
    <col min="5392" max="5392" width="19.5703125" style="123" bestFit="1" customWidth="1"/>
    <col min="5393" max="5393" width="21.85546875" style="123" customWidth="1"/>
    <col min="5394" max="5394" width="18.28515625" style="123" customWidth="1"/>
    <col min="5395" max="5398" width="6.42578125" style="123" customWidth="1"/>
    <col min="5399" max="5627" width="11.42578125" style="123" customWidth="1"/>
    <col min="5628" max="5628" width="1" style="123" customWidth="1"/>
    <col min="5629" max="5629" width="4.28515625" style="123" customWidth="1"/>
    <col min="5630" max="5630" width="34.7109375" style="123" customWidth="1"/>
    <col min="5631" max="5631" width="0" style="123" hidden="1" customWidth="1"/>
    <col min="5632" max="5632" width="20" style="123"/>
    <col min="5633" max="5633" width="3.140625" style="123" bestFit="1" customWidth="1"/>
    <col min="5634" max="5634" width="58.85546875" style="123" customWidth="1"/>
    <col min="5635" max="5635" width="31.140625" style="123" customWidth="1"/>
    <col min="5636" max="5636" width="26.7109375" style="123" customWidth="1"/>
    <col min="5637" max="5637" width="25" style="123" customWidth="1"/>
    <col min="5638" max="5639" width="29.7109375" style="123" customWidth="1"/>
    <col min="5640" max="5640" width="23" style="123" customWidth="1"/>
    <col min="5641" max="5641" width="27.28515625" style="123" customWidth="1"/>
    <col min="5642" max="5642" width="29.5703125" style="123" customWidth="1"/>
    <col min="5643" max="5643" width="33" style="123" customWidth="1"/>
    <col min="5644" max="5644" width="29.85546875" style="123" customWidth="1"/>
    <col min="5645" max="5645" width="26.28515625" style="123" customWidth="1"/>
    <col min="5646" max="5646" width="22.140625" style="123" customWidth="1"/>
    <col min="5647" max="5647" width="26.140625" style="123" customWidth="1"/>
    <col min="5648" max="5648" width="19.5703125" style="123" bestFit="1" customWidth="1"/>
    <col min="5649" max="5649" width="21.85546875" style="123" customWidth="1"/>
    <col min="5650" max="5650" width="18.28515625" style="123" customWidth="1"/>
    <col min="5651" max="5654" width="6.42578125" style="123" customWidth="1"/>
    <col min="5655" max="5883" width="11.42578125" style="123" customWidth="1"/>
    <col min="5884" max="5884" width="1" style="123" customWidth="1"/>
    <col min="5885" max="5885" width="4.28515625" style="123" customWidth="1"/>
    <col min="5886" max="5886" width="34.7109375" style="123" customWidth="1"/>
    <col min="5887" max="5887" width="0" style="123" hidden="1" customWidth="1"/>
    <col min="5888" max="5888" width="20" style="123"/>
    <col min="5889" max="5889" width="3.140625" style="123" bestFit="1" customWidth="1"/>
    <col min="5890" max="5890" width="58.85546875" style="123" customWidth="1"/>
    <col min="5891" max="5891" width="31.140625" style="123" customWidth="1"/>
    <col min="5892" max="5892" width="26.7109375" style="123" customWidth="1"/>
    <col min="5893" max="5893" width="25" style="123" customWidth="1"/>
    <col min="5894" max="5895" width="29.7109375" style="123" customWidth="1"/>
    <col min="5896" max="5896" width="23" style="123" customWidth="1"/>
    <col min="5897" max="5897" width="27.28515625" style="123" customWidth="1"/>
    <col min="5898" max="5898" width="29.5703125" style="123" customWidth="1"/>
    <col min="5899" max="5899" width="33" style="123" customWidth="1"/>
    <col min="5900" max="5900" width="29.85546875" style="123" customWidth="1"/>
    <col min="5901" max="5901" width="26.28515625" style="123" customWidth="1"/>
    <col min="5902" max="5902" width="22.140625" style="123" customWidth="1"/>
    <col min="5903" max="5903" width="26.140625" style="123" customWidth="1"/>
    <col min="5904" max="5904" width="19.5703125" style="123" bestFit="1" customWidth="1"/>
    <col min="5905" max="5905" width="21.85546875" style="123" customWidth="1"/>
    <col min="5906" max="5906" width="18.28515625" style="123" customWidth="1"/>
    <col min="5907" max="5910" width="6.42578125" style="123" customWidth="1"/>
    <col min="5911" max="6139" width="11.42578125" style="123" customWidth="1"/>
    <col min="6140" max="6140" width="1" style="123" customWidth="1"/>
    <col min="6141" max="6141" width="4.28515625" style="123" customWidth="1"/>
    <col min="6142" max="6142" width="34.7109375" style="123" customWidth="1"/>
    <col min="6143" max="6143" width="0" style="123" hidden="1" customWidth="1"/>
    <col min="6144" max="6144" width="20" style="123"/>
    <col min="6145" max="6145" width="3.140625" style="123" bestFit="1" customWidth="1"/>
    <col min="6146" max="6146" width="58.85546875" style="123" customWidth="1"/>
    <col min="6147" max="6147" width="31.140625" style="123" customWidth="1"/>
    <col min="6148" max="6148" width="26.7109375" style="123" customWidth="1"/>
    <col min="6149" max="6149" width="25" style="123" customWidth="1"/>
    <col min="6150" max="6151" width="29.7109375" style="123" customWidth="1"/>
    <col min="6152" max="6152" width="23" style="123" customWidth="1"/>
    <col min="6153" max="6153" width="27.28515625" style="123" customWidth="1"/>
    <col min="6154" max="6154" width="29.5703125" style="123" customWidth="1"/>
    <col min="6155" max="6155" width="33" style="123" customWidth="1"/>
    <col min="6156" max="6156" width="29.85546875" style="123" customWidth="1"/>
    <col min="6157" max="6157" width="26.28515625" style="123" customWidth="1"/>
    <col min="6158" max="6158" width="22.140625" style="123" customWidth="1"/>
    <col min="6159" max="6159" width="26.140625" style="123" customWidth="1"/>
    <col min="6160" max="6160" width="19.5703125" style="123" bestFit="1" customWidth="1"/>
    <col min="6161" max="6161" width="21.85546875" style="123" customWidth="1"/>
    <col min="6162" max="6162" width="18.28515625" style="123" customWidth="1"/>
    <col min="6163" max="6166" width="6.42578125" style="123" customWidth="1"/>
    <col min="6167" max="6395" width="11.42578125" style="123" customWidth="1"/>
    <col min="6396" max="6396" width="1" style="123" customWidth="1"/>
    <col min="6397" max="6397" width="4.28515625" style="123" customWidth="1"/>
    <col min="6398" max="6398" width="34.7109375" style="123" customWidth="1"/>
    <col min="6399" max="6399" width="0" style="123" hidden="1" customWidth="1"/>
    <col min="6400" max="6400" width="20" style="123"/>
    <col min="6401" max="6401" width="3.140625" style="123" bestFit="1" customWidth="1"/>
    <col min="6402" max="6402" width="58.85546875" style="123" customWidth="1"/>
    <col min="6403" max="6403" width="31.140625" style="123" customWidth="1"/>
    <col min="6404" max="6404" width="26.7109375" style="123" customWidth="1"/>
    <col min="6405" max="6405" width="25" style="123" customWidth="1"/>
    <col min="6406" max="6407" width="29.7109375" style="123" customWidth="1"/>
    <col min="6408" max="6408" width="23" style="123" customWidth="1"/>
    <col min="6409" max="6409" width="27.28515625" style="123" customWidth="1"/>
    <col min="6410" max="6410" width="29.5703125" style="123" customWidth="1"/>
    <col min="6411" max="6411" width="33" style="123" customWidth="1"/>
    <col min="6412" max="6412" width="29.85546875" style="123" customWidth="1"/>
    <col min="6413" max="6413" width="26.28515625" style="123" customWidth="1"/>
    <col min="6414" max="6414" width="22.140625" style="123" customWidth="1"/>
    <col min="6415" max="6415" width="26.140625" style="123" customWidth="1"/>
    <col min="6416" max="6416" width="19.5703125" style="123" bestFit="1" customWidth="1"/>
    <col min="6417" max="6417" width="21.85546875" style="123" customWidth="1"/>
    <col min="6418" max="6418" width="18.28515625" style="123" customWidth="1"/>
    <col min="6419" max="6422" width="6.42578125" style="123" customWidth="1"/>
    <col min="6423" max="6651" width="11.42578125" style="123" customWidth="1"/>
    <col min="6652" max="6652" width="1" style="123" customWidth="1"/>
    <col min="6653" max="6653" width="4.28515625" style="123" customWidth="1"/>
    <col min="6654" max="6654" width="34.7109375" style="123" customWidth="1"/>
    <col min="6655" max="6655" width="0" style="123" hidden="1" customWidth="1"/>
    <col min="6656" max="6656" width="20" style="123"/>
    <col min="6657" max="6657" width="3.140625" style="123" bestFit="1" customWidth="1"/>
    <col min="6658" max="6658" width="58.85546875" style="123" customWidth="1"/>
    <col min="6659" max="6659" width="31.140625" style="123" customWidth="1"/>
    <col min="6660" max="6660" width="26.7109375" style="123" customWidth="1"/>
    <col min="6661" max="6661" width="25" style="123" customWidth="1"/>
    <col min="6662" max="6663" width="29.7109375" style="123" customWidth="1"/>
    <col min="6664" max="6664" width="23" style="123" customWidth="1"/>
    <col min="6665" max="6665" width="27.28515625" style="123" customWidth="1"/>
    <col min="6666" max="6666" width="29.5703125" style="123" customWidth="1"/>
    <col min="6667" max="6667" width="33" style="123" customWidth="1"/>
    <col min="6668" max="6668" width="29.85546875" style="123" customWidth="1"/>
    <col min="6669" max="6669" width="26.28515625" style="123" customWidth="1"/>
    <col min="6670" max="6670" width="22.140625" style="123" customWidth="1"/>
    <col min="6671" max="6671" width="26.140625" style="123" customWidth="1"/>
    <col min="6672" max="6672" width="19.5703125" style="123" bestFit="1" customWidth="1"/>
    <col min="6673" max="6673" width="21.85546875" style="123" customWidth="1"/>
    <col min="6674" max="6674" width="18.28515625" style="123" customWidth="1"/>
    <col min="6675" max="6678" width="6.42578125" style="123" customWidth="1"/>
    <col min="6679" max="6907" width="11.42578125" style="123" customWidth="1"/>
    <col min="6908" max="6908" width="1" style="123" customWidth="1"/>
    <col min="6909" max="6909" width="4.28515625" style="123" customWidth="1"/>
    <col min="6910" max="6910" width="34.7109375" style="123" customWidth="1"/>
    <col min="6911" max="6911" width="0" style="123" hidden="1" customWidth="1"/>
    <col min="6912" max="6912" width="20" style="123"/>
    <col min="6913" max="6913" width="3.140625" style="123" bestFit="1" customWidth="1"/>
    <col min="6914" max="6914" width="58.85546875" style="123" customWidth="1"/>
    <col min="6915" max="6915" width="31.140625" style="123" customWidth="1"/>
    <col min="6916" max="6916" width="26.7109375" style="123" customWidth="1"/>
    <col min="6917" max="6917" width="25" style="123" customWidth="1"/>
    <col min="6918" max="6919" width="29.7109375" style="123" customWidth="1"/>
    <col min="6920" max="6920" width="23" style="123" customWidth="1"/>
    <col min="6921" max="6921" width="27.28515625" style="123" customWidth="1"/>
    <col min="6922" max="6922" width="29.5703125" style="123" customWidth="1"/>
    <col min="6923" max="6923" width="33" style="123" customWidth="1"/>
    <col min="6924" max="6924" width="29.85546875" style="123" customWidth="1"/>
    <col min="6925" max="6925" width="26.28515625" style="123" customWidth="1"/>
    <col min="6926" max="6926" width="22.140625" style="123" customWidth="1"/>
    <col min="6927" max="6927" width="26.140625" style="123" customWidth="1"/>
    <col min="6928" max="6928" width="19.5703125" style="123" bestFit="1" customWidth="1"/>
    <col min="6929" max="6929" width="21.85546875" style="123" customWidth="1"/>
    <col min="6930" max="6930" width="18.28515625" style="123" customWidth="1"/>
    <col min="6931" max="6934" width="6.42578125" style="123" customWidth="1"/>
    <col min="6935" max="7163" width="11.42578125" style="123" customWidth="1"/>
    <col min="7164" max="7164" width="1" style="123" customWidth="1"/>
    <col min="7165" max="7165" width="4.28515625" style="123" customWidth="1"/>
    <col min="7166" max="7166" width="34.7109375" style="123" customWidth="1"/>
    <col min="7167" max="7167" width="0" style="123" hidden="1" customWidth="1"/>
    <col min="7168" max="7168" width="20" style="123"/>
    <col min="7169" max="7169" width="3.140625" style="123" bestFit="1" customWidth="1"/>
    <col min="7170" max="7170" width="58.85546875" style="123" customWidth="1"/>
    <col min="7171" max="7171" width="31.140625" style="123" customWidth="1"/>
    <col min="7172" max="7172" width="26.7109375" style="123" customWidth="1"/>
    <col min="7173" max="7173" width="25" style="123" customWidth="1"/>
    <col min="7174" max="7175" width="29.7109375" style="123" customWidth="1"/>
    <col min="7176" max="7176" width="23" style="123" customWidth="1"/>
    <col min="7177" max="7177" width="27.28515625" style="123" customWidth="1"/>
    <col min="7178" max="7178" width="29.5703125" style="123" customWidth="1"/>
    <col min="7179" max="7179" width="33" style="123" customWidth="1"/>
    <col min="7180" max="7180" width="29.85546875" style="123" customWidth="1"/>
    <col min="7181" max="7181" width="26.28515625" style="123" customWidth="1"/>
    <col min="7182" max="7182" width="22.140625" style="123" customWidth="1"/>
    <col min="7183" max="7183" width="26.140625" style="123" customWidth="1"/>
    <col min="7184" max="7184" width="19.5703125" style="123" bestFit="1" customWidth="1"/>
    <col min="7185" max="7185" width="21.85546875" style="123" customWidth="1"/>
    <col min="7186" max="7186" width="18.28515625" style="123" customWidth="1"/>
    <col min="7187" max="7190" width="6.42578125" style="123" customWidth="1"/>
    <col min="7191" max="7419" width="11.42578125" style="123" customWidth="1"/>
    <col min="7420" max="7420" width="1" style="123" customWidth="1"/>
    <col min="7421" max="7421" width="4.28515625" style="123" customWidth="1"/>
    <col min="7422" max="7422" width="34.7109375" style="123" customWidth="1"/>
    <col min="7423" max="7423" width="0" style="123" hidden="1" customWidth="1"/>
    <col min="7424" max="7424" width="20" style="123"/>
    <col min="7425" max="7425" width="3.140625" style="123" bestFit="1" customWidth="1"/>
    <col min="7426" max="7426" width="58.85546875" style="123" customWidth="1"/>
    <col min="7427" max="7427" width="31.140625" style="123" customWidth="1"/>
    <col min="7428" max="7428" width="26.7109375" style="123" customWidth="1"/>
    <col min="7429" max="7429" width="25" style="123" customWidth="1"/>
    <col min="7430" max="7431" width="29.7109375" style="123" customWidth="1"/>
    <col min="7432" max="7432" width="23" style="123" customWidth="1"/>
    <col min="7433" max="7433" width="27.28515625" style="123" customWidth="1"/>
    <col min="7434" max="7434" width="29.5703125" style="123" customWidth="1"/>
    <col min="7435" max="7435" width="33" style="123" customWidth="1"/>
    <col min="7436" max="7436" width="29.85546875" style="123" customWidth="1"/>
    <col min="7437" max="7437" width="26.28515625" style="123" customWidth="1"/>
    <col min="7438" max="7438" width="22.140625" style="123" customWidth="1"/>
    <col min="7439" max="7439" width="26.140625" style="123" customWidth="1"/>
    <col min="7440" max="7440" width="19.5703125" style="123" bestFit="1" customWidth="1"/>
    <col min="7441" max="7441" width="21.85546875" style="123" customWidth="1"/>
    <col min="7442" max="7442" width="18.28515625" style="123" customWidth="1"/>
    <col min="7443" max="7446" width="6.42578125" style="123" customWidth="1"/>
    <col min="7447" max="7675" width="11.42578125" style="123" customWidth="1"/>
    <col min="7676" max="7676" width="1" style="123" customWidth="1"/>
    <col min="7677" max="7677" width="4.28515625" style="123" customWidth="1"/>
    <col min="7678" max="7678" width="34.7109375" style="123" customWidth="1"/>
    <col min="7679" max="7679" width="0" style="123" hidden="1" customWidth="1"/>
    <col min="7680" max="7680" width="20" style="123"/>
    <col min="7681" max="7681" width="3.140625" style="123" bestFit="1" customWidth="1"/>
    <col min="7682" max="7682" width="58.85546875" style="123" customWidth="1"/>
    <col min="7683" max="7683" width="31.140625" style="123" customWidth="1"/>
    <col min="7684" max="7684" width="26.7109375" style="123" customWidth="1"/>
    <col min="7685" max="7685" width="25" style="123" customWidth="1"/>
    <col min="7686" max="7687" width="29.7109375" style="123" customWidth="1"/>
    <col min="7688" max="7688" width="23" style="123" customWidth="1"/>
    <col min="7689" max="7689" width="27.28515625" style="123" customWidth="1"/>
    <col min="7690" max="7690" width="29.5703125" style="123" customWidth="1"/>
    <col min="7691" max="7691" width="33" style="123" customWidth="1"/>
    <col min="7692" max="7692" width="29.85546875" style="123" customWidth="1"/>
    <col min="7693" max="7693" width="26.28515625" style="123" customWidth="1"/>
    <col min="7694" max="7694" width="22.140625" style="123" customWidth="1"/>
    <col min="7695" max="7695" width="26.140625" style="123" customWidth="1"/>
    <col min="7696" max="7696" width="19.5703125" style="123" bestFit="1" customWidth="1"/>
    <col min="7697" max="7697" width="21.85546875" style="123" customWidth="1"/>
    <col min="7698" max="7698" width="18.28515625" style="123" customWidth="1"/>
    <col min="7699" max="7702" width="6.42578125" style="123" customWidth="1"/>
    <col min="7703" max="7931" width="11.42578125" style="123" customWidth="1"/>
    <col min="7932" max="7932" width="1" style="123" customWidth="1"/>
    <col min="7933" max="7933" width="4.28515625" style="123" customWidth="1"/>
    <col min="7934" max="7934" width="34.7109375" style="123" customWidth="1"/>
    <col min="7935" max="7935" width="0" style="123" hidden="1" customWidth="1"/>
    <col min="7936" max="7936" width="20" style="123"/>
    <col min="7937" max="7937" width="3.140625" style="123" bestFit="1" customWidth="1"/>
    <col min="7938" max="7938" width="58.85546875" style="123" customWidth="1"/>
    <col min="7939" max="7939" width="31.140625" style="123" customWidth="1"/>
    <col min="7940" max="7940" width="26.7109375" style="123" customWidth="1"/>
    <col min="7941" max="7941" width="25" style="123" customWidth="1"/>
    <col min="7942" max="7943" width="29.7109375" style="123" customWidth="1"/>
    <col min="7944" max="7944" width="23" style="123" customWidth="1"/>
    <col min="7945" max="7945" width="27.28515625" style="123" customWidth="1"/>
    <col min="7946" max="7946" width="29.5703125" style="123" customWidth="1"/>
    <col min="7947" max="7947" width="33" style="123" customWidth="1"/>
    <col min="7948" max="7948" width="29.85546875" style="123" customWidth="1"/>
    <col min="7949" max="7949" width="26.28515625" style="123" customWidth="1"/>
    <col min="7950" max="7950" width="22.140625" style="123" customWidth="1"/>
    <col min="7951" max="7951" width="26.140625" style="123" customWidth="1"/>
    <col min="7952" max="7952" width="19.5703125" style="123" bestFit="1" customWidth="1"/>
    <col min="7953" max="7953" width="21.85546875" style="123" customWidth="1"/>
    <col min="7954" max="7954" width="18.28515625" style="123" customWidth="1"/>
    <col min="7955" max="7958" width="6.42578125" style="123" customWidth="1"/>
    <col min="7959" max="8187" width="11.42578125" style="123" customWidth="1"/>
    <col min="8188" max="8188" width="1" style="123" customWidth="1"/>
    <col min="8189" max="8189" width="4.28515625" style="123" customWidth="1"/>
    <col min="8190" max="8190" width="34.7109375" style="123" customWidth="1"/>
    <col min="8191" max="8191" width="0" style="123" hidden="1" customWidth="1"/>
    <col min="8192" max="8192" width="20" style="123"/>
    <col min="8193" max="8193" width="3.140625" style="123" bestFit="1" customWidth="1"/>
    <col min="8194" max="8194" width="58.85546875" style="123" customWidth="1"/>
    <col min="8195" max="8195" width="31.140625" style="123" customWidth="1"/>
    <col min="8196" max="8196" width="26.7109375" style="123" customWidth="1"/>
    <col min="8197" max="8197" width="25" style="123" customWidth="1"/>
    <col min="8198" max="8199" width="29.7109375" style="123" customWidth="1"/>
    <col min="8200" max="8200" width="23" style="123" customWidth="1"/>
    <col min="8201" max="8201" width="27.28515625" style="123" customWidth="1"/>
    <col min="8202" max="8202" width="29.5703125" style="123" customWidth="1"/>
    <col min="8203" max="8203" width="33" style="123" customWidth="1"/>
    <col min="8204" max="8204" width="29.85546875" style="123" customWidth="1"/>
    <col min="8205" max="8205" width="26.28515625" style="123" customWidth="1"/>
    <col min="8206" max="8206" width="22.140625" style="123" customWidth="1"/>
    <col min="8207" max="8207" width="26.140625" style="123" customWidth="1"/>
    <col min="8208" max="8208" width="19.5703125" style="123" bestFit="1" customWidth="1"/>
    <col min="8209" max="8209" width="21.85546875" style="123" customWidth="1"/>
    <col min="8210" max="8210" width="18.28515625" style="123" customWidth="1"/>
    <col min="8211" max="8214" width="6.42578125" style="123" customWidth="1"/>
    <col min="8215" max="8443" width="11.42578125" style="123" customWidth="1"/>
    <col min="8444" max="8444" width="1" style="123" customWidth="1"/>
    <col min="8445" max="8445" width="4.28515625" style="123" customWidth="1"/>
    <col min="8446" max="8446" width="34.7109375" style="123" customWidth="1"/>
    <col min="8447" max="8447" width="0" style="123" hidden="1" customWidth="1"/>
    <col min="8448" max="8448" width="20" style="123"/>
    <col min="8449" max="8449" width="3.140625" style="123" bestFit="1" customWidth="1"/>
    <col min="8450" max="8450" width="58.85546875" style="123" customWidth="1"/>
    <col min="8451" max="8451" width="31.140625" style="123" customWidth="1"/>
    <col min="8452" max="8452" width="26.7109375" style="123" customWidth="1"/>
    <col min="8453" max="8453" width="25" style="123" customWidth="1"/>
    <col min="8454" max="8455" width="29.7109375" style="123" customWidth="1"/>
    <col min="8456" max="8456" width="23" style="123" customWidth="1"/>
    <col min="8457" max="8457" width="27.28515625" style="123" customWidth="1"/>
    <col min="8458" max="8458" width="29.5703125" style="123" customWidth="1"/>
    <col min="8459" max="8459" width="33" style="123" customWidth="1"/>
    <col min="8460" max="8460" width="29.85546875" style="123" customWidth="1"/>
    <col min="8461" max="8461" width="26.28515625" style="123" customWidth="1"/>
    <col min="8462" max="8462" width="22.140625" style="123" customWidth="1"/>
    <col min="8463" max="8463" width="26.140625" style="123" customWidth="1"/>
    <col min="8464" max="8464" width="19.5703125" style="123" bestFit="1" customWidth="1"/>
    <col min="8465" max="8465" width="21.85546875" style="123" customWidth="1"/>
    <col min="8466" max="8466" width="18.28515625" style="123" customWidth="1"/>
    <col min="8467" max="8470" width="6.42578125" style="123" customWidth="1"/>
    <col min="8471" max="8699" width="11.42578125" style="123" customWidth="1"/>
    <col min="8700" max="8700" width="1" style="123" customWidth="1"/>
    <col min="8701" max="8701" width="4.28515625" style="123" customWidth="1"/>
    <col min="8702" max="8702" width="34.7109375" style="123" customWidth="1"/>
    <col min="8703" max="8703" width="0" style="123" hidden="1" customWidth="1"/>
    <col min="8704" max="8704" width="20" style="123"/>
    <col min="8705" max="8705" width="3.140625" style="123" bestFit="1" customWidth="1"/>
    <col min="8706" max="8706" width="58.85546875" style="123" customWidth="1"/>
    <col min="8707" max="8707" width="31.140625" style="123" customWidth="1"/>
    <col min="8708" max="8708" width="26.7109375" style="123" customWidth="1"/>
    <col min="8709" max="8709" width="25" style="123" customWidth="1"/>
    <col min="8710" max="8711" width="29.7109375" style="123" customWidth="1"/>
    <col min="8712" max="8712" width="23" style="123" customWidth="1"/>
    <col min="8713" max="8713" width="27.28515625" style="123" customWidth="1"/>
    <col min="8714" max="8714" width="29.5703125" style="123" customWidth="1"/>
    <col min="8715" max="8715" width="33" style="123" customWidth="1"/>
    <col min="8716" max="8716" width="29.85546875" style="123" customWidth="1"/>
    <col min="8717" max="8717" width="26.28515625" style="123" customWidth="1"/>
    <col min="8718" max="8718" width="22.140625" style="123" customWidth="1"/>
    <col min="8719" max="8719" width="26.140625" style="123" customWidth="1"/>
    <col min="8720" max="8720" width="19.5703125" style="123" bestFit="1" customWidth="1"/>
    <col min="8721" max="8721" width="21.85546875" style="123" customWidth="1"/>
    <col min="8722" max="8722" width="18.28515625" style="123" customWidth="1"/>
    <col min="8723" max="8726" width="6.42578125" style="123" customWidth="1"/>
    <col min="8727" max="8955" width="11.42578125" style="123" customWidth="1"/>
    <col min="8956" max="8956" width="1" style="123" customWidth="1"/>
    <col min="8957" max="8957" width="4.28515625" style="123" customWidth="1"/>
    <col min="8958" max="8958" width="34.7109375" style="123" customWidth="1"/>
    <col min="8959" max="8959" width="0" style="123" hidden="1" customWidth="1"/>
    <col min="8960" max="8960" width="20" style="123"/>
    <col min="8961" max="8961" width="3.140625" style="123" bestFit="1" customWidth="1"/>
    <col min="8962" max="8962" width="58.85546875" style="123" customWidth="1"/>
    <col min="8963" max="8963" width="31.140625" style="123" customWidth="1"/>
    <col min="8964" max="8964" width="26.7109375" style="123" customWidth="1"/>
    <col min="8965" max="8965" width="25" style="123" customWidth="1"/>
    <col min="8966" max="8967" width="29.7109375" style="123" customWidth="1"/>
    <col min="8968" max="8968" width="23" style="123" customWidth="1"/>
    <col min="8969" max="8969" width="27.28515625" style="123" customWidth="1"/>
    <col min="8970" max="8970" width="29.5703125" style="123" customWidth="1"/>
    <col min="8971" max="8971" width="33" style="123" customWidth="1"/>
    <col min="8972" max="8972" width="29.85546875" style="123" customWidth="1"/>
    <col min="8973" max="8973" width="26.28515625" style="123" customWidth="1"/>
    <col min="8974" max="8974" width="22.140625" style="123" customWidth="1"/>
    <col min="8975" max="8975" width="26.140625" style="123" customWidth="1"/>
    <col min="8976" max="8976" width="19.5703125" style="123" bestFit="1" customWidth="1"/>
    <col min="8977" max="8977" width="21.85546875" style="123" customWidth="1"/>
    <col min="8978" max="8978" width="18.28515625" style="123" customWidth="1"/>
    <col min="8979" max="8982" width="6.42578125" style="123" customWidth="1"/>
    <col min="8983" max="9211" width="11.42578125" style="123" customWidth="1"/>
    <col min="9212" max="9212" width="1" style="123" customWidth="1"/>
    <col min="9213" max="9213" width="4.28515625" style="123" customWidth="1"/>
    <col min="9214" max="9214" width="34.7109375" style="123" customWidth="1"/>
    <col min="9215" max="9215" width="0" style="123" hidden="1" customWidth="1"/>
    <col min="9216" max="9216" width="20" style="123"/>
    <col min="9217" max="9217" width="3.140625" style="123" bestFit="1" customWidth="1"/>
    <col min="9218" max="9218" width="58.85546875" style="123" customWidth="1"/>
    <col min="9219" max="9219" width="31.140625" style="123" customWidth="1"/>
    <col min="9220" max="9220" width="26.7109375" style="123" customWidth="1"/>
    <col min="9221" max="9221" width="25" style="123" customWidth="1"/>
    <col min="9222" max="9223" width="29.7109375" style="123" customWidth="1"/>
    <col min="9224" max="9224" width="23" style="123" customWidth="1"/>
    <col min="9225" max="9225" width="27.28515625" style="123" customWidth="1"/>
    <col min="9226" max="9226" width="29.5703125" style="123" customWidth="1"/>
    <col min="9227" max="9227" width="33" style="123" customWidth="1"/>
    <col min="9228" max="9228" width="29.85546875" style="123" customWidth="1"/>
    <col min="9229" max="9229" width="26.28515625" style="123" customWidth="1"/>
    <col min="9230" max="9230" width="22.140625" style="123" customWidth="1"/>
    <col min="9231" max="9231" width="26.140625" style="123" customWidth="1"/>
    <col min="9232" max="9232" width="19.5703125" style="123" bestFit="1" customWidth="1"/>
    <col min="9233" max="9233" width="21.85546875" style="123" customWidth="1"/>
    <col min="9234" max="9234" width="18.28515625" style="123" customWidth="1"/>
    <col min="9235" max="9238" width="6.42578125" style="123" customWidth="1"/>
    <col min="9239" max="9467" width="11.42578125" style="123" customWidth="1"/>
    <col min="9468" max="9468" width="1" style="123" customWidth="1"/>
    <col min="9469" max="9469" width="4.28515625" style="123" customWidth="1"/>
    <col min="9470" max="9470" width="34.7109375" style="123" customWidth="1"/>
    <col min="9471" max="9471" width="0" style="123" hidden="1" customWidth="1"/>
    <col min="9472" max="9472" width="20" style="123"/>
    <col min="9473" max="9473" width="3.140625" style="123" bestFit="1" customWidth="1"/>
    <col min="9474" max="9474" width="58.85546875" style="123" customWidth="1"/>
    <col min="9475" max="9475" width="31.140625" style="123" customWidth="1"/>
    <col min="9476" max="9476" width="26.7109375" style="123" customWidth="1"/>
    <col min="9477" max="9477" width="25" style="123" customWidth="1"/>
    <col min="9478" max="9479" width="29.7109375" style="123" customWidth="1"/>
    <col min="9480" max="9480" width="23" style="123" customWidth="1"/>
    <col min="9481" max="9481" width="27.28515625" style="123" customWidth="1"/>
    <col min="9482" max="9482" width="29.5703125" style="123" customWidth="1"/>
    <col min="9483" max="9483" width="33" style="123" customWidth="1"/>
    <col min="9484" max="9484" width="29.85546875" style="123" customWidth="1"/>
    <col min="9485" max="9485" width="26.28515625" style="123" customWidth="1"/>
    <col min="9486" max="9486" width="22.140625" style="123" customWidth="1"/>
    <col min="9487" max="9487" width="26.140625" style="123" customWidth="1"/>
    <col min="9488" max="9488" width="19.5703125" style="123" bestFit="1" customWidth="1"/>
    <col min="9489" max="9489" width="21.85546875" style="123" customWidth="1"/>
    <col min="9490" max="9490" width="18.28515625" style="123" customWidth="1"/>
    <col min="9491" max="9494" width="6.42578125" style="123" customWidth="1"/>
    <col min="9495" max="9723" width="11.42578125" style="123" customWidth="1"/>
    <col min="9724" max="9724" width="1" style="123" customWidth="1"/>
    <col min="9725" max="9725" width="4.28515625" style="123" customWidth="1"/>
    <col min="9726" max="9726" width="34.7109375" style="123" customWidth="1"/>
    <col min="9727" max="9727" width="0" style="123" hidden="1" customWidth="1"/>
    <col min="9728" max="9728" width="20" style="123"/>
    <col min="9729" max="9729" width="3.140625" style="123" bestFit="1" customWidth="1"/>
    <col min="9730" max="9730" width="58.85546875" style="123" customWidth="1"/>
    <col min="9731" max="9731" width="31.140625" style="123" customWidth="1"/>
    <col min="9732" max="9732" width="26.7109375" style="123" customWidth="1"/>
    <col min="9733" max="9733" width="25" style="123" customWidth="1"/>
    <col min="9734" max="9735" width="29.7109375" style="123" customWidth="1"/>
    <col min="9736" max="9736" width="23" style="123" customWidth="1"/>
    <col min="9737" max="9737" width="27.28515625" style="123" customWidth="1"/>
    <col min="9738" max="9738" width="29.5703125" style="123" customWidth="1"/>
    <col min="9739" max="9739" width="33" style="123" customWidth="1"/>
    <col min="9740" max="9740" width="29.85546875" style="123" customWidth="1"/>
    <col min="9741" max="9741" width="26.28515625" style="123" customWidth="1"/>
    <col min="9742" max="9742" width="22.140625" style="123" customWidth="1"/>
    <col min="9743" max="9743" width="26.140625" style="123" customWidth="1"/>
    <col min="9744" max="9744" width="19.5703125" style="123" bestFit="1" customWidth="1"/>
    <col min="9745" max="9745" width="21.85546875" style="123" customWidth="1"/>
    <col min="9746" max="9746" width="18.28515625" style="123" customWidth="1"/>
    <col min="9747" max="9750" width="6.42578125" style="123" customWidth="1"/>
    <col min="9751" max="9979" width="11.42578125" style="123" customWidth="1"/>
    <col min="9980" max="9980" width="1" style="123" customWidth="1"/>
    <col min="9981" max="9981" width="4.28515625" style="123" customWidth="1"/>
    <col min="9982" max="9982" width="34.7109375" style="123" customWidth="1"/>
    <col min="9983" max="9983" width="0" style="123" hidden="1" customWidth="1"/>
    <col min="9984" max="9984" width="20" style="123"/>
    <col min="9985" max="9985" width="3.140625" style="123" bestFit="1" customWidth="1"/>
    <col min="9986" max="9986" width="58.85546875" style="123" customWidth="1"/>
    <col min="9987" max="9987" width="31.140625" style="123" customWidth="1"/>
    <col min="9988" max="9988" width="26.7109375" style="123" customWidth="1"/>
    <col min="9989" max="9989" width="25" style="123" customWidth="1"/>
    <col min="9990" max="9991" width="29.7109375" style="123" customWidth="1"/>
    <col min="9992" max="9992" width="23" style="123" customWidth="1"/>
    <col min="9993" max="9993" width="27.28515625" style="123" customWidth="1"/>
    <col min="9994" max="9994" width="29.5703125" style="123" customWidth="1"/>
    <col min="9995" max="9995" width="33" style="123" customWidth="1"/>
    <col min="9996" max="9996" width="29.85546875" style="123" customWidth="1"/>
    <col min="9997" max="9997" width="26.28515625" style="123" customWidth="1"/>
    <col min="9998" max="9998" width="22.140625" style="123" customWidth="1"/>
    <col min="9999" max="9999" width="26.140625" style="123" customWidth="1"/>
    <col min="10000" max="10000" width="19.5703125" style="123" bestFit="1" customWidth="1"/>
    <col min="10001" max="10001" width="21.85546875" style="123" customWidth="1"/>
    <col min="10002" max="10002" width="18.28515625" style="123" customWidth="1"/>
    <col min="10003" max="10006" width="6.42578125" style="123" customWidth="1"/>
    <col min="10007" max="10235" width="11.42578125" style="123" customWidth="1"/>
    <col min="10236" max="10236" width="1" style="123" customWidth="1"/>
    <col min="10237" max="10237" width="4.28515625" style="123" customWidth="1"/>
    <col min="10238" max="10238" width="34.7109375" style="123" customWidth="1"/>
    <col min="10239" max="10239" width="0" style="123" hidden="1" customWidth="1"/>
    <col min="10240" max="10240" width="20" style="123"/>
    <col min="10241" max="10241" width="3.140625" style="123" bestFit="1" customWidth="1"/>
    <col min="10242" max="10242" width="58.85546875" style="123" customWidth="1"/>
    <col min="10243" max="10243" width="31.140625" style="123" customWidth="1"/>
    <col min="10244" max="10244" width="26.7109375" style="123" customWidth="1"/>
    <col min="10245" max="10245" width="25" style="123" customWidth="1"/>
    <col min="10246" max="10247" width="29.7109375" style="123" customWidth="1"/>
    <col min="10248" max="10248" width="23" style="123" customWidth="1"/>
    <col min="10249" max="10249" width="27.28515625" style="123" customWidth="1"/>
    <col min="10250" max="10250" width="29.5703125" style="123" customWidth="1"/>
    <col min="10251" max="10251" width="33" style="123" customWidth="1"/>
    <col min="10252" max="10252" width="29.85546875" style="123" customWidth="1"/>
    <col min="10253" max="10253" width="26.28515625" style="123" customWidth="1"/>
    <col min="10254" max="10254" width="22.140625" style="123" customWidth="1"/>
    <col min="10255" max="10255" width="26.140625" style="123" customWidth="1"/>
    <col min="10256" max="10256" width="19.5703125" style="123" bestFit="1" customWidth="1"/>
    <col min="10257" max="10257" width="21.85546875" style="123" customWidth="1"/>
    <col min="10258" max="10258" width="18.28515625" style="123" customWidth="1"/>
    <col min="10259" max="10262" width="6.42578125" style="123" customWidth="1"/>
    <col min="10263" max="10491" width="11.42578125" style="123" customWidth="1"/>
    <col min="10492" max="10492" width="1" style="123" customWidth="1"/>
    <col min="10493" max="10493" width="4.28515625" style="123" customWidth="1"/>
    <col min="10494" max="10494" width="34.7109375" style="123" customWidth="1"/>
    <col min="10495" max="10495" width="0" style="123" hidden="1" customWidth="1"/>
    <col min="10496" max="10496" width="20" style="123"/>
    <col min="10497" max="10497" width="3.140625" style="123" bestFit="1" customWidth="1"/>
    <col min="10498" max="10498" width="58.85546875" style="123" customWidth="1"/>
    <col min="10499" max="10499" width="31.140625" style="123" customWidth="1"/>
    <col min="10500" max="10500" width="26.7109375" style="123" customWidth="1"/>
    <col min="10501" max="10501" width="25" style="123" customWidth="1"/>
    <col min="10502" max="10503" width="29.7109375" style="123" customWidth="1"/>
    <col min="10504" max="10504" width="23" style="123" customWidth="1"/>
    <col min="10505" max="10505" width="27.28515625" style="123" customWidth="1"/>
    <col min="10506" max="10506" width="29.5703125" style="123" customWidth="1"/>
    <col min="10507" max="10507" width="33" style="123" customWidth="1"/>
    <col min="10508" max="10508" width="29.85546875" style="123" customWidth="1"/>
    <col min="10509" max="10509" width="26.28515625" style="123" customWidth="1"/>
    <col min="10510" max="10510" width="22.140625" style="123" customWidth="1"/>
    <col min="10511" max="10511" width="26.140625" style="123" customWidth="1"/>
    <col min="10512" max="10512" width="19.5703125" style="123" bestFit="1" customWidth="1"/>
    <col min="10513" max="10513" width="21.85546875" style="123" customWidth="1"/>
    <col min="10514" max="10514" width="18.28515625" style="123" customWidth="1"/>
    <col min="10515" max="10518" width="6.42578125" style="123" customWidth="1"/>
    <col min="10519" max="10747" width="11.42578125" style="123" customWidth="1"/>
    <col min="10748" max="10748" width="1" style="123" customWidth="1"/>
    <col min="10749" max="10749" width="4.28515625" style="123" customWidth="1"/>
    <col min="10750" max="10750" width="34.7109375" style="123" customWidth="1"/>
    <col min="10751" max="10751" width="0" style="123" hidden="1" customWidth="1"/>
    <col min="10752" max="10752" width="20" style="123"/>
    <col min="10753" max="10753" width="3.140625" style="123" bestFit="1" customWidth="1"/>
    <col min="10754" max="10754" width="58.85546875" style="123" customWidth="1"/>
    <col min="10755" max="10755" width="31.140625" style="123" customWidth="1"/>
    <col min="10756" max="10756" width="26.7109375" style="123" customWidth="1"/>
    <col min="10757" max="10757" width="25" style="123" customWidth="1"/>
    <col min="10758" max="10759" width="29.7109375" style="123" customWidth="1"/>
    <col min="10760" max="10760" width="23" style="123" customWidth="1"/>
    <col min="10761" max="10761" width="27.28515625" style="123" customWidth="1"/>
    <col min="10762" max="10762" width="29.5703125" style="123" customWidth="1"/>
    <col min="10763" max="10763" width="33" style="123" customWidth="1"/>
    <col min="10764" max="10764" width="29.85546875" style="123" customWidth="1"/>
    <col min="10765" max="10765" width="26.28515625" style="123" customWidth="1"/>
    <col min="10766" max="10766" width="22.140625" style="123" customWidth="1"/>
    <col min="10767" max="10767" width="26.140625" style="123" customWidth="1"/>
    <col min="10768" max="10768" width="19.5703125" style="123" bestFit="1" customWidth="1"/>
    <col min="10769" max="10769" width="21.85546875" style="123" customWidth="1"/>
    <col min="10770" max="10770" width="18.28515625" style="123" customWidth="1"/>
    <col min="10771" max="10774" width="6.42578125" style="123" customWidth="1"/>
    <col min="10775" max="11003" width="11.42578125" style="123" customWidth="1"/>
    <col min="11004" max="11004" width="1" style="123" customWidth="1"/>
    <col min="11005" max="11005" width="4.28515625" style="123" customWidth="1"/>
    <col min="11006" max="11006" width="34.7109375" style="123" customWidth="1"/>
    <col min="11007" max="11007" width="0" style="123" hidden="1" customWidth="1"/>
    <col min="11008" max="11008" width="20" style="123"/>
    <col min="11009" max="11009" width="3.140625" style="123" bestFit="1" customWidth="1"/>
    <col min="11010" max="11010" width="58.85546875" style="123" customWidth="1"/>
    <col min="11011" max="11011" width="31.140625" style="123" customWidth="1"/>
    <col min="11012" max="11012" width="26.7109375" style="123" customWidth="1"/>
    <col min="11013" max="11013" width="25" style="123" customWidth="1"/>
    <col min="11014" max="11015" width="29.7109375" style="123" customWidth="1"/>
    <col min="11016" max="11016" width="23" style="123" customWidth="1"/>
    <col min="11017" max="11017" width="27.28515625" style="123" customWidth="1"/>
    <col min="11018" max="11018" width="29.5703125" style="123" customWidth="1"/>
    <col min="11019" max="11019" width="33" style="123" customWidth="1"/>
    <col min="11020" max="11020" width="29.85546875" style="123" customWidth="1"/>
    <col min="11021" max="11021" width="26.28515625" style="123" customWidth="1"/>
    <col min="11022" max="11022" width="22.140625" style="123" customWidth="1"/>
    <col min="11023" max="11023" width="26.140625" style="123" customWidth="1"/>
    <col min="11024" max="11024" width="19.5703125" style="123" bestFit="1" customWidth="1"/>
    <col min="11025" max="11025" width="21.85546875" style="123" customWidth="1"/>
    <col min="11026" max="11026" width="18.28515625" style="123" customWidth="1"/>
    <col min="11027" max="11030" width="6.42578125" style="123" customWidth="1"/>
    <col min="11031" max="11259" width="11.42578125" style="123" customWidth="1"/>
    <col min="11260" max="11260" width="1" style="123" customWidth="1"/>
    <col min="11261" max="11261" width="4.28515625" style="123" customWidth="1"/>
    <col min="11262" max="11262" width="34.7109375" style="123" customWidth="1"/>
    <col min="11263" max="11263" width="0" style="123" hidden="1" customWidth="1"/>
    <col min="11264" max="11264" width="20" style="123"/>
    <col min="11265" max="11265" width="3.140625" style="123" bestFit="1" customWidth="1"/>
    <col min="11266" max="11266" width="58.85546875" style="123" customWidth="1"/>
    <col min="11267" max="11267" width="31.140625" style="123" customWidth="1"/>
    <col min="11268" max="11268" width="26.7109375" style="123" customWidth="1"/>
    <col min="11269" max="11269" width="25" style="123" customWidth="1"/>
    <col min="11270" max="11271" width="29.7109375" style="123" customWidth="1"/>
    <col min="11272" max="11272" width="23" style="123" customWidth="1"/>
    <col min="11273" max="11273" width="27.28515625" style="123" customWidth="1"/>
    <col min="11274" max="11274" width="29.5703125" style="123" customWidth="1"/>
    <col min="11275" max="11275" width="33" style="123" customWidth="1"/>
    <col min="11276" max="11276" width="29.85546875" style="123" customWidth="1"/>
    <col min="11277" max="11277" width="26.28515625" style="123" customWidth="1"/>
    <col min="11278" max="11278" width="22.140625" style="123" customWidth="1"/>
    <col min="11279" max="11279" width="26.140625" style="123" customWidth="1"/>
    <col min="11280" max="11280" width="19.5703125" style="123" bestFit="1" customWidth="1"/>
    <col min="11281" max="11281" width="21.85546875" style="123" customWidth="1"/>
    <col min="11282" max="11282" width="18.28515625" style="123" customWidth="1"/>
    <col min="11283" max="11286" width="6.42578125" style="123" customWidth="1"/>
    <col min="11287" max="11515" width="11.42578125" style="123" customWidth="1"/>
    <col min="11516" max="11516" width="1" style="123" customWidth="1"/>
    <col min="11517" max="11517" width="4.28515625" style="123" customWidth="1"/>
    <col min="11518" max="11518" width="34.7109375" style="123" customWidth="1"/>
    <col min="11519" max="11519" width="0" style="123" hidden="1" customWidth="1"/>
    <col min="11520" max="11520" width="20" style="123"/>
    <col min="11521" max="11521" width="3.140625" style="123" bestFit="1" customWidth="1"/>
    <col min="11522" max="11522" width="58.85546875" style="123" customWidth="1"/>
    <col min="11523" max="11523" width="31.140625" style="123" customWidth="1"/>
    <col min="11524" max="11524" width="26.7109375" style="123" customWidth="1"/>
    <col min="11525" max="11525" width="25" style="123" customWidth="1"/>
    <col min="11526" max="11527" width="29.7109375" style="123" customWidth="1"/>
    <col min="11528" max="11528" width="23" style="123" customWidth="1"/>
    <col min="11529" max="11529" width="27.28515625" style="123" customWidth="1"/>
    <col min="11530" max="11530" width="29.5703125" style="123" customWidth="1"/>
    <col min="11531" max="11531" width="33" style="123" customWidth="1"/>
    <col min="11532" max="11532" width="29.85546875" style="123" customWidth="1"/>
    <col min="11533" max="11533" width="26.28515625" style="123" customWidth="1"/>
    <col min="11534" max="11534" width="22.140625" style="123" customWidth="1"/>
    <col min="11535" max="11535" width="26.140625" style="123" customWidth="1"/>
    <col min="11536" max="11536" width="19.5703125" style="123" bestFit="1" customWidth="1"/>
    <col min="11537" max="11537" width="21.85546875" style="123" customWidth="1"/>
    <col min="11538" max="11538" width="18.28515625" style="123" customWidth="1"/>
    <col min="11539" max="11542" width="6.42578125" style="123" customWidth="1"/>
    <col min="11543" max="11771" width="11.42578125" style="123" customWidth="1"/>
    <col min="11772" max="11772" width="1" style="123" customWidth="1"/>
    <col min="11773" max="11773" width="4.28515625" style="123" customWidth="1"/>
    <col min="11774" max="11774" width="34.7109375" style="123" customWidth="1"/>
    <col min="11775" max="11775" width="0" style="123" hidden="1" customWidth="1"/>
    <col min="11776" max="11776" width="20" style="123"/>
    <col min="11777" max="11777" width="3.140625" style="123" bestFit="1" customWidth="1"/>
    <col min="11778" max="11778" width="58.85546875" style="123" customWidth="1"/>
    <col min="11779" max="11779" width="31.140625" style="123" customWidth="1"/>
    <col min="11780" max="11780" width="26.7109375" style="123" customWidth="1"/>
    <col min="11781" max="11781" width="25" style="123" customWidth="1"/>
    <col min="11782" max="11783" width="29.7109375" style="123" customWidth="1"/>
    <col min="11784" max="11784" width="23" style="123" customWidth="1"/>
    <col min="11785" max="11785" width="27.28515625" style="123" customWidth="1"/>
    <col min="11786" max="11786" width="29.5703125" style="123" customWidth="1"/>
    <col min="11787" max="11787" width="33" style="123" customWidth="1"/>
    <col min="11788" max="11788" width="29.85546875" style="123" customWidth="1"/>
    <col min="11789" max="11789" width="26.28515625" style="123" customWidth="1"/>
    <col min="11790" max="11790" width="22.140625" style="123" customWidth="1"/>
    <col min="11791" max="11791" width="26.140625" style="123" customWidth="1"/>
    <col min="11792" max="11792" width="19.5703125" style="123" bestFit="1" customWidth="1"/>
    <col min="11793" max="11793" width="21.85546875" style="123" customWidth="1"/>
    <col min="11794" max="11794" width="18.28515625" style="123" customWidth="1"/>
    <col min="11795" max="11798" width="6.42578125" style="123" customWidth="1"/>
    <col min="11799" max="12027" width="11.42578125" style="123" customWidth="1"/>
    <col min="12028" max="12028" width="1" style="123" customWidth="1"/>
    <col min="12029" max="12029" width="4.28515625" style="123" customWidth="1"/>
    <col min="12030" max="12030" width="34.7109375" style="123" customWidth="1"/>
    <col min="12031" max="12031" width="0" style="123" hidden="1" customWidth="1"/>
    <col min="12032" max="12032" width="20" style="123"/>
    <col min="12033" max="12033" width="3.140625" style="123" bestFit="1" customWidth="1"/>
    <col min="12034" max="12034" width="58.85546875" style="123" customWidth="1"/>
    <col min="12035" max="12035" width="31.140625" style="123" customWidth="1"/>
    <col min="12036" max="12036" width="26.7109375" style="123" customWidth="1"/>
    <col min="12037" max="12037" width="25" style="123" customWidth="1"/>
    <col min="12038" max="12039" width="29.7109375" style="123" customWidth="1"/>
    <col min="12040" max="12040" width="23" style="123" customWidth="1"/>
    <col min="12041" max="12041" width="27.28515625" style="123" customWidth="1"/>
    <col min="12042" max="12042" width="29.5703125" style="123" customWidth="1"/>
    <col min="12043" max="12043" width="33" style="123" customWidth="1"/>
    <col min="12044" max="12044" width="29.85546875" style="123" customWidth="1"/>
    <col min="12045" max="12045" width="26.28515625" style="123" customWidth="1"/>
    <col min="12046" max="12046" width="22.140625" style="123" customWidth="1"/>
    <col min="12047" max="12047" width="26.140625" style="123" customWidth="1"/>
    <col min="12048" max="12048" width="19.5703125" style="123" bestFit="1" customWidth="1"/>
    <col min="12049" max="12049" width="21.85546875" style="123" customWidth="1"/>
    <col min="12050" max="12050" width="18.28515625" style="123" customWidth="1"/>
    <col min="12051" max="12054" width="6.42578125" style="123" customWidth="1"/>
    <col min="12055" max="12283" width="11.42578125" style="123" customWidth="1"/>
    <col min="12284" max="12284" width="1" style="123" customWidth="1"/>
    <col min="12285" max="12285" width="4.28515625" style="123" customWidth="1"/>
    <col min="12286" max="12286" width="34.7109375" style="123" customWidth="1"/>
    <col min="12287" max="12287" width="0" style="123" hidden="1" customWidth="1"/>
    <col min="12288" max="12288" width="20" style="123"/>
    <col min="12289" max="12289" width="3.140625" style="123" bestFit="1" customWidth="1"/>
    <col min="12290" max="12290" width="58.85546875" style="123" customWidth="1"/>
    <col min="12291" max="12291" width="31.140625" style="123" customWidth="1"/>
    <col min="12292" max="12292" width="26.7109375" style="123" customWidth="1"/>
    <col min="12293" max="12293" width="25" style="123" customWidth="1"/>
    <col min="12294" max="12295" width="29.7109375" style="123" customWidth="1"/>
    <col min="12296" max="12296" width="23" style="123" customWidth="1"/>
    <col min="12297" max="12297" width="27.28515625" style="123" customWidth="1"/>
    <col min="12298" max="12298" width="29.5703125" style="123" customWidth="1"/>
    <col min="12299" max="12299" width="33" style="123" customWidth="1"/>
    <col min="12300" max="12300" width="29.85546875" style="123" customWidth="1"/>
    <col min="12301" max="12301" width="26.28515625" style="123" customWidth="1"/>
    <col min="12302" max="12302" width="22.140625" style="123" customWidth="1"/>
    <col min="12303" max="12303" width="26.140625" style="123" customWidth="1"/>
    <col min="12304" max="12304" width="19.5703125" style="123" bestFit="1" customWidth="1"/>
    <col min="12305" max="12305" width="21.85546875" style="123" customWidth="1"/>
    <col min="12306" max="12306" width="18.28515625" style="123" customWidth="1"/>
    <col min="12307" max="12310" width="6.42578125" style="123" customWidth="1"/>
    <col min="12311" max="12539" width="11.42578125" style="123" customWidth="1"/>
    <col min="12540" max="12540" width="1" style="123" customWidth="1"/>
    <col min="12541" max="12541" width="4.28515625" style="123" customWidth="1"/>
    <col min="12542" max="12542" width="34.7109375" style="123" customWidth="1"/>
    <col min="12543" max="12543" width="0" style="123" hidden="1" customWidth="1"/>
    <col min="12544" max="12544" width="20" style="123"/>
    <col min="12545" max="12545" width="3.140625" style="123" bestFit="1" customWidth="1"/>
    <col min="12546" max="12546" width="58.85546875" style="123" customWidth="1"/>
    <col min="12547" max="12547" width="31.140625" style="123" customWidth="1"/>
    <col min="12548" max="12548" width="26.7109375" style="123" customWidth="1"/>
    <col min="12549" max="12549" width="25" style="123" customWidth="1"/>
    <col min="12550" max="12551" width="29.7109375" style="123" customWidth="1"/>
    <col min="12552" max="12552" width="23" style="123" customWidth="1"/>
    <col min="12553" max="12553" width="27.28515625" style="123" customWidth="1"/>
    <col min="12554" max="12554" width="29.5703125" style="123" customWidth="1"/>
    <col min="12555" max="12555" width="33" style="123" customWidth="1"/>
    <col min="12556" max="12556" width="29.85546875" style="123" customWidth="1"/>
    <col min="12557" max="12557" width="26.28515625" style="123" customWidth="1"/>
    <col min="12558" max="12558" width="22.140625" style="123" customWidth="1"/>
    <col min="12559" max="12559" width="26.140625" style="123" customWidth="1"/>
    <col min="12560" max="12560" width="19.5703125" style="123" bestFit="1" customWidth="1"/>
    <col min="12561" max="12561" width="21.85546875" style="123" customWidth="1"/>
    <col min="12562" max="12562" width="18.28515625" style="123" customWidth="1"/>
    <col min="12563" max="12566" width="6.42578125" style="123" customWidth="1"/>
    <col min="12567" max="12795" width="11.42578125" style="123" customWidth="1"/>
    <col min="12796" max="12796" width="1" style="123" customWidth="1"/>
    <col min="12797" max="12797" width="4.28515625" style="123" customWidth="1"/>
    <col min="12798" max="12798" width="34.7109375" style="123" customWidth="1"/>
    <col min="12799" max="12799" width="0" style="123" hidden="1" customWidth="1"/>
    <col min="12800" max="12800" width="20" style="123"/>
    <col min="12801" max="12801" width="3.140625" style="123" bestFit="1" customWidth="1"/>
    <col min="12802" max="12802" width="58.85546875" style="123" customWidth="1"/>
    <col min="12803" max="12803" width="31.140625" style="123" customWidth="1"/>
    <col min="12804" max="12804" width="26.7109375" style="123" customWidth="1"/>
    <col min="12805" max="12805" width="25" style="123" customWidth="1"/>
    <col min="12806" max="12807" width="29.7109375" style="123" customWidth="1"/>
    <col min="12808" max="12808" width="23" style="123" customWidth="1"/>
    <col min="12809" max="12809" width="27.28515625" style="123" customWidth="1"/>
    <col min="12810" max="12810" width="29.5703125" style="123" customWidth="1"/>
    <col min="12811" max="12811" width="33" style="123" customWidth="1"/>
    <col min="12812" max="12812" width="29.85546875" style="123" customWidth="1"/>
    <col min="12813" max="12813" width="26.28515625" style="123" customWidth="1"/>
    <col min="12814" max="12814" width="22.140625" style="123" customWidth="1"/>
    <col min="12815" max="12815" width="26.140625" style="123" customWidth="1"/>
    <col min="12816" max="12816" width="19.5703125" style="123" bestFit="1" customWidth="1"/>
    <col min="12817" max="12817" width="21.85546875" style="123" customWidth="1"/>
    <col min="12818" max="12818" width="18.28515625" style="123" customWidth="1"/>
    <col min="12819" max="12822" width="6.42578125" style="123" customWidth="1"/>
    <col min="12823" max="13051" width="11.42578125" style="123" customWidth="1"/>
    <col min="13052" max="13052" width="1" style="123" customWidth="1"/>
    <col min="13053" max="13053" width="4.28515625" style="123" customWidth="1"/>
    <col min="13054" max="13054" width="34.7109375" style="123" customWidth="1"/>
    <col min="13055" max="13055" width="0" style="123" hidden="1" customWidth="1"/>
    <col min="13056" max="13056" width="20" style="123"/>
    <col min="13057" max="13057" width="3.140625" style="123" bestFit="1" customWidth="1"/>
    <col min="13058" max="13058" width="58.85546875" style="123" customWidth="1"/>
    <col min="13059" max="13059" width="31.140625" style="123" customWidth="1"/>
    <col min="13060" max="13060" width="26.7109375" style="123" customWidth="1"/>
    <col min="13061" max="13061" width="25" style="123" customWidth="1"/>
    <col min="13062" max="13063" width="29.7109375" style="123" customWidth="1"/>
    <col min="13064" max="13064" width="23" style="123" customWidth="1"/>
    <col min="13065" max="13065" width="27.28515625" style="123" customWidth="1"/>
    <col min="13066" max="13066" width="29.5703125" style="123" customWidth="1"/>
    <col min="13067" max="13067" width="33" style="123" customWidth="1"/>
    <col min="13068" max="13068" width="29.85546875" style="123" customWidth="1"/>
    <col min="13069" max="13069" width="26.28515625" style="123" customWidth="1"/>
    <col min="13070" max="13070" width="22.140625" style="123" customWidth="1"/>
    <col min="13071" max="13071" width="26.140625" style="123" customWidth="1"/>
    <col min="13072" max="13072" width="19.5703125" style="123" bestFit="1" customWidth="1"/>
    <col min="13073" max="13073" width="21.85546875" style="123" customWidth="1"/>
    <col min="13074" max="13074" width="18.28515625" style="123" customWidth="1"/>
    <col min="13075" max="13078" width="6.42578125" style="123" customWidth="1"/>
    <col min="13079" max="13307" width="11.42578125" style="123" customWidth="1"/>
    <col min="13308" max="13308" width="1" style="123" customWidth="1"/>
    <col min="13309" max="13309" width="4.28515625" style="123" customWidth="1"/>
    <col min="13310" max="13310" width="34.7109375" style="123" customWidth="1"/>
    <col min="13311" max="13311" width="0" style="123" hidden="1" customWidth="1"/>
    <col min="13312" max="13312" width="20" style="123"/>
    <col min="13313" max="13313" width="3.140625" style="123" bestFit="1" customWidth="1"/>
    <col min="13314" max="13314" width="58.85546875" style="123" customWidth="1"/>
    <col min="13315" max="13315" width="31.140625" style="123" customWidth="1"/>
    <col min="13316" max="13316" width="26.7109375" style="123" customWidth="1"/>
    <col min="13317" max="13317" width="25" style="123" customWidth="1"/>
    <col min="13318" max="13319" width="29.7109375" style="123" customWidth="1"/>
    <col min="13320" max="13320" width="23" style="123" customWidth="1"/>
    <col min="13321" max="13321" width="27.28515625" style="123" customWidth="1"/>
    <col min="13322" max="13322" width="29.5703125" style="123" customWidth="1"/>
    <col min="13323" max="13323" width="33" style="123" customWidth="1"/>
    <col min="13324" max="13324" width="29.85546875" style="123" customWidth="1"/>
    <col min="13325" max="13325" width="26.28515625" style="123" customWidth="1"/>
    <col min="13326" max="13326" width="22.140625" style="123" customWidth="1"/>
    <col min="13327" max="13327" width="26.140625" style="123" customWidth="1"/>
    <col min="13328" max="13328" width="19.5703125" style="123" bestFit="1" customWidth="1"/>
    <col min="13329" max="13329" width="21.85546875" style="123" customWidth="1"/>
    <col min="13330" max="13330" width="18.28515625" style="123" customWidth="1"/>
    <col min="13331" max="13334" width="6.42578125" style="123" customWidth="1"/>
    <col min="13335" max="13563" width="11.42578125" style="123" customWidth="1"/>
    <col min="13564" max="13564" width="1" style="123" customWidth="1"/>
    <col min="13565" max="13565" width="4.28515625" style="123" customWidth="1"/>
    <col min="13566" max="13566" width="34.7109375" style="123" customWidth="1"/>
    <col min="13567" max="13567" width="0" style="123" hidden="1" customWidth="1"/>
    <col min="13568" max="13568" width="20" style="123"/>
    <col min="13569" max="13569" width="3.140625" style="123" bestFit="1" customWidth="1"/>
    <col min="13570" max="13570" width="58.85546875" style="123" customWidth="1"/>
    <col min="13571" max="13571" width="31.140625" style="123" customWidth="1"/>
    <col min="13572" max="13572" width="26.7109375" style="123" customWidth="1"/>
    <col min="13573" max="13573" width="25" style="123" customWidth="1"/>
    <col min="13574" max="13575" width="29.7109375" style="123" customWidth="1"/>
    <col min="13576" max="13576" width="23" style="123" customWidth="1"/>
    <col min="13577" max="13577" width="27.28515625" style="123" customWidth="1"/>
    <col min="13578" max="13578" width="29.5703125" style="123" customWidth="1"/>
    <col min="13579" max="13579" width="33" style="123" customWidth="1"/>
    <col min="13580" max="13580" width="29.85546875" style="123" customWidth="1"/>
    <col min="13581" max="13581" width="26.28515625" style="123" customWidth="1"/>
    <col min="13582" max="13582" width="22.140625" style="123" customWidth="1"/>
    <col min="13583" max="13583" width="26.140625" style="123" customWidth="1"/>
    <col min="13584" max="13584" width="19.5703125" style="123" bestFit="1" customWidth="1"/>
    <col min="13585" max="13585" width="21.85546875" style="123" customWidth="1"/>
    <col min="13586" max="13586" width="18.28515625" style="123" customWidth="1"/>
    <col min="13587" max="13590" width="6.42578125" style="123" customWidth="1"/>
    <col min="13591" max="13819" width="11.42578125" style="123" customWidth="1"/>
    <col min="13820" max="13820" width="1" style="123" customWidth="1"/>
    <col min="13821" max="13821" width="4.28515625" style="123" customWidth="1"/>
    <col min="13822" max="13822" width="34.7109375" style="123" customWidth="1"/>
    <col min="13823" max="13823" width="0" style="123" hidden="1" customWidth="1"/>
    <col min="13824" max="13824" width="20" style="123"/>
    <col min="13825" max="13825" width="3.140625" style="123" bestFit="1" customWidth="1"/>
    <col min="13826" max="13826" width="58.85546875" style="123" customWidth="1"/>
    <col min="13827" max="13827" width="31.140625" style="123" customWidth="1"/>
    <col min="13828" max="13828" width="26.7109375" style="123" customWidth="1"/>
    <col min="13829" max="13829" width="25" style="123" customWidth="1"/>
    <col min="13830" max="13831" width="29.7109375" style="123" customWidth="1"/>
    <col min="13832" max="13832" width="23" style="123" customWidth="1"/>
    <col min="13833" max="13833" width="27.28515625" style="123" customWidth="1"/>
    <col min="13834" max="13834" width="29.5703125" style="123" customWidth="1"/>
    <col min="13835" max="13835" width="33" style="123" customWidth="1"/>
    <col min="13836" max="13836" width="29.85546875" style="123" customWidth="1"/>
    <col min="13837" max="13837" width="26.28515625" style="123" customWidth="1"/>
    <col min="13838" max="13838" width="22.140625" style="123" customWidth="1"/>
    <col min="13839" max="13839" width="26.140625" style="123" customWidth="1"/>
    <col min="13840" max="13840" width="19.5703125" style="123" bestFit="1" customWidth="1"/>
    <col min="13841" max="13841" width="21.85546875" style="123" customWidth="1"/>
    <col min="13842" max="13842" width="18.28515625" style="123" customWidth="1"/>
    <col min="13843" max="13846" width="6.42578125" style="123" customWidth="1"/>
    <col min="13847" max="14075" width="11.42578125" style="123" customWidth="1"/>
    <col min="14076" max="14076" width="1" style="123" customWidth="1"/>
    <col min="14077" max="14077" width="4.28515625" style="123" customWidth="1"/>
    <col min="14078" max="14078" width="34.7109375" style="123" customWidth="1"/>
    <col min="14079" max="14079" width="0" style="123" hidden="1" customWidth="1"/>
    <col min="14080" max="14080" width="20" style="123"/>
    <col min="14081" max="14081" width="3.140625" style="123" bestFit="1" customWidth="1"/>
    <col min="14082" max="14082" width="58.85546875" style="123" customWidth="1"/>
    <col min="14083" max="14083" width="31.140625" style="123" customWidth="1"/>
    <col min="14084" max="14084" width="26.7109375" style="123" customWidth="1"/>
    <col min="14085" max="14085" width="25" style="123" customWidth="1"/>
    <col min="14086" max="14087" width="29.7109375" style="123" customWidth="1"/>
    <col min="14088" max="14088" width="23" style="123" customWidth="1"/>
    <col min="14089" max="14089" width="27.28515625" style="123" customWidth="1"/>
    <col min="14090" max="14090" width="29.5703125" style="123" customWidth="1"/>
    <col min="14091" max="14091" width="33" style="123" customWidth="1"/>
    <col min="14092" max="14092" width="29.85546875" style="123" customWidth="1"/>
    <col min="14093" max="14093" width="26.28515625" style="123" customWidth="1"/>
    <col min="14094" max="14094" width="22.140625" style="123" customWidth="1"/>
    <col min="14095" max="14095" width="26.140625" style="123" customWidth="1"/>
    <col min="14096" max="14096" width="19.5703125" style="123" bestFit="1" customWidth="1"/>
    <col min="14097" max="14097" width="21.85546875" style="123" customWidth="1"/>
    <col min="14098" max="14098" width="18.28515625" style="123" customWidth="1"/>
    <col min="14099" max="14102" width="6.42578125" style="123" customWidth="1"/>
    <col min="14103" max="14331" width="11.42578125" style="123" customWidth="1"/>
    <col min="14332" max="14332" width="1" style="123" customWidth="1"/>
    <col min="14333" max="14333" width="4.28515625" style="123" customWidth="1"/>
    <col min="14334" max="14334" width="34.7109375" style="123" customWidth="1"/>
    <col min="14335" max="14335" width="0" style="123" hidden="1" customWidth="1"/>
    <col min="14336" max="14336" width="20" style="123"/>
    <col min="14337" max="14337" width="3.140625" style="123" bestFit="1" customWidth="1"/>
    <col min="14338" max="14338" width="58.85546875" style="123" customWidth="1"/>
    <col min="14339" max="14339" width="31.140625" style="123" customWidth="1"/>
    <col min="14340" max="14340" width="26.7109375" style="123" customWidth="1"/>
    <col min="14341" max="14341" width="25" style="123" customWidth="1"/>
    <col min="14342" max="14343" width="29.7109375" style="123" customWidth="1"/>
    <col min="14344" max="14344" width="23" style="123" customWidth="1"/>
    <col min="14345" max="14345" width="27.28515625" style="123" customWidth="1"/>
    <col min="14346" max="14346" width="29.5703125" style="123" customWidth="1"/>
    <col min="14347" max="14347" width="33" style="123" customWidth="1"/>
    <col min="14348" max="14348" width="29.85546875" style="123" customWidth="1"/>
    <col min="14349" max="14349" width="26.28515625" style="123" customWidth="1"/>
    <col min="14350" max="14350" width="22.140625" style="123" customWidth="1"/>
    <col min="14351" max="14351" width="26.140625" style="123" customWidth="1"/>
    <col min="14352" max="14352" width="19.5703125" style="123" bestFit="1" customWidth="1"/>
    <col min="14353" max="14353" width="21.85546875" style="123" customWidth="1"/>
    <col min="14354" max="14354" width="18.28515625" style="123" customWidth="1"/>
    <col min="14355" max="14358" width="6.42578125" style="123" customWidth="1"/>
    <col min="14359" max="14587" width="11.42578125" style="123" customWidth="1"/>
    <col min="14588" max="14588" width="1" style="123" customWidth="1"/>
    <col min="14589" max="14589" width="4.28515625" style="123" customWidth="1"/>
    <col min="14590" max="14590" width="34.7109375" style="123" customWidth="1"/>
    <col min="14591" max="14591" width="0" style="123" hidden="1" customWidth="1"/>
    <col min="14592" max="14592" width="20" style="123"/>
    <col min="14593" max="14593" width="3.140625" style="123" bestFit="1" customWidth="1"/>
    <col min="14594" max="14594" width="58.85546875" style="123" customWidth="1"/>
    <col min="14595" max="14595" width="31.140625" style="123" customWidth="1"/>
    <col min="14596" max="14596" width="26.7109375" style="123" customWidth="1"/>
    <col min="14597" max="14597" width="25" style="123" customWidth="1"/>
    <col min="14598" max="14599" width="29.7109375" style="123" customWidth="1"/>
    <col min="14600" max="14600" width="23" style="123" customWidth="1"/>
    <col min="14601" max="14601" width="27.28515625" style="123" customWidth="1"/>
    <col min="14602" max="14602" width="29.5703125" style="123" customWidth="1"/>
    <col min="14603" max="14603" width="33" style="123" customWidth="1"/>
    <col min="14604" max="14604" width="29.85546875" style="123" customWidth="1"/>
    <col min="14605" max="14605" width="26.28515625" style="123" customWidth="1"/>
    <col min="14606" max="14606" width="22.140625" style="123" customWidth="1"/>
    <col min="14607" max="14607" width="26.140625" style="123" customWidth="1"/>
    <col min="14608" max="14608" width="19.5703125" style="123" bestFit="1" customWidth="1"/>
    <col min="14609" max="14609" width="21.85546875" style="123" customWidth="1"/>
    <col min="14610" max="14610" width="18.28515625" style="123" customWidth="1"/>
    <col min="14611" max="14614" width="6.42578125" style="123" customWidth="1"/>
    <col min="14615" max="14843" width="11.42578125" style="123" customWidth="1"/>
    <col min="14844" max="14844" width="1" style="123" customWidth="1"/>
    <col min="14845" max="14845" width="4.28515625" style="123" customWidth="1"/>
    <col min="14846" max="14846" width="34.7109375" style="123" customWidth="1"/>
    <col min="14847" max="14847" width="0" style="123" hidden="1" customWidth="1"/>
    <col min="14848" max="14848" width="20" style="123"/>
    <col min="14849" max="14849" width="3.140625" style="123" bestFit="1" customWidth="1"/>
    <col min="14850" max="14850" width="58.85546875" style="123" customWidth="1"/>
    <col min="14851" max="14851" width="31.140625" style="123" customWidth="1"/>
    <col min="14852" max="14852" width="26.7109375" style="123" customWidth="1"/>
    <col min="14853" max="14853" width="25" style="123" customWidth="1"/>
    <col min="14854" max="14855" width="29.7109375" style="123" customWidth="1"/>
    <col min="14856" max="14856" width="23" style="123" customWidth="1"/>
    <col min="14857" max="14857" width="27.28515625" style="123" customWidth="1"/>
    <col min="14858" max="14858" width="29.5703125" style="123" customWidth="1"/>
    <col min="14859" max="14859" width="33" style="123" customWidth="1"/>
    <col min="14860" max="14860" width="29.85546875" style="123" customWidth="1"/>
    <col min="14861" max="14861" width="26.28515625" style="123" customWidth="1"/>
    <col min="14862" max="14862" width="22.140625" style="123" customWidth="1"/>
    <col min="14863" max="14863" width="26.140625" style="123" customWidth="1"/>
    <col min="14864" max="14864" width="19.5703125" style="123" bestFit="1" customWidth="1"/>
    <col min="14865" max="14865" width="21.85546875" style="123" customWidth="1"/>
    <col min="14866" max="14866" width="18.28515625" style="123" customWidth="1"/>
    <col min="14867" max="14870" width="6.42578125" style="123" customWidth="1"/>
    <col min="14871" max="15099" width="11.42578125" style="123" customWidth="1"/>
    <col min="15100" max="15100" width="1" style="123" customWidth="1"/>
    <col min="15101" max="15101" width="4.28515625" style="123" customWidth="1"/>
    <col min="15102" max="15102" width="34.7109375" style="123" customWidth="1"/>
    <col min="15103" max="15103" width="0" style="123" hidden="1" customWidth="1"/>
    <col min="15104" max="15104" width="20" style="123"/>
    <col min="15105" max="15105" width="3.140625" style="123" bestFit="1" customWidth="1"/>
    <col min="15106" max="15106" width="58.85546875" style="123" customWidth="1"/>
    <col min="15107" max="15107" width="31.140625" style="123" customWidth="1"/>
    <col min="15108" max="15108" width="26.7109375" style="123" customWidth="1"/>
    <col min="15109" max="15109" width="25" style="123" customWidth="1"/>
    <col min="15110" max="15111" width="29.7109375" style="123" customWidth="1"/>
    <col min="15112" max="15112" width="23" style="123" customWidth="1"/>
    <col min="15113" max="15113" width="27.28515625" style="123" customWidth="1"/>
    <col min="15114" max="15114" width="29.5703125" style="123" customWidth="1"/>
    <col min="15115" max="15115" width="33" style="123" customWidth="1"/>
    <col min="15116" max="15116" width="29.85546875" style="123" customWidth="1"/>
    <col min="15117" max="15117" width="26.28515625" style="123" customWidth="1"/>
    <col min="15118" max="15118" width="22.140625" style="123" customWidth="1"/>
    <col min="15119" max="15119" width="26.140625" style="123" customWidth="1"/>
    <col min="15120" max="15120" width="19.5703125" style="123" bestFit="1" customWidth="1"/>
    <col min="15121" max="15121" width="21.85546875" style="123" customWidth="1"/>
    <col min="15122" max="15122" width="18.28515625" style="123" customWidth="1"/>
    <col min="15123" max="15126" width="6.42578125" style="123" customWidth="1"/>
    <col min="15127" max="15355" width="11.42578125" style="123" customWidth="1"/>
    <col min="15356" max="15356" width="1" style="123" customWidth="1"/>
    <col min="15357" max="15357" width="4.28515625" style="123" customWidth="1"/>
    <col min="15358" max="15358" width="34.7109375" style="123" customWidth="1"/>
    <col min="15359" max="15359" width="0" style="123" hidden="1" customWidth="1"/>
    <col min="15360" max="15360" width="20" style="123"/>
    <col min="15361" max="15361" width="3.140625" style="123" bestFit="1" customWidth="1"/>
    <col min="15362" max="15362" width="58.85546875" style="123" customWidth="1"/>
    <col min="15363" max="15363" width="31.140625" style="123" customWidth="1"/>
    <col min="15364" max="15364" width="26.7109375" style="123" customWidth="1"/>
    <col min="15365" max="15365" width="25" style="123" customWidth="1"/>
    <col min="15366" max="15367" width="29.7109375" style="123" customWidth="1"/>
    <col min="15368" max="15368" width="23" style="123" customWidth="1"/>
    <col min="15369" max="15369" width="27.28515625" style="123" customWidth="1"/>
    <col min="15370" max="15370" width="29.5703125" style="123" customWidth="1"/>
    <col min="15371" max="15371" width="33" style="123" customWidth="1"/>
    <col min="15372" max="15372" width="29.85546875" style="123" customWidth="1"/>
    <col min="15373" max="15373" width="26.28515625" style="123" customWidth="1"/>
    <col min="15374" max="15374" width="22.140625" style="123" customWidth="1"/>
    <col min="15375" max="15375" width="26.140625" style="123" customWidth="1"/>
    <col min="15376" max="15376" width="19.5703125" style="123" bestFit="1" customWidth="1"/>
    <col min="15377" max="15377" width="21.85546875" style="123" customWidth="1"/>
    <col min="15378" max="15378" width="18.28515625" style="123" customWidth="1"/>
    <col min="15379" max="15382" width="6.42578125" style="123" customWidth="1"/>
    <col min="15383" max="15611" width="11.42578125" style="123" customWidth="1"/>
    <col min="15612" max="15612" width="1" style="123" customWidth="1"/>
    <col min="15613" max="15613" width="4.28515625" style="123" customWidth="1"/>
    <col min="15614" max="15614" width="34.7109375" style="123" customWidth="1"/>
    <col min="15615" max="15615" width="0" style="123" hidden="1" customWidth="1"/>
    <col min="15616" max="15616" width="20" style="123"/>
    <col min="15617" max="15617" width="3.140625" style="123" bestFit="1" customWidth="1"/>
    <col min="15618" max="15618" width="58.85546875" style="123" customWidth="1"/>
    <col min="15619" max="15619" width="31.140625" style="123" customWidth="1"/>
    <col min="15620" max="15620" width="26.7109375" style="123" customWidth="1"/>
    <col min="15621" max="15621" width="25" style="123" customWidth="1"/>
    <col min="15622" max="15623" width="29.7109375" style="123" customWidth="1"/>
    <col min="15624" max="15624" width="23" style="123" customWidth="1"/>
    <col min="15625" max="15625" width="27.28515625" style="123" customWidth="1"/>
    <col min="15626" max="15626" width="29.5703125" style="123" customWidth="1"/>
    <col min="15627" max="15627" width="33" style="123" customWidth="1"/>
    <col min="15628" max="15628" width="29.85546875" style="123" customWidth="1"/>
    <col min="15629" max="15629" width="26.28515625" style="123" customWidth="1"/>
    <col min="15630" max="15630" width="22.140625" style="123" customWidth="1"/>
    <col min="15631" max="15631" width="26.140625" style="123" customWidth="1"/>
    <col min="15632" max="15632" width="19.5703125" style="123" bestFit="1" customWidth="1"/>
    <col min="15633" max="15633" width="21.85546875" style="123" customWidth="1"/>
    <col min="15634" max="15634" width="18.28515625" style="123" customWidth="1"/>
    <col min="15635" max="15638" width="6.42578125" style="123" customWidth="1"/>
    <col min="15639" max="15867" width="11.42578125" style="123" customWidth="1"/>
    <col min="15868" max="15868" width="1" style="123" customWidth="1"/>
    <col min="15869" max="15869" width="4.28515625" style="123" customWidth="1"/>
    <col min="15870" max="15870" width="34.7109375" style="123" customWidth="1"/>
    <col min="15871" max="15871" width="0" style="123" hidden="1" customWidth="1"/>
    <col min="15872" max="15872" width="20" style="123"/>
    <col min="15873" max="15873" width="3.140625" style="123" bestFit="1" customWidth="1"/>
    <col min="15874" max="15874" width="58.85546875" style="123" customWidth="1"/>
    <col min="15875" max="15875" width="31.140625" style="123" customWidth="1"/>
    <col min="15876" max="15876" width="26.7109375" style="123" customWidth="1"/>
    <col min="15877" max="15877" width="25" style="123" customWidth="1"/>
    <col min="15878" max="15879" width="29.7109375" style="123" customWidth="1"/>
    <col min="15880" max="15880" width="23" style="123" customWidth="1"/>
    <col min="15881" max="15881" width="27.28515625" style="123" customWidth="1"/>
    <col min="15882" max="15882" width="29.5703125" style="123" customWidth="1"/>
    <col min="15883" max="15883" width="33" style="123" customWidth="1"/>
    <col min="15884" max="15884" width="29.85546875" style="123" customWidth="1"/>
    <col min="15885" max="15885" width="26.28515625" style="123" customWidth="1"/>
    <col min="15886" max="15886" width="22.140625" style="123" customWidth="1"/>
    <col min="15887" max="15887" width="26.140625" style="123" customWidth="1"/>
    <col min="15888" max="15888" width="19.5703125" style="123" bestFit="1" customWidth="1"/>
    <col min="15889" max="15889" width="21.85546875" style="123" customWidth="1"/>
    <col min="15890" max="15890" width="18.28515625" style="123" customWidth="1"/>
    <col min="15891" max="15894" width="6.42578125" style="123" customWidth="1"/>
    <col min="15895" max="16123" width="11.42578125" style="123" customWidth="1"/>
    <col min="16124" max="16124" width="1" style="123" customWidth="1"/>
    <col min="16125" max="16125" width="4.28515625" style="123" customWidth="1"/>
    <col min="16126" max="16126" width="34.7109375" style="123" customWidth="1"/>
    <col min="16127" max="16127" width="0" style="123" hidden="1" customWidth="1"/>
    <col min="16128" max="16128" width="20" style="123"/>
    <col min="16129" max="16129" width="3.140625" style="123" bestFit="1" customWidth="1"/>
    <col min="16130" max="16130" width="58.85546875" style="123" customWidth="1"/>
    <col min="16131" max="16131" width="31.140625" style="123" customWidth="1"/>
    <col min="16132" max="16132" width="26.7109375" style="123" customWidth="1"/>
    <col min="16133" max="16133" width="25" style="123" customWidth="1"/>
    <col min="16134" max="16135" width="29.7109375" style="123" customWidth="1"/>
    <col min="16136" max="16136" width="23" style="123" customWidth="1"/>
    <col min="16137" max="16137" width="27.28515625" style="123" customWidth="1"/>
    <col min="16138" max="16138" width="29.5703125" style="123" customWidth="1"/>
    <col min="16139" max="16139" width="33" style="123" customWidth="1"/>
    <col min="16140" max="16140" width="29.85546875" style="123" customWidth="1"/>
    <col min="16141" max="16141" width="26.28515625" style="123" customWidth="1"/>
    <col min="16142" max="16142" width="22.140625" style="123" customWidth="1"/>
    <col min="16143" max="16143" width="26.140625" style="123" customWidth="1"/>
    <col min="16144" max="16144" width="19.5703125" style="123" bestFit="1" customWidth="1"/>
    <col min="16145" max="16145" width="21.85546875" style="123" customWidth="1"/>
    <col min="16146" max="16146" width="18.28515625" style="123" customWidth="1"/>
    <col min="16147" max="16150" width="6.42578125" style="123" customWidth="1"/>
    <col min="16151" max="16379" width="11.42578125" style="123" customWidth="1"/>
    <col min="16380" max="16380" width="1" style="123" customWidth="1"/>
    <col min="16381" max="16381" width="4.28515625" style="123" customWidth="1"/>
    <col min="16382" max="16382" width="34.7109375" style="123" customWidth="1"/>
    <col min="16383" max="16383" width="0" style="123" hidden="1" customWidth="1"/>
    <col min="16384" max="16384" width="20" style="123"/>
  </cols>
  <sheetData>
    <row r="2" spans="1:16" ht="26.25" x14ac:dyDescent="0.25">
      <c r="B2" s="516" t="s">
        <v>77</v>
      </c>
      <c r="C2" s="517"/>
      <c r="D2" s="517"/>
      <c r="E2" s="517"/>
      <c r="F2" s="517"/>
      <c r="G2" s="517"/>
      <c r="H2" s="517"/>
      <c r="I2" s="517"/>
      <c r="J2" s="517"/>
      <c r="K2" s="517"/>
      <c r="L2" s="517"/>
      <c r="M2" s="517"/>
      <c r="N2" s="517"/>
      <c r="O2" s="517"/>
      <c r="P2" s="517"/>
    </row>
    <row r="4" spans="1:16" ht="26.25" x14ac:dyDescent="0.25">
      <c r="B4" s="520" t="s">
        <v>78</v>
      </c>
      <c r="C4" s="520"/>
      <c r="D4" s="520"/>
      <c r="E4" s="520"/>
      <c r="F4" s="520"/>
      <c r="G4" s="520"/>
      <c r="H4" s="520"/>
      <c r="I4" s="520"/>
      <c r="J4" s="520"/>
      <c r="K4" s="520"/>
      <c r="L4" s="520"/>
      <c r="M4" s="520"/>
      <c r="N4" s="520"/>
      <c r="O4" s="520"/>
      <c r="P4" s="520"/>
    </row>
    <row r="5" spans="1:16" s="171" customFormat="1" ht="20.25" x14ac:dyDescent="0.3">
      <c r="A5" s="521" t="s">
        <v>79</v>
      </c>
      <c r="B5" s="521"/>
      <c r="C5" s="521"/>
      <c r="D5" s="521"/>
      <c r="E5" s="521"/>
      <c r="F5" s="521"/>
      <c r="G5" s="521"/>
      <c r="H5" s="521"/>
      <c r="I5" s="521"/>
      <c r="J5" s="521"/>
      <c r="K5" s="521"/>
      <c r="L5" s="521"/>
    </row>
    <row r="6" spans="1:16" ht="15" thickBot="1" x14ac:dyDescent="0.3"/>
    <row r="7" spans="1:16" ht="21" thickBot="1" x14ac:dyDescent="0.3">
      <c r="B7" s="101" t="s">
        <v>80</v>
      </c>
      <c r="C7" s="500" t="s">
        <v>1350</v>
      </c>
      <c r="D7" s="500"/>
      <c r="E7" s="500"/>
      <c r="F7" s="500"/>
      <c r="G7" s="500"/>
      <c r="H7" s="500"/>
      <c r="I7" s="500"/>
      <c r="J7" s="500"/>
      <c r="K7" s="500"/>
      <c r="L7" s="500"/>
      <c r="M7" s="500"/>
      <c r="N7" s="501"/>
    </row>
    <row r="8" spans="1:16" ht="15.75" thickBot="1" x14ac:dyDescent="0.3">
      <c r="B8" s="102" t="s">
        <v>81</v>
      </c>
      <c r="C8" s="500"/>
      <c r="D8" s="500"/>
      <c r="E8" s="500"/>
      <c r="F8" s="500"/>
      <c r="G8" s="500"/>
      <c r="H8" s="500"/>
      <c r="I8" s="500"/>
      <c r="J8" s="500"/>
      <c r="K8" s="500"/>
      <c r="L8" s="500"/>
      <c r="M8" s="500"/>
      <c r="N8" s="501"/>
    </row>
    <row r="9" spans="1:16" ht="15.75" thickBot="1" x14ac:dyDescent="0.3">
      <c r="B9" s="102" t="s">
        <v>82</v>
      </c>
      <c r="C9" s="500"/>
      <c r="D9" s="500"/>
      <c r="E9" s="500"/>
      <c r="F9" s="500"/>
      <c r="G9" s="500"/>
      <c r="H9" s="500"/>
      <c r="I9" s="500"/>
      <c r="J9" s="500"/>
      <c r="K9" s="500"/>
      <c r="L9" s="500"/>
      <c r="M9" s="500"/>
      <c r="N9" s="501"/>
    </row>
    <row r="10" spans="1:16" ht="15.75" thickBot="1" x14ac:dyDescent="0.3">
      <c r="B10" s="102" t="s">
        <v>83</v>
      </c>
      <c r="C10" s="500"/>
      <c r="D10" s="500"/>
      <c r="E10" s="500"/>
      <c r="F10" s="500"/>
      <c r="G10" s="500"/>
      <c r="H10" s="500"/>
      <c r="I10" s="500"/>
      <c r="J10" s="500"/>
      <c r="K10" s="500"/>
      <c r="L10" s="500"/>
      <c r="M10" s="500"/>
      <c r="N10" s="501"/>
    </row>
    <row r="11" spans="1:16" ht="15.75" thickBot="1" x14ac:dyDescent="0.3">
      <c r="B11" s="102" t="s">
        <v>84</v>
      </c>
      <c r="C11" s="502">
        <v>16</v>
      </c>
      <c r="D11" s="502"/>
      <c r="E11" s="503"/>
      <c r="F11" s="172"/>
      <c r="G11" s="172"/>
      <c r="H11" s="172"/>
      <c r="I11" s="172"/>
      <c r="J11" s="172"/>
      <c r="K11" s="172"/>
      <c r="L11" s="172"/>
      <c r="M11" s="172"/>
      <c r="N11" s="173"/>
    </row>
    <row r="12" spans="1:16" ht="15.75" thickBot="1" x14ac:dyDescent="0.3">
      <c r="B12" s="103" t="s">
        <v>85</v>
      </c>
      <c r="C12" s="147">
        <v>42021</v>
      </c>
      <c r="D12" s="104"/>
      <c r="E12" s="104"/>
      <c r="F12" s="104"/>
      <c r="G12" s="104"/>
      <c r="H12" s="104"/>
      <c r="I12" s="104"/>
      <c r="J12" s="104"/>
      <c r="K12" s="104"/>
      <c r="L12" s="104"/>
      <c r="M12" s="104"/>
      <c r="N12" s="105"/>
    </row>
    <row r="13" spans="1:16" ht="15.75" x14ac:dyDescent="0.25">
      <c r="B13" s="106"/>
      <c r="C13" s="148"/>
      <c r="D13" s="107"/>
      <c r="E13" s="107"/>
      <c r="F13" s="107"/>
      <c r="G13" s="107"/>
      <c r="H13" s="107"/>
      <c r="I13" s="174"/>
      <c r="J13" s="174"/>
      <c r="K13" s="174"/>
      <c r="L13" s="174"/>
      <c r="M13" s="174"/>
      <c r="N13" s="107"/>
    </row>
    <row r="14" spans="1:16" ht="15" x14ac:dyDescent="0.25">
      <c r="I14" s="174"/>
      <c r="J14" s="174"/>
      <c r="K14" s="174"/>
      <c r="L14" s="174"/>
      <c r="M14" s="174"/>
      <c r="N14" s="175"/>
    </row>
    <row r="15" spans="1:16" ht="30" customHeight="1" x14ac:dyDescent="0.25">
      <c r="B15" s="498" t="s">
        <v>86</v>
      </c>
      <c r="C15" s="498"/>
      <c r="D15" s="176" t="s">
        <v>87</v>
      </c>
      <c r="E15" s="176" t="s">
        <v>88</v>
      </c>
      <c r="F15" s="176" t="s">
        <v>89</v>
      </c>
      <c r="G15" s="177"/>
      <c r="I15" s="149"/>
      <c r="J15" s="149"/>
      <c r="K15" s="149"/>
      <c r="L15" s="149"/>
      <c r="M15" s="149"/>
      <c r="N15" s="175"/>
    </row>
    <row r="16" spans="1:16" ht="15" x14ac:dyDescent="0.25">
      <c r="B16" s="498"/>
      <c r="C16" s="498"/>
      <c r="D16" s="176">
        <v>16</v>
      </c>
      <c r="E16" s="178">
        <v>583654000</v>
      </c>
      <c r="F16" s="178">
        <v>200</v>
      </c>
      <c r="G16" s="179"/>
      <c r="I16" s="150"/>
      <c r="J16" s="150"/>
      <c r="K16" s="150"/>
      <c r="L16" s="150"/>
      <c r="M16" s="150"/>
      <c r="N16" s="175"/>
    </row>
    <row r="17" spans="1:14" ht="15" x14ac:dyDescent="0.25">
      <c r="B17" s="498"/>
      <c r="C17" s="498"/>
      <c r="D17" s="176"/>
      <c r="E17" s="178"/>
      <c r="F17" s="178"/>
      <c r="G17" s="179"/>
      <c r="I17" s="150"/>
      <c r="J17" s="150"/>
      <c r="K17" s="150"/>
      <c r="L17" s="150"/>
      <c r="M17" s="150"/>
      <c r="N17" s="175"/>
    </row>
    <row r="18" spans="1:14" ht="15" x14ac:dyDescent="0.25">
      <c r="B18" s="498"/>
      <c r="C18" s="498"/>
      <c r="D18" s="176"/>
      <c r="E18" s="178"/>
      <c r="F18" s="178"/>
      <c r="G18" s="179"/>
      <c r="I18" s="150"/>
      <c r="J18" s="150"/>
      <c r="K18" s="150"/>
      <c r="L18" s="150"/>
      <c r="M18" s="150"/>
      <c r="N18" s="175"/>
    </row>
    <row r="19" spans="1:14" ht="15" x14ac:dyDescent="0.25">
      <c r="B19" s="498"/>
      <c r="C19" s="498"/>
      <c r="D19" s="176"/>
      <c r="E19" s="180"/>
      <c r="F19" s="178"/>
      <c r="G19" s="179"/>
      <c r="H19" s="151"/>
      <c r="I19" s="150"/>
      <c r="J19" s="150"/>
      <c r="K19" s="150"/>
      <c r="L19" s="150"/>
      <c r="M19" s="150"/>
      <c r="N19" s="181"/>
    </row>
    <row r="20" spans="1:14" ht="15" x14ac:dyDescent="0.25">
      <c r="B20" s="498"/>
      <c r="C20" s="498"/>
      <c r="D20" s="176"/>
      <c r="E20" s="180"/>
      <c r="F20" s="178"/>
      <c r="G20" s="179"/>
      <c r="H20" s="151"/>
      <c r="I20" s="152"/>
      <c r="J20" s="152"/>
      <c r="K20" s="152"/>
      <c r="L20" s="152"/>
      <c r="M20" s="152"/>
      <c r="N20" s="181"/>
    </row>
    <row r="21" spans="1:14" ht="15" x14ac:dyDescent="0.25">
      <c r="B21" s="498"/>
      <c r="C21" s="498"/>
      <c r="D21" s="176"/>
      <c r="E21" s="180"/>
      <c r="F21" s="178"/>
      <c r="G21" s="179"/>
      <c r="H21" s="151"/>
      <c r="I21" s="174"/>
      <c r="J21" s="174"/>
      <c r="K21" s="174"/>
      <c r="L21" s="174"/>
      <c r="M21" s="174"/>
      <c r="N21" s="181"/>
    </row>
    <row r="22" spans="1:14" ht="15" x14ac:dyDescent="0.25">
      <c r="B22" s="498"/>
      <c r="C22" s="498"/>
      <c r="D22" s="176"/>
      <c r="E22" s="180"/>
      <c r="F22" s="178"/>
      <c r="G22" s="179"/>
      <c r="H22" s="151"/>
      <c r="I22" s="174"/>
      <c r="J22" s="174"/>
      <c r="K22" s="174"/>
      <c r="L22" s="174"/>
      <c r="M22" s="174"/>
      <c r="N22" s="181"/>
    </row>
    <row r="23" spans="1:14" ht="15.75" thickBot="1" x14ac:dyDescent="0.3">
      <c r="B23" s="489" t="s">
        <v>90</v>
      </c>
      <c r="C23" s="491"/>
      <c r="D23" s="176"/>
      <c r="E23" s="182">
        <f>SUM(E16:E22)</f>
        <v>583654000</v>
      </c>
      <c r="F23" s="178">
        <f>SUM(F16:F22)</f>
        <v>200</v>
      </c>
      <c r="G23" s="179"/>
      <c r="H23" s="151"/>
      <c r="I23" s="174"/>
      <c r="J23" s="174"/>
      <c r="K23" s="174"/>
      <c r="L23" s="174"/>
      <c r="M23" s="174"/>
      <c r="N23" s="181"/>
    </row>
    <row r="24" spans="1:14" ht="43.5" thickBot="1" x14ac:dyDescent="0.3">
      <c r="A24" s="131"/>
      <c r="B24" s="127" t="s">
        <v>91</v>
      </c>
      <c r="C24" s="127" t="s">
        <v>92</v>
      </c>
      <c r="E24" s="149"/>
      <c r="F24" s="149"/>
      <c r="G24" s="149"/>
      <c r="H24" s="149"/>
      <c r="I24" s="132"/>
      <c r="J24" s="132"/>
      <c r="K24" s="132"/>
      <c r="L24" s="132"/>
      <c r="M24" s="132"/>
    </row>
    <row r="25" spans="1:14" ht="15.75" thickBot="1" x14ac:dyDescent="0.3">
      <c r="A25" s="183">
        <v>1</v>
      </c>
      <c r="C25" s="184">
        <f>+F23*80%</f>
        <v>160</v>
      </c>
      <c r="D25" s="150"/>
      <c r="E25" s="185">
        <f>E23</f>
        <v>583654000</v>
      </c>
      <c r="F25" s="153"/>
      <c r="G25" s="153"/>
      <c r="H25" s="153"/>
      <c r="I25" s="186"/>
      <c r="J25" s="186"/>
      <c r="K25" s="186"/>
      <c r="L25" s="186"/>
      <c r="M25" s="186"/>
    </row>
    <row r="26" spans="1:14" ht="15" x14ac:dyDescent="0.25">
      <c r="A26" s="187"/>
      <c r="C26" s="108"/>
      <c r="D26" s="150"/>
      <c r="E26" s="154"/>
      <c r="F26" s="153"/>
      <c r="G26" s="153"/>
      <c r="H26" s="153"/>
      <c r="I26" s="186"/>
      <c r="J26" s="186"/>
      <c r="K26" s="186"/>
      <c r="L26" s="186"/>
      <c r="M26" s="186"/>
    </row>
    <row r="27" spans="1:14" ht="15" x14ac:dyDescent="0.25">
      <c r="A27" s="187"/>
      <c r="C27" s="108"/>
      <c r="D27" s="150"/>
      <c r="E27" s="154"/>
      <c r="F27" s="153"/>
      <c r="G27" s="153"/>
      <c r="H27" s="153"/>
      <c r="I27" s="186"/>
      <c r="J27" s="186"/>
      <c r="K27" s="186"/>
      <c r="L27" s="186"/>
      <c r="M27" s="186"/>
    </row>
    <row r="28" spans="1:14" ht="15" x14ac:dyDescent="0.2">
      <c r="A28" s="187"/>
      <c r="B28" s="188" t="s">
        <v>93</v>
      </c>
      <c r="C28" s="171"/>
      <c r="D28" s="171"/>
      <c r="E28" s="171"/>
      <c r="F28" s="171"/>
      <c r="G28" s="171"/>
      <c r="H28" s="171"/>
      <c r="I28" s="174"/>
      <c r="J28" s="174"/>
      <c r="K28" s="174"/>
      <c r="L28" s="174"/>
      <c r="M28" s="174"/>
      <c r="N28" s="175"/>
    </row>
    <row r="29" spans="1:14" ht="15" x14ac:dyDescent="0.2">
      <c r="A29" s="187"/>
      <c r="B29" s="171"/>
      <c r="C29" s="171"/>
      <c r="D29" s="171"/>
      <c r="E29" s="171"/>
      <c r="F29" s="171"/>
      <c r="G29" s="171"/>
      <c r="H29" s="171"/>
      <c r="I29" s="174"/>
      <c r="J29" s="174"/>
      <c r="K29" s="174"/>
      <c r="L29" s="174"/>
      <c r="M29" s="174"/>
      <c r="N29" s="175"/>
    </row>
    <row r="30" spans="1:14" ht="15" x14ac:dyDescent="0.2">
      <c r="A30" s="187"/>
      <c r="B30" s="176" t="s">
        <v>94</v>
      </c>
      <c r="C30" s="176" t="s">
        <v>75</v>
      </c>
      <c r="D30" s="176" t="s">
        <v>95</v>
      </c>
      <c r="E30" s="171"/>
      <c r="F30" s="171"/>
      <c r="G30" s="171"/>
      <c r="H30" s="171"/>
      <c r="I30" s="174"/>
      <c r="J30" s="174"/>
      <c r="K30" s="174"/>
      <c r="L30" s="174"/>
      <c r="M30" s="174"/>
      <c r="N30" s="175"/>
    </row>
    <row r="31" spans="1:14" ht="15" x14ac:dyDescent="0.2">
      <c r="A31" s="187"/>
      <c r="B31" s="99" t="s">
        <v>97</v>
      </c>
      <c r="C31" s="85" t="s">
        <v>98</v>
      </c>
      <c r="D31" s="85"/>
      <c r="E31" s="171"/>
      <c r="F31" s="171"/>
      <c r="G31" s="171"/>
      <c r="H31" s="171"/>
      <c r="I31" s="174"/>
      <c r="J31" s="174"/>
      <c r="K31" s="174"/>
      <c r="L31" s="174"/>
      <c r="M31" s="174"/>
      <c r="N31" s="175"/>
    </row>
    <row r="32" spans="1:14" ht="15" x14ac:dyDescent="0.2">
      <c r="A32" s="187"/>
      <c r="B32" s="99" t="s">
        <v>99</v>
      </c>
      <c r="C32" s="85" t="s">
        <v>98</v>
      </c>
      <c r="D32" s="99"/>
      <c r="E32" s="171"/>
      <c r="F32" s="171"/>
      <c r="G32" s="171"/>
      <c r="H32" s="171"/>
      <c r="I32" s="174"/>
      <c r="J32" s="174"/>
      <c r="K32" s="174"/>
      <c r="L32" s="174"/>
      <c r="M32" s="174"/>
      <c r="N32" s="175"/>
    </row>
    <row r="33" spans="1:14" ht="15" x14ac:dyDescent="0.2">
      <c r="A33" s="187"/>
      <c r="B33" s="99" t="s">
        <v>100</v>
      </c>
      <c r="C33" s="85" t="s">
        <v>98</v>
      </c>
      <c r="D33" s="99"/>
      <c r="E33" s="171"/>
      <c r="F33" s="171"/>
      <c r="G33" s="171"/>
      <c r="H33" s="171"/>
      <c r="I33" s="174"/>
      <c r="J33" s="174"/>
      <c r="K33" s="174"/>
      <c r="L33" s="174"/>
      <c r="M33" s="174"/>
      <c r="N33" s="175"/>
    </row>
    <row r="34" spans="1:14" ht="15" x14ac:dyDescent="0.2">
      <c r="A34" s="187"/>
      <c r="B34" s="99" t="s">
        <v>101</v>
      </c>
      <c r="C34" s="85" t="s">
        <v>98</v>
      </c>
      <c r="D34" s="99"/>
      <c r="E34" s="171"/>
      <c r="F34" s="171"/>
      <c r="G34" s="171"/>
      <c r="H34" s="171"/>
      <c r="I34" s="174"/>
      <c r="J34" s="174"/>
      <c r="K34" s="174"/>
      <c r="L34" s="174"/>
      <c r="M34" s="174"/>
      <c r="N34" s="175"/>
    </row>
    <row r="35" spans="1:14" ht="15" x14ac:dyDescent="0.2">
      <c r="A35" s="187"/>
      <c r="B35" s="171"/>
      <c r="C35" s="171"/>
      <c r="D35" s="171"/>
      <c r="E35" s="171"/>
      <c r="F35" s="171"/>
      <c r="G35" s="171"/>
      <c r="H35" s="171"/>
      <c r="I35" s="174"/>
      <c r="J35" s="174"/>
      <c r="K35" s="174"/>
      <c r="L35" s="174"/>
      <c r="M35" s="174"/>
      <c r="N35" s="175"/>
    </row>
    <row r="36" spans="1:14" ht="15" x14ac:dyDescent="0.2">
      <c r="A36" s="187"/>
      <c r="B36" s="171"/>
      <c r="C36" s="171"/>
      <c r="D36" s="171"/>
      <c r="E36" s="171"/>
      <c r="F36" s="171"/>
      <c r="G36" s="171"/>
      <c r="H36" s="171"/>
      <c r="I36" s="174"/>
      <c r="J36" s="174"/>
      <c r="K36" s="174"/>
      <c r="L36" s="174"/>
      <c r="M36" s="174"/>
      <c r="N36" s="175"/>
    </row>
    <row r="37" spans="1:14" ht="15" x14ac:dyDescent="0.2">
      <c r="A37" s="187"/>
      <c r="B37" s="188" t="s">
        <v>102</v>
      </c>
      <c r="C37" s="171"/>
      <c r="D37" s="171"/>
      <c r="E37" s="171"/>
      <c r="F37" s="171"/>
      <c r="G37" s="171"/>
      <c r="H37" s="171"/>
      <c r="I37" s="174"/>
      <c r="J37" s="174"/>
      <c r="K37" s="174"/>
      <c r="L37" s="174"/>
      <c r="M37" s="174"/>
      <c r="N37" s="175"/>
    </row>
    <row r="38" spans="1:14" ht="15" x14ac:dyDescent="0.2">
      <c r="A38" s="187"/>
      <c r="B38" s="171"/>
      <c r="C38" s="171"/>
      <c r="D38" s="171"/>
      <c r="E38" s="171"/>
      <c r="F38" s="171"/>
      <c r="G38" s="171"/>
      <c r="H38" s="171"/>
      <c r="I38" s="174"/>
      <c r="J38" s="174"/>
      <c r="K38" s="174"/>
      <c r="L38" s="174"/>
      <c r="M38" s="174"/>
      <c r="N38" s="175"/>
    </row>
    <row r="39" spans="1:14" ht="15" x14ac:dyDescent="0.2">
      <c r="A39" s="187"/>
      <c r="B39" s="171"/>
      <c r="C39" s="171"/>
      <c r="D39" s="171"/>
      <c r="E39" s="171"/>
      <c r="F39" s="171"/>
      <c r="G39" s="171"/>
      <c r="H39" s="171"/>
      <c r="I39" s="174"/>
      <c r="J39" s="174"/>
      <c r="K39" s="174"/>
      <c r="L39" s="174"/>
      <c r="M39" s="174"/>
      <c r="N39" s="175"/>
    </row>
    <row r="40" spans="1:14" ht="15" x14ac:dyDescent="0.2">
      <c r="A40" s="187"/>
      <c r="B40" s="176" t="s">
        <v>94</v>
      </c>
      <c r="C40" s="176" t="s">
        <v>103</v>
      </c>
      <c r="D40" s="158" t="s">
        <v>104</v>
      </c>
      <c r="E40" s="158" t="s">
        <v>105</v>
      </c>
      <c r="F40" s="171"/>
      <c r="G40" s="171"/>
      <c r="H40" s="171"/>
      <c r="I40" s="174"/>
      <c r="J40" s="174"/>
      <c r="K40" s="174"/>
      <c r="L40" s="174"/>
      <c r="M40" s="174"/>
      <c r="N40" s="175"/>
    </row>
    <row r="41" spans="1:14" ht="42.75" x14ac:dyDescent="0.2">
      <c r="A41" s="187"/>
      <c r="B41" s="190" t="s">
        <v>106</v>
      </c>
      <c r="C41" s="47">
        <v>40</v>
      </c>
      <c r="D41" s="85">
        <v>40</v>
      </c>
      <c r="E41" s="474">
        <f>+D41+D42</f>
        <v>100</v>
      </c>
      <c r="F41" s="171"/>
      <c r="G41" s="171"/>
      <c r="H41" s="171"/>
      <c r="I41" s="174"/>
      <c r="J41" s="174"/>
      <c r="K41" s="174"/>
      <c r="L41" s="174"/>
      <c r="M41" s="174"/>
      <c r="N41" s="175"/>
    </row>
    <row r="42" spans="1:14" ht="71.25" x14ac:dyDescent="0.2">
      <c r="A42" s="187"/>
      <c r="B42" s="190" t="s">
        <v>107</v>
      </c>
      <c r="C42" s="47">
        <v>60</v>
      </c>
      <c r="D42" s="85">
        <v>60</v>
      </c>
      <c r="E42" s="475"/>
      <c r="F42" s="171"/>
      <c r="G42" s="171"/>
      <c r="H42" s="171"/>
      <c r="I42" s="174"/>
      <c r="J42" s="174"/>
      <c r="K42" s="174"/>
      <c r="L42" s="174"/>
      <c r="M42" s="174"/>
      <c r="N42" s="175"/>
    </row>
    <row r="43" spans="1:14" ht="15" x14ac:dyDescent="0.25">
      <c r="A43" s="187"/>
      <c r="C43" s="108"/>
      <c r="D43" s="150"/>
      <c r="E43" s="154"/>
      <c r="F43" s="153"/>
      <c r="G43" s="153"/>
      <c r="H43" s="153"/>
      <c r="I43" s="186"/>
      <c r="J43" s="186"/>
      <c r="K43" s="186"/>
      <c r="L43" s="186"/>
      <c r="M43" s="186"/>
    </row>
    <row r="44" spans="1:14" ht="15" x14ac:dyDescent="0.25">
      <c r="A44" s="187"/>
      <c r="C44" s="108"/>
      <c r="D44" s="150"/>
      <c r="E44" s="154"/>
      <c r="F44" s="153"/>
      <c r="G44" s="153"/>
      <c r="H44" s="153"/>
      <c r="I44" s="186"/>
      <c r="J44" s="186"/>
      <c r="K44" s="186"/>
      <c r="L44" s="186"/>
      <c r="M44" s="186"/>
    </row>
    <row r="45" spans="1:14" ht="15" x14ac:dyDescent="0.25">
      <c r="A45" s="187"/>
      <c r="C45" s="108"/>
      <c r="D45" s="150"/>
      <c r="E45" s="154"/>
      <c r="F45" s="153"/>
      <c r="G45" s="153"/>
      <c r="H45" s="153"/>
      <c r="I45" s="186"/>
      <c r="J45" s="186"/>
      <c r="K45" s="186"/>
      <c r="L45" s="186"/>
      <c r="M45" s="186"/>
    </row>
    <row r="46" spans="1:14" ht="15" thickBot="1" x14ac:dyDescent="0.3">
      <c r="M46" s="504" t="s">
        <v>108</v>
      </c>
      <c r="N46" s="504"/>
    </row>
    <row r="47" spans="1:14" ht="15" x14ac:dyDescent="0.25">
      <c r="B47" s="188" t="s">
        <v>109</v>
      </c>
      <c r="M47" s="191"/>
      <c r="N47" s="191"/>
    </row>
    <row r="48" spans="1:14" ht="15" thickBot="1" x14ac:dyDescent="0.3">
      <c r="M48" s="191"/>
      <c r="N48" s="191"/>
    </row>
    <row r="49" spans="1:26" s="174" customFormat="1" ht="75" x14ac:dyDescent="0.25">
      <c r="B49" s="192" t="s">
        <v>110</v>
      </c>
      <c r="C49" s="192" t="s">
        <v>111</v>
      </c>
      <c r="D49" s="192" t="s">
        <v>112</v>
      </c>
      <c r="E49" s="192" t="s">
        <v>113</v>
      </c>
      <c r="F49" s="192" t="s">
        <v>114</v>
      </c>
      <c r="G49" s="192" t="s">
        <v>115</v>
      </c>
      <c r="H49" s="192" t="s">
        <v>116</v>
      </c>
      <c r="I49" s="192" t="s">
        <v>117</v>
      </c>
      <c r="J49" s="192" t="s">
        <v>118</v>
      </c>
      <c r="K49" s="192" t="s">
        <v>119</v>
      </c>
      <c r="L49" s="192" t="s">
        <v>120</v>
      </c>
      <c r="M49" s="193" t="s">
        <v>121</v>
      </c>
      <c r="N49" s="192" t="s">
        <v>122</v>
      </c>
      <c r="O49" s="192" t="s">
        <v>123</v>
      </c>
      <c r="P49" s="194" t="s">
        <v>124</v>
      </c>
      <c r="Q49" s="194" t="s">
        <v>125</v>
      </c>
    </row>
    <row r="50" spans="1:26" s="79" customFormat="1" ht="28.5" x14ac:dyDescent="0.25">
      <c r="A50" s="47">
        <v>1</v>
      </c>
      <c r="B50" s="62" t="s">
        <v>1351</v>
      </c>
      <c r="C50" s="62" t="s">
        <v>1351</v>
      </c>
      <c r="D50" s="62" t="s">
        <v>594</v>
      </c>
      <c r="E50" s="62" t="s">
        <v>1352</v>
      </c>
      <c r="F50" s="109" t="s">
        <v>75</v>
      </c>
      <c r="G50" s="110" t="s">
        <v>385</v>
      </c>
      <c r="H50" s="111">
        <v>41554</v>
      </c>
      <c r="I50" s="111">
        <v>41988</v>
      </c>
      <c r="J50" s="112" t="s">
        <v>95</v>
      </c>
      <c r="K50" s="224">
        <f>(I50-H50)/30</f>
        <v>14.466666666666667</v>
      </c>
      <c r="L50" s="207" t="s">
        <v>596</v>
      </c>
      <c r="M50" s="114">
        <v>200</v>
      </c>
      <c r="N50" s="115" t="s">
        <v>128</v>
      </c>
      <c r="O50" s="117">
        <v>786900400</v>
      </c>
      <c r="P50" s="117">
        <v>75</v>
      </c>
      <c r="Q50" s="76"/>
      <c r="R50" s="86"/>
      <c r="S50" s="86"/>
      <c r="T50" s="86"/>
      <c r="U50" s="86"/>
      <c r="V50" s="86"/>
      <c r="W50" s="86"/>
      <c r="X50" s="86"/>
      <c r="Y50" s="86"/>
      <c r="Z50" s="86"/>
    </row>
    <row r="51" spans="1:26" s="79" customFormat="1" ht="42.75" x14ac:dyDescent="0.25">
      <c r="A51" s="47">
        <f>+A50+1</f>
        <v>2</v>
      </c>
      <c r="B51" s="62" t="s">
        <v>1351</v>
      </c>
      <c r="C51" s="62" t="s">
        <v>1351</v>
      </c>
      <c r="D51" s="62" t="s">
        <v>300</v>
      </c>
      <c r="E51" s="62" t="s">
        <v>1353</v>
      </c>
      <c r="F51" s="205" t="s">
        <v>75</v>
      </c>
      <c r="G51" s="120" t="s">
        <v>385</v>
      </c>
      <c r="H51" s="111">
        <v>40940</v>
      </c>
      <c r="I51" s="111">
        <v>41422</v>
      </c>
      <c r="J51" s="112" t="s">
        <v>95</v>
      </c>
      <c r="K51" s="224">
        <f>(I51-H51)/30</f>
        <v>16.066666666666666</v>
      </c>
      <c r="L51" s="207" t="s">
        <v>596</v>
      </c>
      <c r="M51" s="114">
        <v>192</v>
      </c>
      <c r="N51" s="115" t="s">
        <v>128</v>
      </c>
      <c r="O51" s="117">
        <v>732594661</v>
      </c>
      <c r="P51" s="117">
        <v>78</v>
      </c>
      <c r="Q51" s="76"/>
      <c r="R51" s="86"/>
      <c r="S51" s="86"/>
      <c r="T51" s="86"/>
      <c r="U51" s="86"/>
      <c r="V51" s="86"/>
      <c r="W51" s="86"/>
      <c r="X51" s="86"/>
      <c r="Y51" s="86"/>
      <c r="Z51" s="86"/>
    </row>
    <row r="52" spans="1:26" s="79" customFormat="1" x14ac:dyDescent="0.25">
      <c r="A52" s="47">
        <f t="shared" ref="A52:A57" si="0">+A51+1</f>
        <v>3</v>
      </c>
      <c r="B52" s="62"/>
      <c r="C52" s="62"/>
      <c r="D52" s="62"/>
      <c r="E52" s="62"/>
      <c r="F52" s="205"/>
      <c r="G52" s="120"/>
      <c r="H52" s="111"/>
      <c r="I52" s="111"/>
      <c r="J52" s="112"/>
      <c r="K52" s="224"/>
      <c r="L52" s="225"/>
      <c r="M52" s="114"/>
      <c r="N52" s="115"/>
      <c r="O52" s="117"/>
      <c r="P52" s="117"/>
      <c r="Q52" s="76"/>
      <c r="R52" s="86"/>
      <c r="S52" s="86"/>
      <c r="T52" s="86"/>
      <c r="U52" s="86"/>
      <c r="V52" s="86"/>
      <c r="W52" s="86"/>
      <c r="X52" s="86"/>
      <c r="Y52" s="86"/>
      <c r="Z52" s="86"/>
    </row>
    <row r="53" spans="1:26" s="79" customFormat="1" x14ac:dyDescent="0.25">
      <c r="A53" s="47">
        <f t="shared" si="0"/>
        <v>4</v>
      </c>
      <c r="B53" s="62"/>
      <c r="C53" s="63"/>
      <c r="D53" s="62"/>
      <c r="E53" s="62"/>
      <c r="F53" s="205"/>
      <c r="G53" s="120"/>
      <c r="H53" s="111"/>
      <c r="I53" s="111"/>
      <c r="J53" s="112"/>
      <c r="K53" s="229"/>
      <c r="L53" s="225"/>
      <c r="M53" s="115"/>
      <c r="N53" s="115"/>
      <c r="O53" s="117"/>
      <c r="P53" s="117"/>
      <c r="Q53" s="76"/>
      <c r="R53" s="86"/>
      <c r="S53" s="86"/>
      <c r="T53" s="86"/>
      <c r="U53" s="86"/>
      <c r="V53" s="86"/>
      <c r="W53" s="86"/>
      <c r="X53" s="86"/>
      <c r="Y53" s="86"/>
      <c r="Z53" s="86"/>
    </row>
    <row r="54" spans="1:26" s="79" customFormat="1" x14ac:dyDescent="0.25">
      <c r="A54" s="47">
        <f t="shared" si="0"/>
        <v>5</v>
      </c>
      <c r="B54" s="62"/>
      <c r="C54" s="63"/>
      <c r="D54" s="62"/>
      <c r="E54" s="119"/>
      <c r="F54" s="120"/>
      <c r="G54" s="120"/>
      <c r="H54" s="111"/>
      <c r="I54" s="111"/>
      <c r="J54" s="112"/>
      <c r="K54" s="112"/>
      <c r="L54" s="112"/>
      <c r="M54" s="115"/>
      <c r="N54" s="115"/>
      <c r="O54" s="117"/>
      <c r="P54" s="117"/>
      <c r="Q54" s="76"/>
      <c r="R54" s="86"/>
      <c r="S54" s="86"/>
      <c r="T54" s="86"/>
      <c r="U54" s="86"/>
      <c r="V54" s="86"/>
      <c r="W54" s="86"/>
      <c r="X54" s="86"/>
      <c r="Y54" s="86"/>
      <c r="Z54" s="86"/>
    </row>
    <row r="55" spans="1:26" s="79" customFormat="1" x14ac:dyDescent="0.25">
      <c r="A55" s="47">
        <f t="shared" si="0"/>
        <v>6</v>
      </c>
      <c r="B55" s="62"/>
      <c r="C55" s="63"/>
      <c r="D55" s="62"/>
      <c r="E55" s="119"/>
      <c r="F55" s="120"/>
      <c r="G55" s="120"/>
      <c r="H55" s="111"/>
      <c r="I55" s="113"/>
      <c r="J55" s="112"/>
      <c r="K55" s="112"/>
      <c r="L55" s="112"/>
      <c r="M55" s="115"/>
      <c r="N55" s="115"/>
      <c r="O55" s="117"/>
      <c r="P55" s="117"/>
      <c r="Q55" s="76"/>
      <c r="R55" s="86"/>
      <c r="S55" s="86"/>
      <c r="T55" s="86"/>
      <c r="U55" s="86"/>
      <c r="V55" s="86"/>
      <c r="W55" s="86"/>
      <c r="X55" s="86"/>
      <c r="Y55" s="86"/>
      <c r="Z55" s="86"/>
    </row>
    <row r="56" spans="1:26" s="79" customFormat="1" x14ac:dyDescent="0.25">
      <c r="A56" s="47">
        <f t="shared" si="0"/>
        <v>7</v>
      </c>
      <c r="B56" s="62"/>
      <c r="C56" s="63"/>
      <c r="D56" s="62"/>
      <c r="E56" s="119"/>
      <c r="F56" s="120"/>
      <c r="G56" s="120"/>
      <c r="H56" s="111"/>
      <c r="I56" s="113"/>
      <c r="J56" s="112"/>
      <c r="K56" s="112"/>
      <c r="L56" s="112"/>
      <c r="M56" s="115"/>
      <c r="N56" s="115"/>
      <c r="O56" s="117"/>
      <c r="P56" s="117"/>
      <c r="Q56" s="76"/>
      <c r="R56" s="86"/>
      <c r="S56" s="86"/>
      <c r="T56" s="86"/>
      <c r="U56" s="86"/>
      <c r="V56" s="86"/>
      <c r="W56" s="86"/>
      <c r="X56" s="86"/>
      <c r="Y56" s="86"/>
      <c r="Z56" s="86"/>
    </row>
    <row r="57" spans="1:26" s="79" customFormat="1" x14ac:dyDescent="0.25">
      <c r="A57" s="47">
        <f t="shared" si="0"/>
        <v>8</v>
      </c>
      <c r="B57" s="62"/>
      <c r="C57" s="63"/>
      <c r="D57" s="62"/>
      <c r="E57" s="119"/>
      <c r="F57" s="120"/>
      <c r="G57" s="120"/>
      <c r="H57" s="111"/>
      <c r="I57" s="111"/>
      <c r="J57" s="112"/>
      <c r="K57" s="112"/>
      <c r="L57" s="112"/>
      <c r="M57" s="115"/>
      <c r="N57" s="115"/>
      <c r="O57" s="117"/>
      <c r="P57" s="117"/>
      <c r="Q57" s="76"/>
      <c r="R57" s="86"/>
      <c r="S57" s="86"/>
      <c r="T57" s="86"/>
      <c r="U57" s="86"/>
      <c r="V57" s="86"/>
      <c r="W57" s="86"/>
      <c r="X57" s="86"/>
      <c r="Y57" s="86"/>
      <c r="Z57" s="86"/>
    </row>
    <row r="58" spans="1:26" s="79" customFormat="1" x14ac:dyDescent="0.25">
      <c r="A58" s="47"/>
      <c r="B58" s="118" t="s">
        <v>105</v>
      </c>
      <c r="C58" s="63"/>
      <c r="D58" s="62"/>
      <c r="E58" s="119"/>
      <c r="F58" s="120"/>
      <c r="G58" s="120"/>
      <c r="H58" s="120"/>
      <c r="I58" s="112"/>
      <c r="J58" s="112"/>
      <c r="K58" s="121">
        <f>SUM(K50:K57)</f>
        <v>30.533333333333331</v>
      </c>
      <c r="L58" s="122"/>
      <c r="M58" s="121">
        <f>SUM(M50:M57)</f>
        <v>392</v>
      </c>
      <c r="N58" s="122">
        <f>SUM(N50:N57)</f>
        <v>0</v>
      </c>
      <c r="O58" s="117"/>
      <c r="P58" s="117"/>
      <c r="Q58" s="76"/>
    </row>
    <row r="59" spans="1:26" x14ac:dyDescent="0.25">
      <c r="E59" s="155"/>
      <c r="K59" s="156"/>
    </row>
    <row r="60" spans="1:26" ht="15" x14ac:dyDescent="0.25">
      <c r="B60" s="471" t="s">
        <v>133</v>
      </c>
      <c r="C60" s="471" t="s">
        <v>134</v>
      </c>
      <c r="D60" s="505" t="s">
        <v>135</v>
      </c>
      <c r="E60" s="505"/>
      <c r="K60" s="157"/>
      <c r="L60" s="157"/>
      <c r="M60" s="157"/>
    </row>
    <row r="61" spans="1:26" ht="15" x14ac:dyDescent="0.25">
      <c r="B61" s="473"/>
      <c r="C61" s="473"/>
      <c r="D61" s="158" t="s">
        <v>136</v>
      </c>
      <c r="E61" s="159" t="s">
        <v>137</v>
      </c>
      <c r="L61" s="157"/>
    </row>
    <row r="62" spans="1:26" ht="18" x14ac:dyDescent="0.25">
      <c r="B62" s="160" t="s">
        <v>139</v>
      </c>
      <c r="C62" s="235">
        <f>+K58</f>
        <v>30.533333333333331</v>
      </c>
      <c r="D62" s="85" t="s">
        <v>98</v>
      </c>
      <c r="E62" s="85"/>
      <c r="F62" s="126"/>
      <c r="G62" s="126"/>
      <c r="H62" s="126"/>
      <c r="I62" s="126"/>
      <c r="J62" s="126"/>
      <c r="K62" s="126"/>
      <c r="L62" s="163">
        <f>K50+K51+K52+K53</f>
        <v>30.533333333333331</v>
      </c>
      <c r="M62" s="126"/>
    </row>
    <row r="63" spans="1:26" ht="15" x14ac:dyDescent="0.25">
      <c r="B63" s="160" t="s">
        <v>140</v>
      </c>
      <c r="C63" s="235">
        <f>+M58</f>
        <v>392</v>
      </c>
      <c r="D63" s="85" t="s">
        <v>98</v>
      </c>
      <c r="E63" s="85"/>
    </row>
    <row r="64" spans="1:26" x14ac:dyDescent="0.25">
      <c r="B64" s="165"/>
      <c r="C64" s="518"/>
      <c r="D64" s="518"/>
      <c r="E64" s="518"/>
      <c r="F64" s="518"/>
      <c r="G64" s="518"/>
      <c r="H64" s="518"/>
      <c r="I64" s="518"/>
      <c r="J64" s="518"/>
      <c r="K64" s="518"/>
      <c r="L64" s="518"/>
      <c r="M64" s="518"/>
      <c r="N64" s="518"/>
    </row>
    <row r="65" spans="2:18" ht="15" thickBot="1" x14ac:dyDescent="0.3"/>
    <row r="66" spans="2:18" ht="27" thickBot="1" x14ac:dyDescent="0.3">
      <c r="B66" s="519" t="s">
        <v>141</v>
      </c>
      <c r="C66" s="519"/>
      <c r="D66" s="519"/>
      <c r="E66" s="519"/>
      <c r="F66" s="519"/>
      <c r="G66" s="519"/>
      <c r="H66" s="519"/>
      <c r="I66" s="519"/>
      <c r="J66" s="519"/>
      <c r="K66" s="519"/>
      <c r="L66" s="519"/>
      <c r="M66" s="519"/>
      <c r="N66" s="519"/>
    </row>
    <row r="69" spans="2:18" ht="90" x14ac:dyDescent="0.25">
      <c r="B69" s="176" t="s">
        <v>142</v>
      </c>
      <c r="C69" s="195" t="s">
        <v>143</v>
      </c>
      <c r="D69" s="195" t="s">
        <v>144</v>
      </c>
      <c r="E69" s="195" t="s">
        <v>145</v>
      </c>
      <c r="F69" s="195" t="s">
        <v>146</v>
      </c>
      <c r="G69" s="195" t="s">
        <v>147</v>
      </c>
      <c r="H69" s="195" t="s">
        <v>148</v>
      </c>
      <c r="I69" s="176" t="s">
        <v>149</v>
      </c>
      <c r="J69" s="195" t="s">
        <v>150</v>
      </c>
      <c r="K69" s="195" t="s">
        <v>151</v>
      </c>
      <c r="L69" s="195" t="s">
        <v>152</v>
      </c>
      <c r="M69" s="195" t="s">
        <v>153</v>
      </c>
      <c r="N69" s="196" t="s">
        <v>154</v>
      </c>
      <c r="O69" s="196" t="s">
        <v>1284</v>
      </c>
      <c r="P69" s="489" t="s">
        <v>96</v>
      </c>
      <c r="Q69" s="491"/>
      <c r="R69" s="195" t="s">
        <v>156</v>
      </c>
    </row>
    <row r="70" spans="2:18" ht="57.75" customHeight="1" x14ac:dyDescent="0.25">
      <c r="B70" s="99" t="s">
        <v>601</v>
      </c>
      <c r="C70" s="127" t="s">
        <v>601</v>
      </c>
      <c r="D70" s="127" t="s">
        <v>1354</v>
      </c>
      <c r="E70" s="127">
        <v>200</v>
      </c>
      <c r="F70" s="47" t="s">
        <v>651</v>
      </c>
      <c r="G70" s="81" t="s">
        <v>75</v>
      </c>
      <c r="H70" s="47" t="s">
        <v>651</v>
      </c>
      <c r="I70" s="47" t="s">
        <v>651</v>
      </c>
      <c r="J70" s="47" t="s">
        <v>651</v>
      </c>
      <c r="K70" s="127" t="s">
        <v>75</v>
      </c>
      <c r="L70" s="127" t="s">
        <v>75</v>
      </c>
      <c r="M70" s="127" t="s">
        <v>75</v>
      </c>
      <c r="N70" s="127" t="s">
        <v>75</v>
      </c>
      <c r="O70" s="127" t="s">
        <v>75</v>
      </c>
      <c r="P70" s="468" t="s">
        <v>1355</v>
      </c>
      <c r="Q70" s="469"/>
      <c r="R70" s="47" t="s">
        <v>75</v>
      </c>
    </row>
    <row r="71" spans="2:18" ht="15" x14ac:dyDescent="0.2">
      <c r="B71" s="100"/>
      <c r="C71" s="100"/>
      <c r="D71" s="166"/>
      <c r="E71" s="166"/>
      <c r="F71" s="169"/>
      <c r="G71" s="170"/>
      <c r="H71" s="169"/>
      <c r="I71" s="99"/>
      <c r="J71" s="100"/>
      <c r="K71" s="100"/>
      <c r="L71" s="99"/>
      <c r="M71" s="99"/>
      <c r="N71" s="99"/>
      <c r="O71" s="99"/>
      <c r="P71" s="489"/>
      <c r="Q71" s="491"/>
      <c r="R71" s="99"/>
    </row>
    <row r="72" spans="2:18" ht="15" x14ac:dyDescent="0.2">
      <c r="B72" s="100"/>
      <c r="C72" s="100"/>
      <c r="D72" s="166"/>
      <c r="E72" s="166"/>
      <c r="F72" s="169"/>
      <c r="G72" s="170"/>
      <c r="H72" s="169"/>
      <c r="I72" s="99"/>
      <c r="J72" s="100"/>
      <c r="K72" s="100"/>
      <c r="L72" s="99"/>
      <c r="M72" s="99"/>
      <c r="N72" s="99"/>
      <c r="O72" s="99"/>
      <c r="P72" s="489"/>
      <c r="Q72" s="491"/>
      <c r="R72" s="99"/>
    </row>
    <row r="73" spans="2:18" ht="15" x14ac:dyDescent="0.2">
      <c r="B73" s="100"/>
      <c r="C73" s="100"/>
      <c r="D73" s="166"/>
      <c r="E73" s="166"/>
      <c r="F73" s="169"/>
      <c r="G73" s="170"/>
      <c r="H73" s="169"/>
      <c r="I73" s="99"/>
      <c r="J73" s="100"/>
      <c r="K73" s="100"/>
      <c r="L73" s="99"/>
      <c r="M73" s="99"/>
      <c r="N73" s="99"/>
      <c r="O73" s="99"/>
      <c r="P73" s="489"/>
      <c r="Q73" s="491"/>
      <c r="R73" s="99"/>
    </row>
    <row r="74" spans="2:18" ht="15" x14ac:dyDescent="0.2">
      <c r="B74" s="100"/>
      <c r="C74" s="100"/>
      <c r="D74" s="166"/>
      <c r="E74" s="166"/>
      <c r="F74" s="169"/>
      <c r="G74" s="170"/>
      <c r="H74" s="169"/>
      <c r="I74" s="99"/>
      <c r="J74" s="100"/>
      <c r="K74" s="100"/>
      <c r="L74" s="99"/>
      <c r="M74" s="99"/>
      <c r="N74" s="99"/>
      <c r="O74" s="99"/>
      <c r="P74" s="489"/>
      <c r="Q74" s="491"/>
      <c r="R74" s="99"/>
    </row>
    <row r="75" spans="2:18" ht="15" x14ac:dyDescent="0.2">
      <c r="B75" s="100"/>
      <c r="C75" s="100"/>
      <c r="D75" s="166"/>
      <c r="E75" s="166"/>
      <c r="F75" s="169"/>
      <c r="G75" s="170"/>
      <c r="H75" s="169"/>
      <c r="I75" s="99"/>
      <c r="J75" s="100"/>
      <c r="K75" s="100"/>
      <c r="L75" s="99"/>
      <c r="M75" s="99"/>
      <c r="N75" s="99"/>
      <c r="O75" s="99"/>
      <c r="P75" s="489"/>
      <c r="Q75" s="491"/>
      <c r="R75" s="99"/>
    </row>
    <row r="76" spans="2:18" ht="15" x14ac:dyDescent="0.25">
      <c r="B76" s="99"/>
      <c r="C76" s="99"/>
      <c r="D76" s="99"/>
      <c r="E76" s="99"/>
      <c r="F76" s="99"/>
      <c r="G76" s="197"/>
      <c r="H76" s="99"/>
      <c r="I76" s="99"/>
      <c r="J76" s="99"/>
      <c r="K76" s="99"/>
      <c r="L76" s="99"/>
      <c r="M76" s="99"/>
      <c r="N76" s="99"/>
      <c r="O76" s="99"/>
      <c r="P76" s="489"/>
      <c r="Q76" s="491"/>
      <c r="R76" s="99"/>
    </row>
    <row r="77" spans="2:18" x14ac:dyDescent="0.25">
      <c r="B77" s="123" t="s">
        <v>159</v>
      </c>
      <c r="H77" s="99"/>
      <c r="I77" s="99"/>
    </row>
    <row r="78" spans="2:18" x14ac:dyDescent="0.25">
      <c r="B78" s="123" t="s">
        <v>160</v>
      </c>
    </row>
    <row r="79" spans="2:18" x14ac:dyDescent="0.25">
      <c r="B79" s="123" t="s">
        <v>161</v>
      </c>
    </row>
    <row r="81" spans="2:17" ht="15" thickBot="1" x14ac:dyDescent="0.3"/>
    <row r="82" spans="2:17" ht="27" thickBot="1" x14ac:dyDescent="0.3">
      <c r="B82" s="513" t="s">
        <v>162</v>
      </c>
      <c r="C82" s="514"/>
      <c r="D82" s="514"/>
      <c r="E82" s="514"/>
      <c r="F82" s="514"/>
      <c r="G82" s="514"/>
      <c r="H82" s="514"/>
      <c r="I82" s="514"/>
      <c r="J82" s="514"/>
      <c r="K82" s="514"/>
      <c r="L82" s="514"/>
      <c r="M82" s="514"/>
      <c r="N82" s="515"/>
    </row>
    <row r="87" spans="2:17" ht="15" x14ac:dyDescent="0.25">
      <c r="B87" s="476" t="s">
        <v>163</v>
      </c>
      <c r="C87" s="498" t="s">
        <v>164</v>
      </c>
      <c r="D87" s="498" t="s">
        <v>165</v>
      </c>
      <c r="E87" s="498" t="s">
        <v>166</v>
      </c>
      <c r="F87" s="498" t="s">
        <v>167</v>
      </c>
      <c r="G87" s="498" t="s">
        <v>168</v>
      </c>
      <c r="H87" s="498" t="s">
        <v>169</v>
      </c>
      <c r="I87" s="498" t="s">
        <v>170</v>
      </c>
      <c r="J87" s="498" t="s">
        <v>171</v>
      </c>
      <c r="K87" s="498"/>
      <c r="L87" s="498"/>
      <c r="M87" s="498" t="s">
        <v>172</v>
      </c>
      <c r="N87" s="498" t="s">
        <v>1804</v>
      </c>
      <c r="O87" s="498" t="s">
        <v>1805</v>
      </c>
      <c r="P87" s="498" t="s">
        <v>96</v>
      </c>
      <c r="Q87" s="498"/>
    </row>
    <row r="88" spans="2:17" ht="28.5" x14ac:dyDescent="0.2">
      <c r="B88" s="477"/>
      <c r="C88" s="498"/>
      <c r="D88" s="498"/>
      <c r="E88" s="498"/>
      <c r="F88" s="498"/>
      <c r="G88" s="498"/>
      <c r="H88" s="498"/>
      <c r="I88" s="498"/>
      <c r="J88" s="166" t="s">
        <v>173</v>
      </c>
      <c r="K88" s="144" t="s">
        <v>174</v>
      </c>
      <c r="L88" s="100" t="s">
        <v>175</v>
      </c>
      <c r="M88" s="498"/>
      <c r="N88" s="498"/>
      <c r="O88" s="498"/>
      <c r="P88" s="498"/>
      <c r="Q88" s="498"/>
    </row>
    <row r="89" spans="2:17" ht="41.25" customHeight="1" x14ac:dyDescent="0.2">
      <c r="B89" s="59" t="s">
        <v>176</v>
      </c>
      <c r="C89" s="47">
        <v>200</v>
      </c>
      <c r="D89" s="59" t="s">
        <v>1356</v>
      </c>
      <c r="E89" s="92">
        <v>80245548</v>
      </c>
      <c r="F89" s="76" t="s">
        <v>1357</v>
      </c>
      <c r="G89" s="76" t="s">
        <v>1358</v>
      </c>
      <c r="H89" s="82">
        <v>41178</v>
      </c>
      <c r="I89" s="76" t="s">
        <v>651</v>
      </c>
      <c r="J89" s="76" t="s">
        <v>1359</v>
      </c>
      <c r="K89" s="200" t="s">
        <v>1360</v>
      </c>
      <c r="L89" s="200" t="s">
        <v>176</v>
      </c>
      <c r="M89" s="76" t="s">
        <v>98</v>
      </c>
      <c r="N89" s="76" t="s">
        <v>75</v>
      </c>
      <c r="O89" s="76" t="s">
        <v>75</v>
      </c>
      <c r="P89" s="499"/>
      <c r="Q89" s="499"/>
    </row>
    <row r="90" spans="2:17" ht="114" x14ac:dyDescent="0.2">
      <c r="B90" s="144" t="s">
        <v>183</v>
      </c>
      <c r="C90" s="217">
        <v>200</v>
      </c>
      <c r="D90" s="272" t="s">
        <v>1361</v>
      </c>
      <c r="E90" s="291">
        <v>1023872548</v>
      </c>
      <c r="F90" s="272" t="s">
        <v>366</v>
      </c>
      <c r="G90" s="189" t="s">
        <v>1362</v>
      </c>
      <c r="H90" s="318">
        <v>40526</v>
      </c>
      <c r="I90" s="76" t="s">
        <v>1363</v>
      </c>
      <c r="J90" s="76" t="s">
        <v>1364</v>
      </c>
      <c r="K90" s="189" t="s">
        <v>1365</v>
      </c>
      <c r="L90" s="99" t="s">
        <v>366</v>
      </c>
      <c r="M90" s="99" t="s">
        <v>98</v>
      </c>
      <c r="N90" s="99" t="s">
        <v>75</v>
      </c>
      <c r="O90" s="99" t="s">
        <v>75</v>
      </c>
      <c r="P90" s="525"/>
      <c r="Q90" s="525"/>
    </row>
    <row r="92" spans="2:17" ht="15" thickBot="1" x14ac:dyDescent="0.3"/>
    <row r="93" spans="2:17" ht="27" thickBot="1" x14ac:dyDescent="0.3">
      <c r="B93" s="513" t="s">
        <v>191</v>
      </c>
      <c r="C93" s="514"/>
      <c r="D93" s="514"/>
      <c r="E93" s="514"/>
      <c r="F93" s="514"/>
      <c r="G93" s="514"/>
      <c r="H93" s="514"/>
      <c r="I93" s="514"/>
      <c r="J93" s="514"/>
      <c r="K93" s="514"/>
      <c r="L93" s="514"/>
      <c r="M93" s="514"/>
      <c r="N93" s="515"/>
    </row>
    <row r="96" spans="2:17" ht="30" x14ac:dyDescent="0.25">
      <c r="B96" s="195" t="s">
        <v>94</v>
      </c>
      <c r="C96" s="195" t="s">
        <v>1806</v>
      </c>
      <c r="D96" s="489" t="s">
        <v>96</v>
      </c>
      <c r="E96" s="491"/>
    </row>
    <row r="97" spans="1:26" ht="42.75" x14ac:dyDescent="0.25">
      <c r="B97" s="127" t="s">
        <v>1311</v>
      </c>
      <c r="C97" s="127" t="s">
        <v>75</v>
      </c>
      <c r="D97" s="492"/>
      <c r="E97" s="492"/>
    </row>
    <row r="100" spans="1:26" ht="26.25" x14ac:dyDescent="0.25">
      <c r="B100" s="516" t="s">
        <v>193</v>
      </c>
      <c r="C100" s="517"/>
      <c r="D100" s="517"/>
      <c r="E100" s="517"/>
      <c r="F100" s="517"/>
      <c r="G100" s="517"/>
      <c r="H100" s="517"/>
      <c r="I100" s="517"/>
      <c r="J100" s="517"/>
      <c r="K100" s="517"/>
      <c r="L100" s="517"/>
      <c r="M100" s="517"/>
      <c r="N100" s="517"/>
      <c r="O100" s="517"/>
      <c r="P100" s="517"/>
    </row>
    <row r="102" spans="1:26" ht="15" thickBot="1" x14ac:dyDescent="0.3"/>
    <row r="103" spans="1:26" ht="27" thickBot="1" x14ac:dyDescent="0.3">
      <c r="B103" s="513" t="s">
        <v>194</v>
      </c>
      <c r="C103" s="514"/>
      <c r="D103" s="514"/>
      <c r="E103" s="514"/>
      <c r="F103" s="514"/>
      <c r="G103" s="514"/>
      <c r="H103" s="514"/>
      <c r="I103" s="514"/>
      <c r="J103" s="514"/>
      <c r="K103" s="514"/>
      <c r="L103" s="514"/>
      <c r="M103" s="514"/>
      <c r="N103" s="515"/>
    </row>
    <row r="105" spans="1:26" ht="15" thickBot="1" x14ac:dyDescent="0.3">
      <c r="M105" s="191"/>
      <c r="N105" s="191"/>
    </row>
    <row r="106" spans="1:26" s="174" customFormat="1" ht="75" x14ac:dyDescent="0.25">
      <c r="B106" s="192" t="s">
        <v>110</v>
      </c>
      <c r="C106" s="192" t="s">
        <v>111</v>
      </c>
      <c r="D106" s="192" t="s">
        <v>112</v>
      </c>
      <c r="E106" s="192" t="s">
        <v>113</v>
      </c>
      <c r="F106" s="192" t="s">
        <v>114</v>
      </c>
      <c r="G106" s="192" t="s">
        <v>115</v>
      </c>
      <c r="H106" s="192" t="s">
        <v>116</v>
      </c>
      <c r="I106" s="192" t="s">
        <v>117</v>
      </c>
      <c r="J106" s="192" t="s">
        <v>118</v>
      </c>
      <c r="K106" s="192" t="s">
        <v>119</v>
      </c>
      <c r="L106" s="192" t="s">
        <v>120</v>
      </c>
      <c r="M106" s="193" t="s">
        <v>121</v>
      </c>
      <c r="N106" s="192" t="s">
        <v>122</v>
      </c>
      <c r="O106" s="192" t="s">
        <v>123</v>
      </c>
      <c r="P106" s="194" t="s">
        <v>124</v>
      </c>
      <c r="Q106" s="194" t="s">
        <v>125</v>
      </c>
    </row>
    <row r="107" spans="1:26" s="79" customFormat="1" ht="42.75" x14ac:dyDescent="0.25">
      <c r="A107" s="47">
        <v>1</v>
      </c>
      <c r="B107" s="62" t="s">
        <v>1351</v>
      </c>
      <c r="C107" s="62" t="s">
        <v>1351</v>
      </c>
      <c r="D107" s="62" t="s">
        <v>300</v>
      </c>
      <c r="E107" s="69" t="s">
        <v>1366</v>
      </c>
      <c r="F107" s="120" t="s">
        <v>75</v>
      </c>
      <c r="G107" s="110" t="s">
        <v>651</v>
      </c>
      <c r="H107" s="226">
        <v>40226</v>
      </c>
      <c r="I107" s="226">
        <v>40732</v>
      </c>
      <c r="J107" s="112" t="s">
        <v>95</v>
      </c>
      <c r="K107" s="227">
        <f>+(I107-H107)/30</f>
        <v>16.866666666666667</v>
      </c>
      <c r="L107" s="115" t="s">
        <v>651</v>
      </c>
      <c r="M107" s="279">
        <v>197</v>
      </c>
      <c r="N107" s="115" t="s">
        <v>651</v>
      </c>
      <c r="O107" s="117">
        <v>687111177</v>
      </c>
      <c r="P107" s="117">
        <v>165</v>
      </c>
      <c r="Q107" s="76"/>
      <c r="R107" s="86"/>
      <c r="S107" s="86"/>
      <c r="T107" s="86"/>
      <c r="U107" s="86"/>
      <c r="V107" s="86"/>
      <c r="W107" s="86"/>
      <c r="X107" s="86"/>
      <c r="Y107" s="86"/>
      <c r="Z107" s="86"/>
    </row>
    <row r="108" spans="1:26" s="79" customFormat="1" ht="42.75" x14ac:dyDescent="0.25">
      <c r="A108" s="47">
        <f>+A107+1</f>
        <v>2</v>
      </c>
      <c r="B108" s="62" t="s">
        <v>1351</v>
      </c>
      <c r="C108" s="62" t="s">
        <v>1351</v>
      </c>
      <c r="D108" s="62" t="s">
        <v>300</v>
      </c>
      <c r="E108" s="69" t="s">
        <v>1367</v>
      </c>
      <c r="F108" s="120" t="s">
        <v>75</v>
      </c>
      <c r="G108" s="110" t="s">
        <v>651</v>
      </c>
      <c r="H108" s="226">
        <v>40737</v>
      </c>
      <c r="I108" s="226">
        <v>40892</v>
      </c>
      <c r="J108" s="112" t="s">
        <v>95</v>
      </c>
      <c r="K108" s="227">
        <f>+(I108-H108)/30</f>
        <v>5.166666666666667</v>
      </c>
      <c r="L108" s="115" t="s">
        <v>651</v>
      </c>
      <c r="M108" s="279">
        <v>197</v>
      </c>
      <c r="N108" s="115" t="s">
        <v>651</v>
      </c>
      <c r="O108" s="117">
        <v>242201132</v>
      </c>
      <c r="P108" s="117">
        <v>165</v>
      </c>
      <c r="Q108" s="76"/>
      <c r="R108" s="86"/>
      <c r="S108" s="86"/>
      <c r="T108" s="86"/>
      <c r="U108" s="86"/>
      <c r="V108" s="86"/>
      <c r="W108" s="86"/>
      <c r="X108" s="86"/>
      <c r="Y108" s="86"/>
      <c r="Z108" s="86"/>
    </row>
    <row r="109" spans="1:26" s="79" customFormat="1" ht="42.75" x14ac:dyDescent="0.25">
      <c r="A109" s="47">
        <f t="shared" ref="A109:A114" si="1">+A108+1</f>
        <v>3</v>
      </c>
      <c r="B109" s="62" t="s">
        <v>1351</v>
      </c>
      <c r="C109" s="62" t="s">
        <v>1351</v>
      </c>
      <c r="D109" s="62" t="s">
        <v>300</v>
      </c>
      <c r="E109" s="119" t="s">
        <v>1368</v>
      </c>
      <c r="F109" s="120" t="s">
        <v>75</v>
      </c>
      <c r="G109" s="110" t="s">
        <v>651</v>
      </c>
      <c r="H109" s="226">
        <v>41423</v>
      </c>
      <c r="I109" s="226">
        <v>41666</v>
      </c>
      <c r="J109" s="112" t="s">
        <v>95</v>
      </c>
      <c r="K109" s="227">
        <f>+(I109-H109)/30</f>
        <v>8.1</v>
      </c>
      <c r="L109" s="115" t="s">
        <v>651</v>
      </c>
      <c r="M109" s="279">
        <v>192</v>
      </c>
      <c r="N109" s="115" t="s">
        <v>651</v>
      </c>
      <c r="O109" s="117">
        <v>568145664</v>
      </c>
      <c r="P109" s="117">
        <v>164</v>
      </c>
      <c r="Q109" s="76"/>
      <c r="R109" s="86"/>
      <c r="S109" s="86"/>
      <c r="T109" s="86"/>
      <c r="U109" s="86"/>
      <c r="V109" s="86"/>
      <c r="W109" s="86"/>
      <c r="X109" s="86"/>
      <c r="Y109" s="86"/>
      <c r="Z109" s="86"/>
    </row>
    <row r="110" spans="1:26" s="79" customFormat="1" ht="42.75" x14ac:dyDescent="0.25">
      <c r="A110" s="47">
        <f t="shared" si="1"/>
        <v>4</v>
      </c>
      <c r="B110" s="62" t="s">
        <v>1351</v>
      </c>
      <c r="C110" s="62" t="s">
        <v>1351</v>
      </c>
      <c r="D110" s="62" t="s">
        <v>300</v>
      </c>
      <c r="E110" s="119" t="s">
        <v>1369</v>
      </c>
      <c r="F110" s="120" t="s">
        <v>75</v>
      </c>
      <c r="G110" s="110" t="s">
        <v>651</v>
      </c>
      <c r="H110" s="226">
        <v>41689</v>
      </c>
      <c r="I110" s="226">
        <v>41990</v>
      </c>
      <c r="J110" s="112" t="s">
        <v>95</v>
      </c>
      <c r="K110" s="227">
        <f>+(I110-H110)/30</f>
        <v>10.033333333333333</v>
      </c>
      <c r="L110" s="115" t="s">
        <v>651</v>
      </c>
      <c r="M110" s="279">
        <v>209</v>
      </c>
      <c r="N110" s="115" t="s">
        <v>651</v>
      </c>
      <c r="O110" s="117">
        <v>874417334</v>
      </c>
      <c r="P110" s="117">
        <v>163</v>
      </c>
      <c r="Q110" s="76"/>
      <c r="R110" s="86"/>
      <c r="S110" s="86"/>
      <c r="T110" s="86"/>
      <c r="U110" s="86"/>
      <c r="V110" s="86"/>
      <c r="W110" s="86"/>
      <c r="X110" s="86"/>
      <c r="Y110" s="86"/>
      <c r="Z110" s="86"/>
    </row>
    <row r="111" spans="1:26" s="79" customFormat="1" x14ac:dyDescent="0.25">
      <c r="A111" s="47">
        <f t="shared" si="1"/>
        <v>5</v>
      </c>
      <c r="B111" s="62"/>
      <c r="C111" s="62"/>
      <c r="D111" s="62"/>
      <c r="E111" s="119"/>
      <c r="F111" s="120"/>
      <c r="G111" s="120"/>
      <c r="H111" s="120"/>
      <c r="I111" s="112"/>
      <c r="J111" s="112"/>
      <c r="K111" s="112"/>
      <c r="L111" s="112"/>
      <c r="M111" s="279"/>
      <c r="N111" s="115"/>
      <c r="O111" s="117"/>
      <c r="P111" s="117"/>
      <c r="Q111" s="76"/>
      <c r="R111" s="86"/>
      <c r="S111" s="86"/>
      <c r="T111" s="86"/>
      <c r="U111" s="86"/>
      <c r="V111" s="86"/>
      <c r="W111" s="86"/>
      <c r="X111" s="86"/>
      <c r="Y111" s="86"/>
      <c r="Z111" s="86"/>
    </row>
    <row r="112" spans="1:26" s="79" customFormat="1" x14ac:dyDescent="0.25">
      <c r="A112" s="47">
        <f t="shared" si="1"/>
        <v>6</v>
      </c>
      <c r="B112" s="62"/>
      <c r="C112" s="63"/>
      <c r="D112" s="62"/>
      <c r="E112" s="119"/>
      <c r="F112" s="120"/>
      <c r="G112" s="120"/>
      <c r="H112" s="120"/>
      <c r="I112" s="112"/>
      <c r="J112" s="112"/>
      <c r="K112" s="112"/>
      <c r="L112" s="112"/>
      <c r="M112" s="115"/>
      <c r="N112" s="115"/>
      <c r="O112" s="117"/>
      <c r="P112" s="117"/>
      <c r="Q112" s="76"/>
      <c r="R112" s="86"/>
      <c r="S112" s="86"/>
      <c r="T112" s="86"/>
      <c r="U112" s="86"/>
      <c r="V112" s="86"/>
      <c r="W112" s="86"/>
      <c r="X112" s="86"/>
      <c r="Y112" s="86"/>
      <c r="Z112" s="86"/>
    </row>
    <row r="113" spans="1:26" s="79" customFormat="1" x14ac:dyDescent="0.25">
      <c r="A113" s="47">
        <f t="shared" si="1"/>
        <v>7</v>
      </c>
      <c r="B113" s="62"/>
      <c r="C113" s="63"/>
      <c r="D113" s="62"/>
      <c r="E113" s="119"/>
      <c r="F113" s="120"/>
      <c r="G113" s="120"/>
      <c r="H113" s="120"/>
      <c r="I113" s="112"/>
      <c r="J113" s="112"/>
      <c r="K113" s="112"/>
      <c r="L113" s="112"/>
      <c r="M113" s="115"/>
      <c r="N113" s="115"/>
      <c r="O113" s="117"/>
      <c r="P113" s="117"/>
      <c r="Q113" s="76"/>
      <c r="R113" s="86"/>
      <c r="S113" s="86"/>
      <c r="T113" s="86"/>
      <c r="U113" s="86"/>
      <c r="V113" s="86"/>
      <c r="W113" s="86"/>
      <c r="X113" s="86"/>
      <c r="Y113" s="86"/>
      <c r="Z113" s="86"/>
    </row>
    <row r="114" spans="1:26" s="79" customFormat="1" x14ac:dyDescent="0.25">
      <c r="A114" s="47">
        <f t="shared" si="1"/>
        <v>8</v>
      </c>
      <c r="B114" s="62"/>
      <c r="C114" s="63"/>
      <c r="D114" s="62"/>
      <c r="E114" s="119"/>
      <c r="F114" s="120"/>
      <c r="G114" s="120"/>
      <c r="H114" s="120"/>
      <c r="I114" s="112"/>
      <c r="J114" s="112"/>
      <c r="K114" s="112"/>
      <c r="L114" s="112"/>
      <c r="M114" s="115"/>
      <c r="N114" s="115"/>
      <c r="O114" s="117"/>
      <c r="P114" s="117"/>
      <c r="Q114" s="76"/>
      <c r="R114" s="86"/>
      <c r="S114" s="86"/>
      <c r="T114" s="86"/>
      <c r="U114" s="86"/>
      <c r="V114" s="86"/>
      <c r="W114" s="86"/>
      <c r="X114" s="86"/>
      <c r="Y114" s="86"/>
      <c r="Z114" s="86"/>
    </row>
    <row r="115" spans="1:26" s="79" customFormat="1" x14ac:dyDescent="0.25">
      <c r="A115" s="47"/>
      <c r="B115" s="118" t="s">
        <v>105</v>
      </c>
      <c r="C115" s="63"/>
      <c r="D115" s="62"/>
      <c r="E115" s="119"/>
      <c r="F115" s="120"/>
      <c r="G115" s="120"/>
      <c r="H115" s="120"/>
      <c r="I115" s="112"/>
      <c r="J115" s="112"/>
      <c r="K115" s="324">
        <f>SUM(K107:K110)</f>
        <v>40.166666666666664</v>
      </c>
      <c r="L115" s="122">
        <f>SUM(L107:L114)</f>
        <v>0</v>
      </c>
      <c r="M115" s="121">
        <f>SUM(M107:M114)</f>
        <v>795</v>
      </c>
      <c r="N115" s="122">
        <f>SUM(N107:N114)</f>
        <v>0</v>
      </c>
      <c r="O115" s="117"/>
      <c r="P115" s="117"/>
      <c r="Q115" s="76"/>
    </row>
    <row r="116" spans="1:26" ht="57" x14ac:dyDescent="0.25">
      <c r="E116" s="155"/>
      <c r="K116" s="325">
        <f>+(K115-K119)</f>
        <v>36.43333333333333</v>
      </c>
      <c r="L116" s="127" t="s">
        <v>1370</v>
      </c>
    </row>
    <row r="117" spans="1:26" ht="18" x14ac:dyDescent="0.25">
      <c r="B117" s="160" t="s">
        <v>204</v>
      </c>
      <c r="C117" s="295">
        <f>+(K116)</f>
        <v>36.43333333333333</v>
      </c>
      <c r="H117" s="126"/>
      <c r="I117" s="126"/>
      <c r="J117" s="126"/>
      <c r="K117" s="126"/>
      <c r="L117" s="126"/>
      <c r="M117" s="126"/>
    </row>
    <row r="118" spans="1:26" x14ac:dyDescent="0.25">
      <c r="H118" s="161"/>
      <c r="I118" s="161"/>
    </row>
    <row r="119" spans="1:26" ht="15" thickBot="1" x14ac:dyDescent="0.3">
      <c r="H119" s="161">
        <v>41554</v>
      </c>
      <c r="I119" s="161">
        <v>41988</v>
      </c>
      <c r="J119" s="326">
        <f>+(I119-H119)/30</f>
        <v>14.466666666666667</v>
      </c>
      <c r="K119" s="326">
        <f>+(I120-H119)/30</f>
        <v>3.7333333333333334</v>
      </c>
    </row>
    <row r="120" spans="1:26" ht="30.75" thickBot="1" x14ac:dyDescent="0.3">
      <c r="B120" s="210" t="s">
        <v>205</v>
      </c>
      <c r="C120" s="211" t="s">
        <v>206</v>
      </c>
      <c r="D120" s="210" t="s">
        <v>104</v>
      </c>
      <c r="E120" s="211" t="s">
        <v>207</v>
      </c>
      <c r="H120" s="161">
        <v>41423</v>
      </c>
      <c r="I120" s="161">
        <v>41666</v>
      </c>
      <c r="J120" s="123">
        <f>+(I120-H120)/30</f>
        <v>8.1</v>
      </c>
      <c r="K120" s="326"/>
    </row>
    <row r="121" spans="1:26" x14ac:dyDescent="0.25">
      <c r="B121" s="47" t="s">
        <v>208</v>
      </c>
      <c r="C121" s="212">
        <v>20</v>
      </c>
      <c r="D121" s="212">
        <v>0</v>
      </c>
      <c r="E121" s="495">
        <f>+D121+D122+D123</f>
        <v>40</v>
      </c>
    </row>
    <row r="122" spans="1:26" x14ac:dyDescent="0.25">
      <c r="B122" s="47" t="s">
        <v>209</v>
      </c>
      <c r="C122" s="85">
        <v>30</v>
      </c>
      <c r="D122" s="85">
        <v>0</v>
      </c>
      <c r="E122" s="496"/>
    </row>
    <row r="123" spans="1:26" ht="15" thickBot="1" x14ac:dyDescent="0.3">
      <c r="B123" s="47" t="s">
        <v>210</v>
      </c>
      <c r="C123" s="213">
        <v>40</v>
      </c>
      <c r="D123" s="213">
        <v>40</v>
      </c>
      <c r="E123" s="497"/>
    </row>
    <row r="125" spans="1:26" ht="15" thickBot="1" x14ac:dyDescent="0.3"/>
    <row r="126" spans="1:26" ht="27" thickBot="1" x14ac:dyDescent="0.3">
      <c r="B126" s="513" t="s">
        <v>211</v>
      </c>
      <c r="C126" s="514"/>
      <c r="D126" s="514"/>
      <c r="E126" s="514"/>
      <c r="F126" s="514"/>
      <c r="G126" s="514"/>
      <c r="H126" s="514"/>
      <c r="I126" s="514"/>
      <c r="J126" s="514"/>
      <c r="K126" s="514"/>
      <c r="L126" s="514"/>
      <c r="M126" s="514"/>
      <c r="N126" s="515"/>
    </row>
    <row r="128" spans="1:26" ht="15" x14ac:dyDescent="0.25">
      <c r="B128" s="476" t="s">
        <v>163</v>
      </c>
      <c r="C128" s="476" t="s">
        <v>164</v>
      </c>
      <c r="D128" s="476" t="s">
        <v>165</v>
      </c>
      <c r="E128" s="476" t="s">
        <v>166</v>
      </c>
      <c r="F128" s="476" t="s">
        <v>167</v>
      </c>
      <c r="G128" s="476" t="s">
        <v>168</v>
      </c>
      <c r="H128" s="476" t="s">
        <v>169</v>
      </c>
      <c r="I128" s="476" t="s">
        <v>170</v>
      </c>
      <c r="J128" s="489" t="s">
        <v>171</v>
      </c>
      <c r="K128" s="490"/>
      <c r="L128" s="491"/>
      <c r="M128" s="476" t="s">
        <v>172</v>
      </c>
      <c r="N128" s="476" t="s">
        <v>1804</v>
      </c>
      <c r="O128" s="476" t="s">
        <v>1805</v>
      </c>
      <c r="P128" s="478" t="s">
        <v>96</v>
      </c>
      <c r="Q128" s="479"/>
    </row>
    <row r="129" spans="2:17" ht="30" x14ac:dyDescent="0.25">
      <c r="B129" s="477"/>
      <c r="C129" s="477"/>
      <c r="D129" s="477"/>
      <c r="E129" s="477"/>
      <c r="F129" s="477"/>
      <c r="G129" s="477"/>
      <c r="H129" s="477"/>
      <c r="I129" s="477"/>
      <c r="J129" s="176" t="s">
        <v>173</v>
      </c>
      <c r="K129" s="176" t="s">
        <v>174</v>
      </c>
      <c r="L129" s="176" t="s">
        <v>175</v>
      </c>
      <c r="M129" s="477"/>
      <c r="N129" s="477"/>
      <c r="O129" s="477"/>
      <c r="P129" s="480"/>
      <c r="Q129" s="481"/>
    </row>
    <row r="130" spans="2:17" ht="28.5" x14ac:dyDescent="0.2">
      <c r="B130" s="59" t="s">
        <v>1371</v>
      </c>
      <c r="C130" s="47">
        <v>200</v>
      </c>
      <c r="D130" s="127" t="s">
        <v>14</v>
      </c>
      <c r="E130" s="47" t="s">
        <v>1372</v>
      </c>
      <c r="F130" s="127" t="s">
        <v>1338</v>
      </c>
      <c r="G130" s="127" t="s">
        <v>1091</v>
      </c>
      <c r="H130" s="129">
        <v>40053</v>
      </c>
      <c r="I130" s="127" t="s">
        <v>651</v>
      </c>
      <c r="J130" s="127" t="s">
        <v>1373</v>
      </c>
      <c r="K130" s="129" t="s">
        <v>1374</v>
      </c>
      <c r="L130" s="127" t="s">
        <v>1371</v>
      </c>
      <c r="M130" s="99" t="s">
        <v>98</v>
      </c>
      <c r="N130" s="99" t="s">
        <v>98</v>
      </c>
      <c r="O130" s="99" t="s">
        <v>98</v>
      </c>
      <c r="P130" s="482"/>
      <c r="Q130" s="483"/>
    </row>
    <row r="131" spans="2:17" s="215" customFormat="1" ht="71.25" x14ac:dyDescent="0.2">
      <c r="B131" s="59" t="s">
        <v>870</v>
      </c>
      <c r="C131" s="217">
        <v>200</v>
      </c>
      <c r="D131" s="59" t="s">
        <v>1375</v>
      </c>
      <c r="E131" s="321">
        <v>53098592</v>
      </c>
      <c r="F131" s="87" t="s">
        <v>1376</v>
      </c>
      <c r="G131" s="59" t="s">
        <v>1377</v>
      </c>
      <c r="H131" s="274">
        <v>39422</v>
      </c>
      <c r="I131" s="127" t="s">
        <v>651</v>
      </c>
      <c r="J131" s="231" t="s">
        <v>1373</v>
      </c>
      <c r="K131" s="231" t="s">
        <v>1378</v>
      </c>
      <c r="L131" s="59" t="s">
        <v>1379</v>
      </c>
      <c r="M131" s="198" t="s">
        <v>98</v>
      </c>
      <c r="N131" s="198" t="s">
        <v>98</v>
      </c>
      <c r="O131" s="198" t="s">
        <v>98</v>
      </c>
      <c r="P131" s="484"/>
      <c r="Q131" s="485"/>
    </row>
    <row r="132" spans="2:17" s="215" customFormat="1" ht="71.25" x14ac:dyDescent="0.2">
      <c r="B132" s="59" t="s">
        <v>559</v>
      </c>
      <c r="C132" s="217">
        <v>200</v>
      </c>
      <c r="D132" s="59" t="s">
        <v>1380</v>
      </c>
      <c r="E132" s="169" t="s">
        <v>1381</v>
      </c>
      <c r="F132" s="59" t="s">
        <v>970</v>
      </c>
      <c r="G132" s="127" t="s">
        <v>1382</v>
      </c>
      <c r="H132" s="274">
        <v>41194</v>
      </c>
      <c r="I132" s="127" t="s">
        <v>651</v>
      </c>
      <c r="J132" s="231" t="s">
        <v>1383</v>
      </c>
      <c r="K132" s="59" t="s">
        <v>1384</v>
      </c>
      <c r="L132" s="231" t="s">
        <v>1385</v>
      </c>
      <c r="M132" s="198" t="s">
        <v>98</v>
      </c>
      <c r="N132" s="198" t="s">
        <v>98</v>
      </c>
      <c r="O132" s="198" t="s">
        <v>98</v>
      </c>
      <c r="P132" s="468"/>
      <c r="Q132" s="469"/>
    </row>
    <row r="133" spans="2:17" x14ac:dyDescent="0.2">
      <c r="B133" s="144"/>
      <c r="C133" s="217"/>
      <c r="D133" s="100"/>
      <c r="E133" s="100"/>
      <c r="F133" s="100"/>
      <c r="G133" s="100"/>
      <c r="H133" s="100"/>
      <c r="I133" s="100"/>
      <c r="J133" s="100"/>
      <c r="K133" s="100"/>
      <c r="L133" s="100"/>
      <c r="M133" s="100"/>
      <c r="N133" s="100"/>
      <c r="O133" s="100"/>
      <c r="P133" s="218"/>
      <c r="Q133" s="219"/>
    </row>
    <row r="136" spans="2:17" ht="15" thickBot="1" x14ac:dyDescent="0.3"/>
    <row r="137" spans="2:17" ht="30" x14ac:dyDescent="0.25">
      <c r="B137" s="158" t="s">
        <v>94</v>
      </c>
      <c r="C137" s="158" t="s">
        <v>205</v>
      </c>
      <c r="D137" s="176" t="s">
        <v>206</v>
      </c>
      <c r="E137" s="158" t="s">
        <v>104</v>
      </c>
      <c r="F137" s="211" t="s">
        <v>227</v>
      </c>
      <c r="G137" s="177"/>
    </row>
    <row r="138" spans="2:17" ht="108" x14ac:dyDescent="0.2">
      <c r="B138" s="459" t="s">
        <v>228</v>
      </c>
      <c r="C138" s="220" t="s">
        <v>229</v>
      </c>
      <c r="D138" s="85">
        <v>25</v>
      </c>
      <c r="E138" s="85">
        <v>25</v>
      </c>
      <c r="F138" s="471">
        <f>+E138+E139+E140</f>
        <v>60</v>
      </c>
      <c r="G138" s="221"/>
    </row>
    <row r="139" spans="2:17" ht="96" x14ac:dyDescent="0.2">
      <c r="B139" s="459"/>
      <c r="C139" s="220" t="s">
        <v>230</v>
      </c>
      <c r="D139" s="47">
        <v>25</v>
      </c>
      <c r="E139" s="85">
        <v>25</v>
      </c>
      <c r="F139" s="472"/>
      <c r="G139" s="221"/>
    </row>
    <row r="140" spans="2:17" ht="60" x14ac:dyDescent="0.2">
      <c r="B140" s="459"/>
      <c r="C140" s="220" t="s">
        <v>231</v>
      </c>
      <c r="D140" s="85">
        <v>10</v>
      </c>
      <c r="E140" s="85">
        <v>10</v>
      </c>
      <c r="F140" s="473"/>
      <c r="G140" s="221"/>
    </row>
    <row r="141" spans="2:17" x14ac:dyDescent="0.2">
      <c r="C141" s="171"/>
    </row>
    <row r="144" spans="2:17" ht="15" x14ac:dyDescent="0.25">
      <c r="B144" s="188" t="s">
        <v>232</v>
      </c>
    </row>
    <row r="147" spans="2:5" ht="15" x14ac:dyDescent="0.25">
      <c r="B147" s="176" t="s">
        <v>94</v>
      </c>
      <c r="C147" s="176" t="s">
        <v>103</v>
      </c>
      <c r="D147" s="158" t="s">
        <v>104</v>
      </c>
      <c r="E147" s="158" t="s">
        <v>105</v>
      </c>
    </row>
    <row r="148" spans="2:5" ht="42.75" x14ac:dyDescent="0.25">
      <c r="B148" s="190" t="s">
        <v>1807</v>
      </c>
      <c r="C148" s="47">
        <v>40</v>
      </c>
      <c r="D148" s="85">
        <f>+E121</f>
        <v>40</v>
      </c>
      <c r="E148" s="474">
        <f>+D148+D149</f>
        <v>100</v>
      </c>
    </row>
    <row r="149" spans="2:5" ht="71.25" x14ac:dyDescent="0.25">
      <c r="B149" s="190" t="s">
        <v>1808</v>
      </c>
      <c r="C149" s="47">
        <v>60</v>
      </c>
      <c r="D149" s="85">
        <f>+F138</f>
        <v>60</v>
      </c>
      <c r="E149" s="475"/>
    </row>
  </sheetData>
  <mergeCells count="67">
    <mergeCell ref="M46:N46"/>
    <mergeCell ref="B2:P2"/>
    <mergeCell ref="B4:P4"/>
    <mergeCell ref="A5:L5"/>
    <mergeCell ref="C7:N7"/>
    <mergeCell ref="C8:N8"/>
    <mergeCell ref="C9:N9"/>
    <mergeCell ref="C10:N10"/>
    <mergeCell ref="C11:E11"/>
    <mergeCell ref="B15:C22"/>
    <mergeCell ref="B23:C23"/>
    <mergeCell ref="E41:E42"/>
    <mergeCell ref="P75:Q75"/>
    <mergeCell ref="B60:B61"/>
    <mergeCell ref="C60:C61"/>
    <mergeCell ref="D60:E60"/>
    <mergeCell ref="C64:N64"/>
    <mergeCell ref="B66:N66"/>
    <mergeCell ref="P69:Q69"/>
    <mergeCell ref="P70:Q70"/>
    <mergeCell ref="P71:Q71"/>
    <mergeCell ref="P72:Q72"/>
    <mergeCell ref="P73:Q73"/>
    <mergeCell ref="P74:Q74"/>
    <mergeCell ref="P87:Q88"/>
    <mergeCell ref="P89:Q89"/>
    <mergeCell ref="P76:Q76"/>
    <mergeCell ref="B82:N82"/>
    <mergeCell ref="B87:B88"/>
    <mergeCell ref="C87:C88"/>
    <mergeCell ref="D87:D88"/>
    <mergeCell ref="E87:E88"/>
    <mergeCell ref="F87:F88"/>
    <mergeCell ref="G87:G88"/>
    <mergeCell ref="H87:H88"/>
    <mergeCell ref="I87:I88"/>
    <mergeCell ref="B103:N103"/>
    <mergeCell ref="J87:L87"/>
    <mergeCell ref="M87:M88"/>
    <mergeCell ref="N87:N88"/>
    <mergeCell ref="O87:O88"/>
    <mergeCell ref="P90:Q90"/>
    <mergeCell ref="B93:N93"/>
    <mergeCell ref="D96:E96"/>
    <mergeCell ref="D97:E97"/>
    <mergeCell ref="B100:P100"/>
    <mergeCell ref="P130:Q130"/>
    <mergeCell ref="E121:E123"/>
    <mergeCell ref="B126:N126"/>
    <mergeCell ref="B128:B129"/>
    <mergeCell ref="C128:C129"/>
    <mergeCell ref="D128:D129"/>
    <mergeCell ref="E128:E129"/>
    <mergeCell ref="F128:F129"/>
    <mergeCell ref="G128:G129"/>
    <mergeCell ref="H128:H129"/>
    <mergeCell ref="I128:I129"/>
    <mergeCell ref="J128:L128"/>
    <mergeCell ref="M128:M129"/>
    <mergeCell ref="N128:N129"/>
    <mergeCell ref="O128:O129"/>
    <mergeCell ref="P128:Q129"/>
    <mergeCell ref="P131:Q131"/>
    <mergeCell ref="P132:Q132"/>
    <mergeCell ref="B138:B140"/>
    <mergeCell ref="F138:F140"/>
    <mergeCell ref="E148:E149"/>
  </mergeCells>
  <dataValidations count="2">
    <dataValidation type="decimal" allowBlank="1" showInputMessage="1" showErrorMessage="1" sqref="IV25:IV45 SR25:SR45 ACN25:ACN45 AMJ25:AMJ45 AWF25:AWF45 BGB25:BGB45 BPX25:BPX45 BZT25:BZT45 CJP25:CJP45 CTL25:CTL45 DDH25:DDH45 DND25:DND45 DWZ25:DWZ45 EGV25:EGV45 EQR25:EQR45 FAN25:FAN45 FKJ25:FKJ45 FUF25:FUF45 GEB25:GEB45 GNX25:GNX45 GXT25:GXT45 HHP25:HHP45 HRL25:HRL45 IBH25:IBH45 ILD25:ILD45 IUZ25:IUZ45 JEV25:JEV45 JOR25:JOR45 JYN25:JYN45 KIJ25:KIJ45 KSF25:KSF45 LCB25:LCB45 LLX25:LLX45 LVT25:LVT45 MFP25:MFP45 MPL25:MPL45 MZH25:MZH45 NJD25:NJD45 NSZ25:NSZ45 OCV25:OCV45 OMR25:OMR45 OWN25:OWN45 PGJ25:PGJ45 PQF25:PQF45 QAB25:QAB45 QJX25:QJX45 QTT25:QTT45 RDP25:RDP45 RNL25:RNL45 RXH25:RXH45 SHD25:SHD45 SQZ25:SQZ45 TAV25:TAV45 TKR25:TKR45 TUN25:TUN45 UEJ25:UEJ45 UOF25:UOF45 UYB25:UYB45 VHX25:VHX45 VRT25:VRT45 WBP25:WBP45 WLL25:WLL45 WVH25:WVH45 XFD25:XFD45 IV65561:IV65581 SR65561:SR65581 ACN65561:ACN65581 AMJ65561:AMJ65581 AWF65561:AWF65581 BGB65561:BGB65581 BPX65561:BPX65581 BZT65561:BZT65581 CJP65561:CJP65581 CTL65561:CTL65581 DDH65561:DDH65581 DND65561:DND65581 DWZ65561:DWZ65581 EGV65561:EGV65581 EQR65561:EQR65581 FAN65561:FAN65581 FKJ65561:FKJ65581 FUF65561:FUF65581 GEB65561:GEB65581 GNX65561:GNX65581 GXT65561:GXT65581 HHP65561:HHP65581 HRL65561:HRL65581 IBH65561:IBH65581 ILD65561:ILD65581 IUZ65561:IUZ65581 JEV65561:JEV65581 JOR65561:JOR65581 JYN65561:JYN65581 KIJ65561:KIJ65581 KSF65561:KSF65581 LCB65561:LCB65581 LLX65561:LLX65581 LVT65561:LVT65581 MFP65561:MFP65581 MPL65561:MPL65581 MZH65561:MZH65581 NJD65561:NJD65581 NSZ65561:NSZ65581 OCV65561:OCV65581 OMR65561:OMR65581 OWN65561:OWN65581 PGJ65561:PGJ65581 PQF65561:PQF65581 QAB65561:QAB65581 QJX65561:QJX65581 QTT65561:QTT65581 RDP65561:RDP65581 RNL65561:RNL65581 RXH65561:RXH65581 SHD65561:SHD65581 SQZ65561:SQZ65581 TAV65561:TAV65581 TKR65561:TKR65581 TUN65561:TUN65581 UEJ65561:UEJ65581 UOF65561:UOF65581 UYB65561:UYB65581 VHX65561:VHX65581 VRT65561:VRT65581 WBP65561:WBP65581 WLL65561:WLL65581 WVH65561:WVH65581 XFD65561:XFD65581 IV131097:IV131117 SR131097:SR131117 ACN131097:ACN131117 AMJ131097:AMJ131117 AWF131097:AWF131117 BGB131097:BGB131117 BPX131097:BPX131117 BZT131097:BZT131117 CJP131097:CJP131117 CTL131097:CTL131117 DDH131097:DDH131117 DND131097:DND131117 DWZ131097:DWZ131117 EGV131097:EGV131117 EQR131097:EQR131117 FAN131097:FAN131117 FKJ131097:FKJ131117 FUF131097:FUF131117 GEB131097:GEB131117 GNX131097:GNX131117 GXT131097:GXT131117 HHP131097:HHP131117 HRL131097:HRL131117 IBH131097:IBH131117 ILD131097:ILD131117 IUZ131097:IUZ131117 JEV131097:JEV131117 JOR131097:JOR131117 JYN131097:JYN131117 KIJ131097:KIJ131117 KSF131097:KSF131117 LCB131097:LCB131117 LLX131097:LLX131117 LVT131097:LVT131117 MFP131097:MFP131117 MPL131097:MPL131117 MZH131097:MZH131117 NJD131097:NJD131117 NSZ131097:NSZ131117 OCV131097:OCV131117 OMR131097:OMR131117 OWN131097:OWN131117 PGJ131097:PGJ131117 PQF131097:PQF131117 QAB131097:QAB131117 QJX131097:QJX131117 QTT131097:QTT131117 RDP131097:RDP131117 RNL131097:RNL131117 RXH131097:RXH131117 SHD131097:SHD131117 SQZ131097:SQZ131117 TAV131097:TAV131117 TKR131097:TKR131117 TUN131097:TUN131117 UEJ131097:UEJ131117 UOF131097:UOF131117 UYB131097:UYB131117 VHX131097:VHX131117 VRT131097:VRT131117 WBP131097:WBP131117 WLL131097:WLL131117 WVH131097:WVH131117 XFD131097:XFD131117 IV196633:IV196653 SR196633:SR196653 ACN196633:ACN196653 AMJ196633:AMJ196653 AWF196633:AWF196653 BGB196633:BGB196653 BPX196633:BPX196653 BZT196633:BZT196653 CJP196633:CJP196653 CTL196633:CTL196653 DDH196633:DDH196653 DND196633:DND196653 DWZ196633:DWZ196653 EGV196633:EGV196653 EQR196633:EQR196653 FAN196633:FAN196653 FKJ196633:FKJ196653 FUF196633:FUF196653 GEB196633:GEB196653 GNX196633:GNX196653 GXT196633:GXT196653 HHP196633:HHP196653 HRL196633:HRL196653 IBH196633:IBH196653 ILD196633:ILD196653 IUZ196633:IUZ196653 JEV196633:JEV196653 JOR196633:JOR196653 JYN196633:JYN196653 KIJ196633:KIJ196653 KSF196633:KSF196653 LCB196633:LCB196653 LLX196633:LLX196653 LVT196633:LVT196653 MFP196633:MFP196653 MPL196633:MPL196653 MZH196633:MZH196653 NJD196633:NJD196653 NSZ196633:NSZ196653 OCV196633:OCV196653 OMR196633:OMR196653 OWN196633:OWN196653 PGJ196633:PGJ196653 PQF196633:PQF196653 QAB196633:QAB196653 QJX196633:QJX196653 QTT196633:QTT196653 RDP196633:RDP196653 RNL196633:RNL196653 RXH196633:RXH196653 SHD196633:SHD196653 SQZ196633:SQZ196653 TAV196633:TAV196653 TKR196633:TKR196653 TUN196633:TUN196653 UEJ196633:UEJ196653 UOF196633:UOF196653 UYB196633:UYB196653 VHX196633:VHX196653 VRT196633:VRT196653 WBP196633:WBP196653 WLL196633:WLL196653 WVH196633:WVH196653 XFD196633:XFD196653 IV262169:IV262189 SR262169:SR262189 ACN262169:ACN262189 AMJ262169:AMJ262189 AWF262169:AWF262189 BGB262169:BGB262189 BPX262169:BPX262189 BZT262169:BZT262189 CJP262169:CJP262189 CTL262169:CTL262189 DDH262169:DDH262189 DND262169:DND262189 DWZ262169:DWZ262189 EGV262169:EGV262189 EQR262169:EQR262189 FAN262169:FAN262189 FKJ262169:FKJ262189 FUF262169:FUF262189 GEB262169:GEB262189 GNX262169:GNX262189 GXT262169:GXT262189 HHP262169:HHP262189 HRL262169:HRL262189 IBH262169:IBH262189 ILD262169:ILD262189 IUZ262169:IUZ262189 JEV262169:JEV262189 JOR262169:JOR262189 JYN262169:JYN262189 KIJ262169:KIJ262189 KSF262169:KSF262189 LCB262169:LCB262189 LLX262169:LLX262189 LVT262169:LVT262189 MFP262169:MFP262189 MPL262169:MPL262189 MZH262169:MZH262189 NJD262169:NJD262189 NSZ262169:NSZ262189 OCV262169:OCV262189 OMR262169:OMR262189 OWN262169:OWN262189 PGJ262169:PGJ262189 PQF262169:PQF262189 QAB262169:QAB262189 QJX262169:QJX262189 QTT262169:QTT262189 RDP262169:RDP262189 RNL262169:RNL262189 RXH262169:RXH262189 SHD262169:SHD262189 SQZ262169:SQZ262189 TAV262169:TAV262189 TKR262169:TKR262189 TUN262169:TUN262189 UEJ262169:UEJ262189 UOF262169:UOF262189 UYB262169:UYB262189 VHX262169:VHX262189 VRT262169:VRT262189 WBP262169:WBP262189 WLL262169:WLL262189 WVH262169:WVH262189 XFD262169:XFD262189 IV327705:IV327725 SR327705:SR327725 ACN327705:ACN327725 AMJ327705:AMJ327725 AWF327705:AWF327725 BGB327705:BGB327725 BPX327705:BPX327725 BZT327705:BZT327725 CJP327705:CJP327725 CTL327705:CTL327725 DDH327705:DDH327725 DND327705:DND327725 DWZ327705:DWZ327725 EGV327705:EGV327725 EQR327705:EQR327725 FAN327705:FAN327725 FKJ327705:FKJ327725 FUF327705:FUF327725 GEB327705:GEB327725 GNX327705:GNX327725 GXT327705:GXT327725 HHP327705:HHP327725 HRL327705:HRL327725 IBH327705:IBH327725 ILD327705:ILD327725 IUZ327705:IUZ327725 JEV327705:JEV327725 JOR327705:JOR327725 JYN327705:JYN327725 KIJ327705:KIJ327725 KSF327705:KSF327725 LCB327705:LCB327725 LLX327705:LLX327725 LVT327705:LVT327725 MFP327705:MFP327725 MPL327705:MPL327725 MZH327705:MZH327725 NJD327705:NJD327725 NSZ327705:NSZ327725 OCV327705:OCV327725 OMR327705:OMR327725 OWN327705:OWN327725 PGJ327705:PGJ327725 PQF327705:PQF327725 QAB327705:QAB327725 QJX327705:QJX327725 QTT327705:QTT327725 RDP327705:RDP327725 RNL327705:RNL327725 RXH327705:RXH327725 SHD327705:SHD327725 SQZ327705:SQZ327725 TAV327705:TAV327725 TKR327705:TKR327725 TUN327705:TUN327725 UEJ327705:UEJ327725 UOF327705:UOF327725 UYB327705:UYB327725 VHX327705:VHX327725 VRT327705:VRT327725 WBP327705:WBP327725 WLL327705:WLL327725 WVH327705:WVH327725 XFD327705:XFD327725 IV393241:IV393261 SR393241:SR393261 ACN393241:ACN393261 AMJ393241:AMJ393261 AWF393241:AWF393261 BGB393241:BGB393261 BPX393241:BPX393261 BZT393241:BZT393261 CJP393241:CJP393261 CTL393241:CTL393261 DDH393241:DDH393261 DND393241:DND393261 DWZ393241:DWZ393261 EGV393241:EGV393261 EQR393241:EQR393261 FAN393241:FAN393261 FKJ393241:FKJ393261 FUF393241:FUF393261 GEB393241:GEB393261 GNX393241:GNX393261 GXT393241:GXT393261 HHP393241:HHP393261 HRL393241:HRL393261 IBH393241:IBH393261 ILD393241:ILD393261 IUZ393241:IUZ393261 JEV393241:JEV393261 JOR393241:JOR393261 JYN393241:JYN393261 KIJ393241:KIJ393261 KSF393241:KSF393261 LCB393241:LCB393261 LLX393241:LLX393261 LVT393241:LVT393261 MFP393241:MFP393261 MPL393241:MPL393261 MZH393241:MZH393261 NJD393241:NJD393261 NSZ393241:NSZ393261 OCV393241:OCV393261 OMR393241:OMR393261 OWN393241:OWN393261 PGJ393241:PGJ393261 PQF393241:PQF393261 QAB393241:QAB393261 QJX393241:QJX393261 QTT393241:QTT393261 RDP393241:RDP393261 RNL393241:RNL393261 RXH393241:RXH393261 SHD393241:SHD393261 SQZ393241:SQZ393261 TAV393241:TAV393261 TKR393241:TKR393261 TUN393241:TUN393261 UEJ393241:UEJ393261 UOF393241:UOF393261 UYB393241:UYB393261 VHX393241:VHX393261 VRT393241:VRT393261 WBP393241:WBP393261 WLL393241:WLL393261 WVH393241:WVH393261 XFD393241:XFD393261 IV458777:IV458797 SR458777:SR458797 ACN458777:ACN458797 AMJ458777:AMJ458797 AWF458777:AWF458797 BGB458777:BGB458797 BPX458777:BPX458797 BZT458777:BZT458797 CJP458777:CJP458797 CTL458777:CTL458797 DDH458777:DDH458797 DND458777:DND458797 DWZ458777:DWZ458797 EGV458777:EGV458797 EQR458777:EQR458797 FAN458777:FAN458797 FKJ458777:FKJ458797 FUF458777:FUF458797 GEB458777:GEB458797 GNX458777:GNX458797 GXT458777:GXT458797 HHP458777:HHP458797 HRL458777:HRL458797 IBH458777:IBH458797 ILD458777:ILD458797 IUZ458777:IUZ458797 JEV458777:JEV458797 JOR458777:JOR458797 JYN458777:JYN458797 KIJ458777:KIJ458797 KSF458777:KSF458797 LCB458777:LCB458797 LLX458777:LLX458797 LVT458777:LVT458797 MFP458777:MFP458797 MPL458777:MPL458797 MZH458777:MZH458797 NJD458777:NJD458797 NSZ458777:NSZ458797 OCV458777:OCV458797 OMR458777:OMR458797 OWN458777:OWN458797 PGJ458777:PGJ458797 PQF458777:PQF458797 QAB458777:QAB458797 QJX458777:QJX458797 QTT458777:QTT458797 RDP458777:RDP458797 RNL458777:RNL458797 RXH458777:RXH458797 SHD458777:SHD458797 SQZ458777:SQZ458797 TAV458777:TAV458797 TKR458777:TKR458797 TUN458777:TUN458797 UEJ458777:UEJ458797 UOF458777:UOF458797 UYB458777:UYB458797 VHX458777:VHX458797 VRT458777:VRT458797 WBP458777:WBP458797 WLL458777:WLL458797 WVH458777:WVH458797 XFD458777:XFD458797 IV524313:IV524333 SR524313:SR524333 ACN524313:ACN524333 AMJ524313:AMJ524333 AWF524313:AWF524333 BGB524313:BGB524333 BPX524313:BPX524333 BZT524313:BZT524333 CJP524313:CJP524333 CTL524313:CTL524333 DDH524313:DDH524333 DND524313:DND524333 DWZ524313:DWZ524333 EGV524313:EGV524333 EQR524313:EQR524333 FAN524313:FAN524333 FKJ524313:FKJ524333 FUF524313:FUF524333 GEB524313:GEB524333 GNX524313:GNX524333 GXT524313:GXT524333 HHP524313:HHP524333 HRL524313:HRL524333 IBH524313:IBH524333 ILD524313:ILD524333 IUZ524313:IUZ524333 JEV524313:JEV524333 JOR524313:JOR524333 JYN524313:JYN524333 KIJ524313:KIJ524333 KSF524313:KSF524333 LCB524313:LCB524333 LLX524313:LLX524333 LVT524313:LVT524333 MFP524313:MFP524333 MPL524313:MPL524333 MZH524313:MZH524333 NJD524313:NJD524333 NSZ524313:NSZ524333 OCV524313:OCV524333 OMR524313:OMR524333 OWN524313:OWN524333 PGJ524313:PGJ524333 PQF524313:PQF524333 QAB524313:QAB524333 QJX524313:QJX524333 QTT524313:QTT524333 RDP524313:RDP524333 RNL524313:RNL524333 RXH524313:RXH524333 SHD524313:SHD524333 SQZ524313:SQZ524333 TAV524313:TAV524333 TKR524313:TKR524333 TUN524313:TUN524333 UEJ524313:UEJ524333 UOF524313:UOF524333 UYB524313:UYB524333 VHX524313:VHX524333 VRT524313:VRT524333 WBP524313:WBP524333 WLL524313:WLL524333 WVH524313:WVH524333 XFD524313:XFD524333 IV589849:IV589869 SR589849:SR589869 ACN589849:ACN589869 AMJ589849:AMJ589869 AWF589849:AWF589869 BGB589849:BGB589869 BPX589849:BPX589869 BZT589849:BZT589869 CJP589849:CJP589869 CTL589849:CTL589869 DDH589849:DDH589869 DND589849:DND589869 DWZ589849:DWZ589869 EGV589849:EGV589869 EQR589849:EQR589869 FAN589849:FAN589869 FKJ589849:FKJ589869 FUF589849:FUF589869 GEB589849:GEB589869 GNX589849:GNX589869 GXT589849:GXT589869 HHP589849:HHP589869 HRL589849:HRL589869 IBH589849:IBH589869 ILD589849:ILD589869 IUZ589849:IUZ589869 JEV589849:JEV589869 JOR589849:JOR589869 JYN589849:JYN589869 KIJ589849:KIJ589869 KSF589849:KSF589869 LCB589849:LCB589869 LLX589849:LLX589869 LVT589849:LVT589869 MFP589849:MFP589869 MPL589849:MPL589869 MZH589849:MZH589869 NJD589849:NJD589869 NSZ589849:NSZ589869 OCV589849:OCV589869 OMR589849:OMR589869 OWN589849:OWN589869 PGJ589849:PGJ589869 PQF589849:PQF589869 QAB589849:QAB589869 QJX589849:QJX589869 QTT589849:QTT589869 RDP589849:RDP589869 RNL589849:RNL589869 RXH589849:RXH589869 SHD589849:SHD589869 SQZ589849:SQZ589869 TAV589849:TAV589869 TKR589849:TKR589869 TUN589849:TUN589869 UEJ589849:UEJ589869 UOF589849:UOF589869 UYB589849:UYB589869 VHX589849:VHX589869 VRT589849:VRT589869 WBP589849:WBP589869 WLL589849:WLL589869 WVH589849:WVH589869 XFD589849:XFD589869 IV655385:IV655405 SR655385:SR655405 ACN655385:ACN655405 AMJ655385:AMJ655405 AWF655385:AWF655405 BGB655385:BGB655405 BPX655385:BPX655405 BZT655385:BZT655405 CJP655385:CJP655405 CTL655385:CTL655405 DDH655385:DDH655405 DND655385:DND655405 DWZ655385:DWZ655405 EGV655385:EGV655405 EQR655385:EQR655405 FAN655385:FAN655405 FKJ655385:FKJ655405 FUF655385:FUF655405 GEB655385:GEB655405 GNX655385:GNX655405 GXT655385:GXT655405 HHP655385:HHP655405 HRL655385:HRL655405 IBH655385:IBH655405 ILD655385:ILD655405 IUZ655385:IUZ655405 JEV655385:JEV655405 JOR655385:JOR655405 JYN655385:JYN655405 KIJ655385:KIJ655405 KSF655385:KSF655405 LCB655385:LCB655405 LLX655385:LLX655405 LVT655385:LVT655405 MFP655385:MFP655405 MPL655385:MPL655405 MZH655385:MZH655405 NJD655385:NJD655405 NSZ655385:NSZ655405 OCV655385:OCV655405 OMR655385:OMR655405 OWN655385:OWN655405 PGJ655385:PGJ655405 PQF655385:PQF655405 QAB655385:QAB655405 QJX655385:QJX655405 QTT655385:QTT655405 RDP655385:RDP655405 RNL655385:RNL655405 RXH655385:RXH655405 SHD655385:SHD655405 SQZ655385:SQZ655405 TAV655385:TAV655405 TKR655385:TKR655405 TUN655385:TUN655405 UEJ655385:UEJ655405 UOF655385:UOF655405 UYB655385:UYB655405 VHX655385:VHX655405 VRT655385:VRT655405 WBP655385:WBP655405 WLL655385:WLL655405 WVH655385:WVH655405 XFD655385:XFD655405 IV720921:IV720941 SR720921:SR720941 ACN720921:ACN720941 AMJ720921:AMJ720941 AWF720921:AWF720941 BGB720921:BGB720941 BPX720921:BPX720941 BZT720921:BZT720941 CJP720921:CJP720941 CTL720921:CTL720941 DDH720921:DDH720941 DND720921:DND720941 DWZ720921:DWZ720941 EGV720921:EGV720941 EQR720921:EQR720941 FAN720921:FAN720941 FKJ720921:FKJ720941 FUF720921:FUF720941 GEB720921:GEB720941 GNX720921:GNX720941 GXT720921:GXT720941 HHP720921:HHP720941 HRL720921:HRL720941 IBH720921:IBH720941 ILD720921:ILD720941 IUZ720921:IUZ720941 JEV720921:JEV720941 JOR720921:JOR720941 JYN720921:JYN720941 KIJ720921:KIJ720941 KSF720921:KSF720941 LCB720921:LCB720941 LLX720921:LLX720941 LVT720921:LVT720941 MFP720921:MFP720941 MPL720921:MPL720941 MZH720921:MZH720941 NJD720921:NJD720941 NSZ720921:NSZ720941 OCV720921:OCV720941 OMR720921:OMR720941 OWN720921:OWN720941 PGJ720921:PGJ720941 PQF720921:PQF720941 QAB720921:QAB720941 QJX720921:QJX720941 QTT720921:QTT720941 RDP720921:RDP720941 RNL720921:RNL720941 RXH720921:RXH720941 SHD720921:SHD720941 SQZ720921:SQZ720941 TAV720921:TAV720941 TKR720921:TKR720941 TUN720921:TUN720941 UEJ720921:UEJ720941 UOF720921:UOF720941 UYB720921:UYB720941 VHX720921:VHX720941 VRT720921:VRT720941 WBP720921:WBP720941 WLL720921:WLL720941 WVH720921:WVH720941 XFD720921:XFD720941 IV786457:IV786477 SR786457:SR786477 ACN786457:ACN786477 AMJ786457:AMJ786477 AWF786457:AWF786477 BGB786457:BGB786477 BPX786457:BPX786477 BZT786457:BZT786477 CJP786457:CJP786477 CTL786457:CTL786477 DDH786457:DDH786477 DND786457:DND786477 DWZ786457:DWZ786477 EGV786457:EGV786477 EQR786457:EQR786477 FAN786457:FAN786477 FKJ786457:FKJ786477 FUF786457:FUF786477 GEB786457:GEB786477 GNX786457:GNX786477 GXT786457:GXT786477 HHP786457:HHP786477 HRL786457:HRL786477 IBH786457:IBH786477 ILD786457:ILD786477 IUZ786457:IUZ786477 JEV786457:JEV786477 JOR786457:JOR786477 JYN786457:JYN786477 KIJ786457:KIJ786477 KSF786457:KSF786477 LCB786457:LCB786477 LLX786457:LLX786477 LVT786457:LVT786477 MFP786457:MFP786477 MPL786457:MPL786477 MZH786457:MZH786477 NJD786457:NJD786477 NSZ786457:NSZ786477 OCV786457:OCV786477 OMR786457:OMR786477 OWN786457:OWN786477 PGJ786457:PGJ786477 PQF786457:PQF786477 QAB786457:QAB786477 QJX786457:QJX786477 QTT786457:QTT786477 RDP786457:RDP786477 RNL786457:RNL786477 RXH786457:RXH786477 SHD786457:SHD786477 SQZ786457:SQZ786477 TAV786457:TAV786477 TKR786457:TKR786477 TUN786457:TUN786477 UEJ786457:UEJ786477 UOF786457:UOF786477 UYB786457:UYB786477 VHX786457:VHX786477 VRT786457:VRT786477 WBP786457:WBP786477 WLL786457:WLL786477 WVH786457:WVH786477 XFD786457:XFD786477 IV851993:IV852013 SR851993:SR852013 ACN851993:ACN852013 AMJ851993:AMJ852013 AWF851993:AWF852013 BGB851993:BGB852013 BPX851993:BPX852013 BZT851993:BZT852013 CJP851993:CJP852013 CTL851993:CTL852013 DDH851993:DDH852013 DND851993:DND852013 DWZ851993:DWZ852013 EGV851993:EGV852013 EQR851993:EQR852013 FAN851993:FAN852013 FKJ851993:FKJ852013 FUF851993:FUF852013 GEB851993:GEB852013 GNX851993:GNX852013 GXT851993:GXT852013 HHP851993:HHP852013 HRL851993:HRL852013 IBH851993:IBH852013 ILD851993:ILD852013 IUZ851993:IUZ852013 JEV851993:JEV852013 JOR851993:JOR852013 JYN851993:JYN852013 KIJ851993:KIJ852013 KSF851993:KSF852013 LCB851993:LCB852013 LLX851993:LLX852013 LVT851993:LVT852013 MFP851993:MFP852013 MPL851993:MPL852013 MZH851993:MZH852013 NJD851993:NJD852013 NSZ851993:NSZ852013 OCV851993:OCV852013 OMR851993:OMR852013 OWN851993:OWN852013 PGJ851993:PGJ852013 PQF851993:PQF852013 QAB851993:QAB852013 QJX851993:QJX852013 QTT851993:QTT852013 RDP851993:RDP852013 RNL851993:RNL852013 RXH851993:RXH852013 SHD851993:SHD852013 SQZ851993:SQZ852013 TAV851993:TAV852013 TKR851993:TKR852013 TUN851993:TUN852013 UEJ851993:UEJ852013 UOF851993:UOF852013 UYB851993:UYB852013 VHX851993:VHX852013 VRT851993:VRT852013 WBP851993:WBP852013 WLL851993:WLL852013 WVH851993:WVH852013 XFD851993:XFD852013 IV917529:IV917549 SR917529:SR917549 ACN917529:ACN917549 AMJ917529:AMJ917549 AWF917529:AWF917549 BGB917529:BGB917549 BPX917529:BPX917549 BZT917529:BZT917549 CJP917529:CJP917549 CTL917529:CTL917549 DDH917529:DDH917549 DND917529:DND917549 DWZ917529:DWZ917549 EGV917529:EGV917549 EQR917529:EQR917549 FAN917529:FAN917549 FKJ917529:FKJ917549 FUF917529:FUF917549 GEB917529:GEB917549 GNX917529:GNX917549 GXT917529:GXT917549 HHP917529:HHP917549 HRL917529:HRL917549 IBH917529:IBH917549 ILD917529:ILD917549 IUZ917529:IUZ917549 JEV917529:JEV917549 JOR917529:JOR917549 JYN917529:JYN917549 KIJ917529:KIJ917549 KSF917529:KSF917549 LCB917529:LCB917549 LLX917529:LLX917549 LVT917529:LVT917549 MFP917529:MFP917549 MPL917529:MPL917549 MZH917529:MZH917549 NJD917529:NJD917549 NSZ917529:NSZ917549 OCV917529:OCV917549 OMR917529:OMR917549 OWN917529:OWN917549 PGJ917529:PGJ917549 PQF917529:PQF917549 QAB917529:QAB917549 QJX917529:QJX917549 QTT917529:QTT917549 RDP917529:RDP917549 RNL917529:RNL917549 RXH917529:RXH917549 SHD917529:SHD917549 SQZ917529:SQZ917549 TAV917529:TAV917549 TKR917529:TKR917549 TUN917529:TUN917549 UEJ917529:UEJ917549 UOF917529:UOF917549 UYB917529:UYB917549 VHX917529:VHX917549 VRT917529:VRT917549 WBP917529:WBP917549 WLL917529:WLL917549 WVH917529:WVH917549 XFD917529:XFD917549 IV983065:IV983085 SR983065:SR983085 ACN983065:ACN983085 AMJ983065:AMJ983085 AWF983065:AWF983085 BGB983065:BGB983085 BPX983065:BPX983085 BZT983065:BZT983085 CJP983065:CJP983085 CTL983065:CTL983085 DDH983065:DDH983085 DND983065:DND983085 DWZ983065:DWZ983085 EGV983065:EGV983085 EQR983065:EQR983085 FAN983065:FAN983085 FKJ983065:FKJ983085 FUF983065:FUF983085 GEB983065:GEB983085 GNX983065:GNX983085 GXT983065:GXT983085 HHP983065:HHP983085 HRL983065:HRL983085 IBH983065:IBH983085 ILD983065:ILD983085 IUZ983065:IUZ983085 JEV983065:JEV983085 JOR983065:JOR983085 JYN983065:JYN983085 KIJ983065:KIJ983085 KSF983065:KSF983085 LCB983065:LCB983085 LLX983065:LLX983085 LVT983065:LVT983085 MFP983065:MFP983085 MPL983065:MPL983085 MZH983065:MZH983085 NJD983065:NJD983085 NSZ983065:NSZ983085 OCV983065:OCV983085 OMR983065:OMR983085 OWN983065:OWN983085 PGJ983065:PGJ983085 PQF983065:PQF983085 QAB983065:QAB983085 QJX983065:QJX983085 QTT983065:QTT983085 RDP983065:RDP983085 RNL983065:RNL983085 RXH983065:RXH983085 SHD983065:SHD983085 SQZ983065:SQZ983085 TAV983065:TAV983085 TKR983065:TKR983085 TUN983065:TUN983085 UEJ983065:UEJ983085 UOF983065:UOF983085 UYB983065:UYB983085 VHX983065:VHX983085 VRT983065:VRT983085 WBP983065:WBP983085 WLL983065:WLL983085 WVH983065:WVH983085 XFD983065:XFD983085">
      <formula1>0</formula1>
      <formula2>1</formula2>
    </dataValidation>
    <dataValidation type="list" allowBlank="1" showInputMessage="1" showErrorMessage="1" sqref="IS25:IS45 SO25:SO45 ACK25:ACK45 AMG25:AMG45 AWC25:AWC45 BFY25:BFY45 BPU25:BPU45 BZQ25:BZQ45 CJM25:CJM45 CTI25:CTI45 DDE25:DDE45 DNA25:DNA45 DWW25:DWW45 EGS25:EGS45 EQO25:EQO45 FAK25:FAK45 FKG25:FKG45 FUC25:FUC45 GDY25:GDY45 GNU25:GNU45 GXQ25:GXQ45 HHM25:HHM45 HRI25:HRI45 IBE25:IBE45 ILA25:ILA45 IUW25:IUW45 JES25:JES45 JOO25:JOO45 JYK25:JYK45 KIG25:KIG45 KSC25:KSC45 LBY25:LBY45 LLU25:LLU45 LVQ25:LVQ45 MFM25:MFM45 MPI25:MPI45 MZE25:MZE45 NJA25:NJA45 NSW25:NSW45 OCS25:OCS45 OMO25:OMO45 OWK25:OWK45 PGG25:PGG45 PQC25:PQC45 PZY25:PZY45 QJU25:QJU45 QTQ25:QTQ45 RDM25:RDM45 RNI25:RNI45 RXE25:RXE45 SHA25:SHA45 SQW25:SQW45 TAS25:TAS45 TKO25:TKO45 TUK25:TUK45 UEG25:UEG45 UOC25:UOC45 UXY25:UXY45 VHU25:VHU45 VRQ25:VRQ45 WBM25:WBM45 WLI25:WLI45 WVE25:WVE45 XFA25:XFA45 IS65561:IS65581 SO65561:SO65581 ACK65561:ACK65581 AMG65561:AMG65581 AWC65561:AWC65581 BFY65561:BFY65581 BPU65561:BPU65581 BZQ65561:BZQ65581 CJM65561:CJM65581 CTI65561:CTI65581 DDE65561:DDE65581 DNA65561:DNA65581 DWW65561:DWW65581 EGS65561:EGS65581 EQO65561:EQO65581 FAK65561:FAK65581 FKG65561:FKG65581 FUC65561:FUC65581 GDY65561:GDY65581 GNU65561:GNU65581 GXQ65561:GXQ65581 HHM65561:HHM65581 HRI65561:HRI65581 IBE65561:IBE65581 ILA65561:ILA65581 IUW65561:IUW65581 JES65561:JES65581 JOO65561:JOO65581 JYK65561:JYK65581 KIG65561:KIG65581 KSC65561:KSC65581 LBY65561:LBY65581 LLU65561:LLU65581 LVQ65561:LVQ65581 MFM65561:MFM65581 MPI65561:MPI65581 MZE65561:MZE65581 NJA65561:NJA65581 NSW65561:NSW65581 OCS65561:OCS65581 OMO65561:OMO65581 OWK65561:OWK65581 PGG65561:PGG65581 PQC65561:PQC65581 PZY65561:PZY65581 QJU65561:QJU65581 QTQ65561:QTQ65581 RDM65561:RDM65581 RNI65561:RNI65581 RXE65561:RXE65581 SHA65561:SHA65581 SQW65561:SQW65581 TAS65561:TAS65581 TKO65561:TKO65581 TUK65561:TUK65581 UEG65561:UEG65581 UOC65561:UOC65581 UXY65561:UXY65581 VHU65561:VHU65581 VRQ65561:VRQ65581 WBM65561:WBM65581 WLI65561:WLI65581 WVE65561:WVE65581 XFA65561:XFA65581 IS131097:IS131117 SO131097:SO131117 ACK131097:ACK131117 AMG131097:AMG131117 AWC131097:AWC131117 BFY131097:BFY131117 BPU131097:BPU131117 BZQ131097:BZQ131117 CJM131097:CJM131117 CTI131097:CTI131117 DDE131097:DDE131117 DNA131097:DNA131117 DWW131097:DWW131117 EGS131097:EGS131117 EQO131097:EQO131117 FAK131097:FAK131117 FKG131097:FKG131117 FUC131097:FUC131117 GDY131097:GDY131117 GNU131097:GNU131117 GXQ131097:GXQ131117 HHM131097:HHM131117 HRI131097:HRI131117 IBE131097:IBE131117 ILA131097:ILA131117 IUW131097:IUW131117 JES131097:JES131117 JOO131097:JOO131117 JYK131097:JYK131117 KIG131097:KIG131117 KSC131097:KSC131117 LBY131097:LBY131117 LLU131097:LLU131117 LVQ131097:LVQ131117 MFM131097:MFM131117 MPI131097:MPI131117 MZE131097:MZE131117 NJA131097:NJA131117 NSW131097:NSW131117 OCS131097:OCS131117 OMO131097:OMO131117 OWK131097:OWK131117 PGG131097:PGG131117 PQC131097:PQC131117 PZY131097:PZY131117 QJU131097:QJU131117 QTQ131097:QTQ131117 RDM131097:RDM131117 RNI131097:RNI131117 RXE131097:RXE131117 SHA131097:SHA131117 SQW131097:SQW131117 TAS131097:TAS131117 TKO131097:TKO131117 TUK131097:TUK131117 UEG131097:UEG131117 UOC131097:UOC131117 UXY131097:UXY131117 VHU131097:VHU131117 VRQ131097:VRQ131117 WBM131097:WBM131117 WLI131097:WLI131117 WVE131097:WVE131117 XFA131097:XFA131117 IS196633:IS196653 SO196633:SO196653 ACK196633:ACK196653 AMG196633:AMG196653 AWC196633:AWC196653 BFY196633:BFY196653 BPU196633:BPU196653 BZQ196633:BZQ196653 CJM196633:CJM196653 CTI196633:CTI196653 DDE196633:DDE196653 DNA196633:DNA196653 DWW196633:DWW196653 EGS196633:EGS196653 EQO196633:EQO196653 FAK196633:FAK196653 FKG196633:FKG196653 FUC196633:FUC196653 GDY196633:GDY196653 GNU196633:GNU196653 GXQ196633:GXQ196653 HHM196633:HHM196653 HRI196633:HRI196653 IBE196633:IBE196653 ILA196633:ILA196653 IUW196633:IUW196653 JES196633:JES196653 JOO196633:JOO196653 JYK196633:JYK196653 KIG196633:KIG196653 KSC196633:KSC196653 LBY196633:LBY196653 LLU196633:LLU196653 LVQ196633:LVQ196653 MFM196633:MFM196653 MPI196633:MPI196653 MZE196633:MZE196653 NJA196633:NJA196653 NSW196633:NSW196653 OCS196633:OCS196653 OMO196633:OMO196653 OWK196633:OWK196653 PGG196633:PGG196653 PQC196633:PQC196653 PZY196633:PZY196653 QJU196633:QJU196653 QTQ196633:QTQ196653 RDM196633:RDM196653 RNI196633:RNI196653 RXE196633:RXE196653 SHA196633:SHA196653 SQW196633:SQW196653 TAS196633:TAS196653 TKO196633:TKO196653 TUK196633:TUK196653 UEG196633:UEG196653 UOC196633:UOC196653 UXY196633:UXY196653 VHU196633:VHU196653 VRQ196633:VRQ196653 WBM196633:WBM196653 WLI196633:WLI196653 WVE196633:WVE196653 XFA196633:XFA196653 IS262169:IS262189 SO262169:SO262189 ACK262169:ACK262189 AMG262169:AMG262189 AWC262169:AWC262189 BFY262169:BFY262189 BPU262169:BPU262189 BZQ262169:BZQ262189 CJM262169:CJM262189 CTI262169:CTI262189 DDE262169:DDE262189 DNA262169:DNA262189 DWW262169:DWW262189 EGS262169:EGS262189 EQO262169:EQO262189 FAK262169:FAK262189 FKG262169:FKG262189 FUC262169:FUC262189 GDY262169:GDY262189 GNU262169:GNU262189 GXQ262169:GXQ262189 HHM262169:HHM262189 HRI262169:HRI262189 IBE262169:IBE262189 ILA262169:ILA262189 IUW262169:IUW262189 JES262169:JES262189 JOO262169:JOO262189 JYK262169:JYK262189 KIG262169:KIG262189 KSC262169:KSC262189 LBY262169:LBY262189 LLU262169:LLU262189 LVQ262169:LVQ262189 MFM262169:MFM262189 MPI262169:MPI262189 MZE262169:MZE262189 NJA262169:NJA262189 NSW262169:NSW262189 OCS262169:OCS262189 OMO262169:OMO262189 OWK262169:OWK262189 PGG262169:PGG262189 PQC262169:PQC262189 PZY262169:PZY262189 QJU262169:QJU262189 QTQ262169:QTQ262189 RDM262169:RDM262189 RNI262169:RNI262189 RXE262169:RXE262189 SHA262169:SHA262189 SQW262169:SQW262189 TAS262169:TAS262189 TKO262169:TKO262189 TUK262169:TUK262189 UEG262169:UEG262189 UOC262169:UOC262189 UXY262169:UXY262189 VHU262169:VHU262189 VRQ262169:VRQ262189 WBM262169:WBM262189 WLI262169:WLI262189 WVE262169:WVE262189 XFA262169:XFA262189 IS327705:IS327725 SO327705:SO327725 ACK327705:ACK327725 AMG327705:AMG327725 AWC327705:AWC327725 BFY327705:BFY327725 BPU327705:BPU327725 BZQ327705:BZQ327725 CJM327705:CJM327725 CTI327705:CTI327725 DDE327705:DDE327725 DNA327705:DNA327725 DWW327705:DWW327725 EGS327705:EGS327725 EQO327705:EQO327725 FAK327705:FAK327725 FKG327705:FKG327725 FUC327705:FUC327725 GDY327705:GDY327725 GNU327705:GNU327725 GXQ327705:GXQ327725 HHM327705:HHM327725 HRI327705:HRI327725 IBE327705:IBE327725 ILA327705:ILA327725 IUW327705:IUW327725 JES327705:JES327725 JOO327705:JOO327725 JYK327705:JYK327725 KIG327705:KIG327725 KSC327705:KSC327725 LBY327705:LBY327725 LLU327705:LLU327725 LVQ327705:LVQ327725 MFM327705:MFM327725 MPI327705:MPI327725 MZE327705:MZE327725 NJA327705:NJA327725 NSW327705:NSW327725 OCS327705:OCS327725 OMO327705:OMO327725 OWK327705:OWK327725 PGG327705:PGG327725 PQC327705:PQC327725 PZY327705:PZY327725 QJU327705:QJU327725 QTQ327705:QTQ327725 RDM327705:RDM327725 RNI327705:RNI327725 RXE327705:RXE327725 SHA327705:SHA327725 SQW327705:SQW327725 TAS327705:TAS327725 TKO327705:TKO327725 TUK327705:TUK327725 UEG327705:UEG327725 UOC327705:UOC327725 UXY327705:UXY327725 VHU327705:VHU327725 VRQ327705:VRQ327725 WBM327705:WBM327725 WLI327705:WLI327725 WVE327705:WVE327725 XFA327705:XFA327725 IS393241:IS393261 SO393241:SO393261 ACK393241:ACK393261 AMG393241:AMG393261 AWC393241:AWC393261 BFY393241:BFY393261 BPU393241:BPU393261 BZQ393241:BZQ393261 CJM393241:CJM393261 CTI393241:CTI393261 DDE393241:DDE393261 DNA393241:DNA393261 DWW393241:DWW393261 EGS393241:EGS393261 EQO393241:EQO393261 FAK393241:FAK393261 FKG393241:FKG393261 FUC393241:FUC393261 GDY393241:GDY393261 GNU393241:GNU393261 GXQ393241:GXQ393261 HHM393241:HHM393261 HRI393241:HRI393261 IBE393241:IBE393261 ILA393241:ILA393261 IUW393241:IUW393261 JES393241:JES393261 JOO393241:JOO393261 JYK393241:JYK393261 KIG393241:KIG393261 KSC393241:KSC393261 LBY393241:LBY393261 LLU393241:LLU393261 LVQ393241:LVQ393261 MFM393241:MFM393261 MPI393241:MPI393261 MZE393241:MZE393261 NJA393241:NJA393261 NSW393241:NSW393261 OCS393241:OCS393261 OMO393241:OMO393261 OWK393241:OWK393261 PGG393241:PGG393261 PQC393241:PQC393261 PZY393241:PZY393261 QJU393241:QJU393261 QTQ393241:QTQ393261 RDM393241:RDM393261 RNI393241:RNI393261 RXE393241:RXE393261 SHA393241:SHA393261 SQW393241:SQW393261 TAS393241:TAS393261 TKO393241:TKO393261 TUK393241:TUK393261 UEG393241:UEG393261 UOC393241:UOC393261 UXY393241:UXY393261 VHU393241:VHU393261 VRQ393241:VRQ393261 WBM393241:WBM393261 WLI393241:WLI393261 WVE393241:WVE393261 XFA393241:XFA393261 IS458777:IS458797 SO458777:SO458797 ACK458777:ACK458797 AMG458777:AMG458797 AWC458777:AWC458797 BFY458777:BFY458797 BPU458777:BPU458797 BZQ458777:BZQ458797 CJM458777:CJM458797 CTI458777:CTI458797 DDE458777:DDE458797 DNA458777:DNA458797 DWW458777:DWW458797 EGS458777:EGS458797 EQO458777:EQO458797 FAK458777:FAK458797 FKG458777:FKG458797 FUC458777:FUC458797 GDY458777:GDY458797 GNU458777:GNU458797 GXQ458777:GXQ458797 HHM458777:HHM458797 HRI458777:HRI458797 IBE458777:IBE458797 ILA458777:ILA458797 IUW458777:IUW458797 JES458777:JES458797 JOO458777:JOO458797 JYK458777:JYK458797 KIG458777:KIG458797 KSC458777:KSC458797 LBY458777:LBY458797 LLU458777:LLU458797 LVQ458777:LVQ458797 MFM458777:MFM458797 MPI458777:MPI458797 MZE458777:MZE458797 NJA458777:NJA458797 NSW458777:NSW458797 OCS458777:OCS458797 OMO458777:OMO458797 OWK458777:OWK458797 PGG458777:PGG458797 PQC458777:PQC458797 PZY458777:PZY458797 QJU458777:QJU458797 QTQ458777:QTQ458797 RDM458777:RDM458797 RNI458777:RNI458797 RXE458777:RXE458797 SHA458777:SHA458797 SQW458777:SQW458797 TAS458777:TAS458797 TKO458777:TKO458797 TUK458777:TUK458797 UEG458777:UEG458797 UOC458777:UOC458797 UXY458777:UXY458797 VHU458777:VHU458797 VRQ458777:VRQ458797 WBM458777:WBM458797 WLI458777:WLI458797 WVE458777:WVE458797 XFA458777:XFA458797 IS524313:IS524333 SO524313:SO524333 ACK524313:ACK524333 AMG524313:AMG524333 AWC524313:AWC524333 BFY524313:BFY524333 BPU524313:BPU524333 BZQ524313:BZQ524333 CJM524313:CJM524333 CTI524313:CTI524333 DDE524313:DDE524333 DNA524313:DNA524333 DWW524313:DWW524333 EGS524313:EGS524333 EQO524313:EQO524333 FAK524313:FAK524333 FKG524313:FKG524333 FUC524313:FUC524333 GDY524313:GDY524333 GNU524313:GNU524333 GXQ524313:GXQ524333 HHM524313:HHM524333 HRI524313:HRI524333 IBE524313:IBE524333 ILA524313:ILA524333 IUW524313:IUW524333 JES524313:JES524333 JOO524313:JOO524333 JYK524313:JYK524333 KIG524313:KIG524333 KSC524313:KSC524333 LBY524313:LBY524333 LLU524313:LLU524333 LVQ524313:LVQ524333 MFM524313:MFM524333 MPI524313:MPI524333 MZE524313:MZE524333 NJA524313:NJA524333 NSW524313:NSW524333 OCS524313:OCS524333 OMO524313:OMO524333 OWK524313:OWK524333 PGG524313:PGG524333 PQC524313:PQC524333 PZY524313:PZY524333 QJU524313:QJU524333 QTQ524313:QTQ524333 RDM524313:RDM524333 RNI524313:RNI524333 RXE524313:RXE524333 SHA524313:SHA524333 SQW524313:SQW524333 TAS524313:TAS524333 TKO524313:TKO524333 TUK524313:TUK524333 UEG524313:UEG524333 UOC524313:UOC524333 UXY524313:UXY524333 VHU524313:VHU524333 VRQ524313:VRQ524333 WBM524313:WBM524333 WLI524313:WLI524333 WVE524313:WVE524333 XFA524313:XFA524333 IS589849:IS589869 SO589849:SO589869 ACK589849:ACK589869 AMG589849:AMG589869 AWC589849:AWC589869 BFY589849:BFY589869 BPU589849:BPU589869 BZQ589849:BZQ589869 CJM589849:CJM589869 CTI589849:CTI589869 DDE589849:DDE589869 DNA589849:DNA589869 DWW589849:DWW589869 EGS589849:EGS589869 EQO589849:EQO589869 FAK589849:FAK589869 FKG589849:FKG589869 FUC589849:FUC589869 GDY589849:GDY589869 GNU589849:GNU589869 GXQ589849:GXQ589869 HHM589849:HHM589869 HRI589849:HRI589869 IBE589849:IBE589869 ILA589849:ILA589869 IUW589849:IUW589869 JES589849:JES589869 JOO589849:JOO589869 JYK589849:JYK589869 KIG589849:KIG589869 KSC589849:KSC589869 LBY589849:LBY589869 LLU589849:LLU589869 LVQ589849:LVQ589869 MFM589849:MFM589869 MPI589849:MPI589869 MZE589849:MZE589869 NJA589849:NJA589869 NSW589849:NSW589869 OCS589849:OCS589869 OMO589849:OMO589869 OWK589849:OWK589869 PGG589849:PGG589869 PQC589849:PQC589869 PZY589849:PZY589869 QJU589849:QJU589869 QTQ589849:QTQ589869 RDM589849:RDM589869 RNI589849:RNI589869 RXE589849:RXE589869 SHA589849:SHA589869 SQW589849:SQW589869 TAS589849:TAS589869 TKO589849:TKO589869 TUK589849:TUK589869 UEG589849:UEG589869 UOC589849:UOC589869 UXY589849:UXY589869 VHU589849:VHU589869 VRQ589849:VRQ589869 WBM589849:WBM589869 WLI589849:WLI589869 WVE589849:WVE589869 XFA589849:XFA589869 IS655385:IS655405 SO655385:SO655405 ACK655385:ACK655405 AMG655385:AMG655405 AWC655385:AWC655405 BFY655385:BFY655405 BPU655385:BPU655405 BZQ655385:BZQ655405 CJM655385:CJM655405 CTI655385:CTI655405 DDE655385:DDE655405 DNA655385:DNA655405 DWW655385:DWW655405 EGS655385:EGS655405 EQO655385:EQO655405 FAK655385:FAK655405 FKG655385:FKG655405 FUC655385:FUC655405 GDY655385:GDY655405 GNU655385:GNU655405 GXQ655385:GXQ655405 HHM655385:HHM655405 HRI655385:HRI655405 IBE655385:IBE655405 ILA655385:ILA655405 IUW655385:IUW655405 JES655385:JES655405 JOO655385:JOO655405 JYK655385:JYK655405 KIG655385:KIG655405 KSC655385:KSC655405 LBY655385:LBY655405 LLU655385:LLU655405 LVQ655385:LVQ655405 MFM655385:MFM655405 MPI655385:MPI655405 MZE655385:MZE655405 NJA655385:NJA655405 NSW655385:NSW655405 OCS655385:OCS655405 OMO655385:OMO655405 OWK655385:OWK655405 PGG655385:PGG655405 PQC655385:PQC655405 PZY655385:PZY655405 QJU655385:QJU655405 QTQ655385:QTQ655405 RDM655385:RDM655405 RNI655385:RNI655405 RXE655385:RXE655405 SHA655385:SHA655405 SQW655385:SQW655405 TAS655385:TAS655405 TKO655385:TKO655405 TUK655385:TUK655405 UEG655385:UEG655405 UOC655385:UOC655405 UXY655385:UXY655405 VHU655385:VHU655405 VRQ655385:VRQ655405 WBM655385:WBM655405 WLI655385:WLI655405 WVE655385:WVE655405 XFA655385:XFA655405 IS720921:IS720941 SO720921:SO720941 ACK720921:ACK720941 AMG720921:AMG720941 AWC720921:AWC720941 BFY720921:BFY720941 BPU720921:BPU720941 BZQ720921:BZQ720941 CJM720921:CJM720941 CTI720921:CTI720941 DDE720921:DDE720941 DNA720921:DNA720941 DWW720921:DWW720941 EGS720921:EGS720941 EQO720921:EQO720941 FAK720921:FAK720941 FKG720921:FKG720941 FUC720921:FUC720941 GDY720921:GDY720941 GNU720921:GNU720941 GXQ720921:GXQ720941 HHM720921:HHM720941 HRI720921:HRI720941 IBE720921:IBE720941 ILA720921:ILA720941 IUW720921:IUW720941 JES720921:JES720941 JOO720921:JOO720941 JYK720921:JYK720941 KIG720921:KIG720941 KSC720921:KSC720941 LBY720921:LBY720941 LLU720921:LLU720941 LVQ720921:LVQ720941 MFM720921:MFM720941 MPI720921:MPI720941 MZE720921:MZE720941 NJA720921:NJA720941 NSW720921:NSW720941 OCS720921:OCS720941 OMO720921:OMO720941 OWK720921:OWK720941 PGG720921:PGG720941 PQC720921:PQC720941 PZY720921:PZY720941 QJU720921:QJU720941 QTQ720921:QTQ720941 RDM720921:RDM720941 RNI720921:RNI720941 RXE720921:RXE720941 SHA720921:SHA720941 SQW720921:SQW720941 TAS720921:TAS720941 TKO720921:TKO720941 TUK720921:TUK720941 UEG720921:UEG720941 UOC720921:UOC720941 UXY720921:UXY720941 VHU720921:VHU720941 VRQ720921:VRQ720941 WBM720921:WBM720941 WLI720921:WLI720941 WVE720921:WVE720941 XFA720921:XFA720941 IS786457:IS786477 SO786457:SO786477 ACK786457:ACK786477 AMG786457:AMG786477 AWC786457:AWC786477 BFY786457:BFY786477 BPU786457:BPU786477 BZQ786457:BZQ786477 CJM786457:CJM786477 CTI786457:CTI786477 DDE786457:DDE786477 DNA786457:DNA786477 DWW786457:DWW786477 EGS786457:EGS786477 EQO786457:EQO786477 FAK786457:FAK786477 FKG786457:FKG786477 FUC786457:FUC786477 GDY786457:GDY786477 GNU786457:GNU786477 GXQ786457:GXQ786477 HHM786457:HHM786477 HRI786457:HRI786477 IBE786457:IBE786477 ILA786457:ILA786477 IUW786457:IUW786477 JES786457:JES786477 JOO786457:JOO786477 JYK786457:JYK786477 KIG786457:KIG786477 KSC786457:KSC786477 LBY786457:LBY786477 LLU786457:LLU786477 LVQ786457:LVQ786477 MFM786457:MFM786477 MPI786457:MPI786477 MZE786457:MZE786477 NJA786457:NJA786477 NSW786457:NSW786477 OCS786457:OCS786477 OMO786457:OMO786477 OWK786457:OWK786477 PGG786457:PGG786477 PQC786457:PQC786477 PZY786457:PZY786477 QJU786457:QJU786477 QTQ786457:QTQ786477 RDM786457:RDM786477 RNI786457:RNI786477 RXE786457:RXE786477 SHA786457:SHA786477 SQW786457:SQW786477 TAS786457:TAS786477 TKO786457:TKO786477 TUK786457:TUK786477 UEG786457:UEG786477 UOC786457:UOC786477 UXY786457:UXY786477 VHU786457:VHU786477 VRQ786457:VRQ786477 WBM786457:WBM786477 WLI786457:WLI786477 WVE786457:WVE786477 XFA786457:XFA786477 IS851993:IS852013 SO851993:SO852013 ACK851993:ACK852013 AMG851993:AMG852013 AWC851993:AWC852013 BFY851993:BFY852013 BPU851993:BPU852013 BZQ851993:BZQ852013 CJM851993:CJM852013 CTI851993:CTI852013 DDE851993:DDE852013 DNA851993:DNA852013 DWW851993:DWW852013 EGS851993:EGS852013 EQO851993:EQO852013 FAK851993:FAK852013 FKG851993:FKG852013 FUC851993:FUC852013 GDY851993:GDY852013 GNU851993:GNU852013 GXQ851993:GXQ852013 HHM851993:HHM852013 HRI851993:HRI852013 IBE851993:IBE852013 ILA851993:ILA852013 IUW851993:IUW852013 JES851993:JES852013 JOO851993:JOO852013 JYK851993:JYK852013 KIG851993:KIG852013 KSC851993:KSC852013 LBY851993:LBY852013 LLU851993:LLU852013 LVQ851993:LVQ852013 MFM851993:MFM852013 MPI851993:MPI852013 MZE851993:MZE852013 NJA851993:NJA852013 NSW851993:NSW852013 OCS851993:OCS852013 OMO851993:OMO852013 OWK851993:OWK852013 PGG851993:PGG852013 PQC851993:PQC852013 PZY851993:PZY852013 QJU851993:QJU852013 QTQ851993:QTQ852013 RDM851993:RDM852013 RNI851993:RNI852013 RXE851993:RXE852013 SHA851993:SHA852013 SQW851993:SQW852013 TAS851993:TAS852013 TKO851993:TKO852013 TUK851993:TUK852013 UEG851993:UEG852013 UOC851993:UOC852013 UXY851993:UXY852013 VHU851993:VHU852013 VRQ851993:VRQ852013 WBM851993:WBM852013 WLI851993:WLI852013 WVE851993:WVE852013 XFA851993:XFA852013 IS917529:IS917549 SO917529:SO917549 ACK917529:ACK917549 AMG917529:AMG917549 AWC917529:AWC917549 BFY917529:BFY917549 BPU917529:BPU917549 BZQ917529:BZQ917549 CJM917529:CJM917549 CTI917529:CTI917549 DDE917529:DDE917549 DNA917529:DNA917549 DWW917529:DWW917549 EGS917529:EGS917549 EQO917529:EQO917549 FAK917529:FAK917549 FKG917529:FKG917549 FUC917529:FUC917549 GDY917529:GDY917549 GNU917529:GNU917549 GXQ917529:GXQ917549 HHM917529:HHM917549 HRI917529:HRI917549 IBE917529:IBE917549 ILA917529:ILA917549 IUW917529:IUW917549 JES917529:JES917549 JOO917529:JOO917549 JYK917529:JYK917549 KIG917529:KIG917549 KSC917529:KSC917549 LBY917529:LBY917549 LLU917529:LLU917549 LVQ917529:LVQ917549 MFM917529:MFM917549 MPI917529:MPI917549 MZE917529:MZE917549 NJA917529:NJA917549 NSW917529:NSW917549 OCS917529:OCS917549 OMO917529:OMO917549 OWK917529:OWK917549 PGG917529:PGG917549 PQC917529:PQC917549 PZY917529:PZY917549 QJU917529:QJU917549 QTQ917529:QTQ917549 RDM917529:RDM917549 RNI917529:RNI917549 RXE917529:RXE917549 SHA917529:SHA917549 SQW917529:SQW917549 TAS917529:TAS917549 TKO917529:TKO917549 TUK917529:TUK917549 UEG917529:UEG917549 UOC917529:UOC917549 UXY917529:UXY917549 VHU917529:VHU917549 VRQ917529:VRQ917549 WBM917529:WBM917549 WLI917529:WLI917549 WVE917529:WVE917549 XFA917529:XFA917549 IS983065:IS983085 SO983065:SO983085 ACK983065:ACK983085 AMG983065:AMG983085 AWC983065:AWC983085 BFY983065:BFY983085 BPU983065:BPU983085 BZQ983065:BZQ983085 CJM983065:CJM983085 CTI983065:CTI983085 DDE983065:DDE983085 DNA983065:DNA983085 DWW983065:DWW983085 EGS983065:EGS983085 EQO983065:EQO983085 FAK983065:FAK983085 FKG983065:FKG983085 FUC983065:FUC983085 GDY983065:GDY983085 GNU983065:GNU983085 GXQ983065:GXQ983085 HHM983065:HHM983085 HRI983065:HRI983085 IBE983065:IBE983085 ILA983065:ILA983085 IUW983065:IUW983085 JES983065:JES983085 JOO983065:JOO983085 JYK983065:JYK983085 KIG983065:KIG983085 KSC983065:KSC983085 LBY983065:LBY983085 LLU983065:LLU983085 LVQ983065:LVQ983085 MFM983065:MFM983085 MPI983065:MPI983085 MZE983065:MZE983085 NJA983065:NJA983085 NSW983065:NSW983085 OCS983065:OCS983085 OMO983065:OMO983085 OWK983065:OWK983085 PGG983065:PGG983085 PQC983065:PQC983085 PZY983065:PZY983085 QJU983065:QJU983085 QTQ983065:QTQ983085 RDM983065:RDM983085 RNI983065:RNI983085 RXE983065:RXE983085 SHA983065:SHA983085 SQW983065:SQW983085 TAS983065:TAS983085 TKO983065:TKO983085 TUK983065:TUK983085 UEG983065:UEG983085 UOC983065:UOC983085 UXY983065:UXY983085 VHU983065:VHU983085 VRQ983065:VRQ983085 WBM983065:WBM983085 WLI983065:WLI983085 WVE983065:WVE983085 XFA983065:XFA983085 A25:A45 IW25:IW45 SS25:SS45 ACO25:ACO45 AMK25:AMK45 AWG25:AWG45 BGC25:BGC45 BPY25:BPY45 BZU25:BZU45 CJQ25:CJQ45 CTM25:CTM45 DDI25:DDI45 DNE25:DNE45 DXA25:DXA45 EGW25:EGW45 EQS25:EQS45 FAO25:FAO45 FKK25:FKK45 FUG25:FUG45 GEC25:GEC45 GNY25:GNY45 GXU25:GXU45 HHQ25:HHQ45 HRM25:HRM45 IBI25:IBI45 ILE25:ILE45 IVA25:IVA45 JEW25:JEW45 JOS25:JOS45 JYO25:JYO45 KIK25:KIK45 KSG25:KSG45 LCC25:LCC45 LLY25:LLY45 LVU25:LVU45 MFQ25:MFQ45 MPM25:MPM45 MZI25:MZI45 NJE25:NJE45 NTA25:NTA45 OCW25:OCW45 OMS25:OMS45 OWO25:OWO45 PGK25:PGK45 PQG25:PQG45 QAC25:QAC45 QJY25:QJY45 QTU25:QTU45 RDQ25:RDQ45 RNM25:RNM45 RXI25:RXI45 SHE25:SHE45 SRA25:SRA45 TAW25:TAW45 TKS25:TKS45 TUO25:TUO45 UEK25:UEK45 UOG25:UOG45 UYC25:UYC45 VHY25:VHY45 VRU25:VRU45 WBQ25:WBQ45 WLM25:WLM45 WVI25:WVI45 A65561:A65581 IW65561:IW65581 SS65561:SS65581 ACO65561:ACO65581 AMK65561:AMK65581 AWG65561:AWG65581 BGC65561:BGC65581 BPY65561:BPY65581 BZU65561:BZU65581 CJQ65561:CJQ65581 CTM65561:CTM65581 DDI65561:DDI65581 DNE65561:DNE65581 DXA65561:DXA65581 EGW65561:EGW65581 EQS65561:EQS65581 FAO65561:FAO65581 FKK65561:FKK65581 FUG65561:FUG65581 GEC65561:GEC65581 GNY65561:GNY65581 GXU65561:GXU65581 HHQ65561:HHQ65581 HRM65561:HRM65581 IBI65561:IBI65581 ILE65561:ILE65581 IVA65561:IVA65581 JEW65561:JEW65581 JOS65561:JOS65581 JYO65561:JYO65581 KIK65561:KIK65581 KSG65561:KSG65581 LCC65561:LCC65581 LLY65561:LLY65581 LVU65561:LVU65581 MFQ65561:MFQ65581 MPM65561:MPM65581 MZI65561:MZI65581 NJE65561:NJE65581 NTA65561:NTA65581 OCW65561:OCW65581 OMS65561:OMS65581 OWO65561:OWO65581 PGK65561:PGK65581 PQG65561:PQG65581 QAC65561:QAC65581 QJY65561:QJY65581 QTU65561:QTU65581 RDQ65561:RDQ65581 RNM65561:RNM65581 RXI65561:RXI65581 SHE65561:SHE65581 SRA65561:SRA65581 TAW65561:TAW65581 TKS65561:TKS65581 TUO65561:TUO65581 UEK65561:UEK65581 UOG65561:UOG65581 UYC65561:UYC65581 VHY65561:VHY65581 VRU65561:VRU65581 WBQ65561:WBQ65581 WLM65561:WLM65581 WVI65561:WVI65581 A131097:A131117 IW131097:IW131117 SS131097:SS131117 ACO131097:ACO131117 AMK131097:AMK131117 AWG131097:AWG131117 BGC131097:BGC131117 BPY131097:BPY131117 BZU131097:BZU131117 CJQ131097:CJQ131117 CTM131097:CTM131117 DDI131097:DDI131117 DNE131097:DNE131117 DXA131097:DXA131117 EGW131097:EGW131117 EQS131097:EQS131117 FAO131097:FAO131117 FKK131097:FKK131117 FUG131097:FUG131117 GEC131097:GEC131117 GNY131097:GNY131117 GXU131097:GXU131117 HHQ131097:HHQ131117 HRM131097:HRM131117 IBI131097:IBI131117 ILE131097:ILE131117 IVA131097:IVA131117 JEW131097:JEW131117 JOS131097:JOS131117 JYO131097:JYO131117 KIK131097:KIK131117 KSG131097:KSG131117 LCC131097:LCC131117 LLY131097:LLY131117 LVU131097:LVU131117 MFQ131097:MFQ131117 MPM131097:MPM131117 MZI131097:MZI131117 NJE131097:NJE131117 NTA131097:NTA131117 OCW131097:OCW131117 OMS131097:OMS131117 OWO131097:OWO131117 PGK131097:PGK131117 PQG131097:PQG131117 QAC131097:QAC131117 QJY131097:QJY131117 QTU131097:QTU131117 RDQ131097:RDQ131117 RNM131097:RNM131117 RXI131097:RXI131117 SHE131097:SHE131117 SRA131097:SRA131117 TAW131097:TAW131117 TKS131097:TKS131117 TUO131097:TUO131117 UEK131097:UEK131117 UOG131097:UOG131117 UYC131097:UYC131117 VHY131097:VHY131117 VRU131097:VRU131117 WBQ131097:WBQ131117 WLM131097:WLM131117 WVI131097:WVI131117 A196633:A196653 IW196633:IW196653 SS196633:SS196653 ACO196633:ACO196653 AMK196633:AMK196653 AWG196633:AWG196653 BGC196633:BGC196653 BPY196633:BPY196653 BZU196633:BZU196653 CJQ196633:CJQ196653 CTM196633:CTM196653 DDI196633:DDI196653 DNE196633:DNE196653 DXA196633:DXA196653 EGW196633:EGW196653 EQS196633:EQS196653 FAO196633:FAO196653 FKK196633:FKK196653 FUG196633:FUG196653 GEC196633:GEC196653 GNY196633:GNY196653 GXU196633:GXU196653 HHQ196633:HHQ196653 HRM196633:HRM196653 IBI196633:IBI196653 ILE196633:ILE196653 IVA196633:IVA196653 JEW196633:JEW196653 JOS196633:JOS196653 JYO196633:JYO196653 KIK196633:KIK196653 KSG196633:KSG196653 LCC196633:LCC196653 LLY196633:LLY196653 LVU196633:LVU196653 MFQ196633:MFQ196653 MPM196633:MPM196653 MZI196633:MZI196653 NJE196633:NJE196653 NTA196633:NTA196653 OCW196633:OCW196653 OMS196633:OMS196653 OWO196633:OWO196653 PGK196633:PGK196653 PQG196633:PQG196653 QAC196633:QAC196653 QJY196633:QJY196653 QTU196633:QTU196653 RDQ196633:RDQ196653 RNM196633:RNM196653 RXI196633:RXI196653 SHE196633:SHE196653 SRA196633:SRA196653 TAW196633:TAW196653 TKS196633:TKS196653 TUO196633:TUO196653 UEK196633:UEK196653 UOG196633:UOG196653 UYC196633:UYC196653 VHY196633:VHY196653 VRU196633:VRU196653 WBQ196633:WBQ196653 WLM196633:WLM196653 WVI196633:WVI196653 A262169:A262189 IW262169:IW262189 SS262169:SS262189 ACO262169:ACO262189 AMK262169:AMK262189 AWG262169:AWG262189 BGC262169:BGC262189 BPY262169:BPY262189 BZU262169:BZU262189 CJQ262169:CJQ262189 CTM262169:CTM262189 DDI262169:DDI262189 DNE262169:DNE262189 DXA262169:DXA262189 EGW262169:EGW262189 EQS262169:EQS262189 FAO262169:FAO262189 FKK262169:FKK262189 FUG262169:FUG262189 GEC262169:GEC262189 GNY262169:GNY262189 GXU262169:GXU262189 HHQ262169:HHQ262189 HRM262169:HRM262189 IBI262169:IBI262189 ILE262169:ILE262189 IVA262169:IVA262189 JEW262169:JEW262189 JOS262169:JOS262189 JYO262169:JYO262189 KIK262169:KIK262189 KSG262169:KSG262189 LCC262169:LCC262189 LLY262169:LLY262189 LVU262169:LVU262189 MFQ262169:MFQ262189 MPM262169:MPM262189 MZI262169:MZI262189 NJE262169:NJE262189 NTA262169:NTA262189 OCW262169:OCW262189 OMS262169:OMS262189 OWO262169:OWO262189 PGK262169:PGK262189 PQG262169:PQG262189 QAC262169:QAC262189 QJY262169:QJY262189 QTU262169:QTU262189 RDQ262169:RDQ262189 RNM262169:RNM262189 RXI262169:RXI262189 SHE262169:SHE262189 SRA262169:SRA262189 TAW262169:TAW262189 TKS262169:TKS262189 TUO262169:TUO262189 UEK262169:UEK262189 UOG262169:UOG262189 UYC262169:UYC262189 VHY262169:VHY262189 VRU262169:VRU262189 WBQ262169:WBQ262189 WLM262169:WLM262189 WVI262169:WVI262189 A327705:A327725 IW327705:IW327725 SS327705:SS327725 ACO327705:ACO327725 AMK327705:AMK327725 AWG327705:AWG327725 BGC327705:BGC327725 BPY327705:BPY327725 BZU327705:BZU327725 CJQ327705:CJQ327725 CTM327705:CTM327725 DDI327705:DDI327725 DNE327705:DNE327725 DXA327705:DXA327725 EGW327705:EGW327725 EQS327705:EQS327725 FAO327705:FAO327725 FKK327705:FKK327725 FUG327705:FUG327725 GEC327705:GEC327725 GNY327705:GNY327725 GXU327705:GXU327725 HHQ327705:HHQ327725 HRM327705:HRM327725 IBI327705:IBI327725 ILE327705:ILE327725 IVA327705:IVA327725 JEW327705:JEW327725 JOS327705:JOS327725 JYO327705:JYO327725 KIK327705:KIK327725 KSG327705:KSG327725 LCC327705:LCC327725 LLY327705:LLY327725 LVU327705:LVU327725 MFQ327705:MFQ327725 MPM327705:MPM327725 MZI327705:MZI327725 NJE327705:NJE327725 NTA327705:NTA327725 OCW327705:OCW327725 OMS327705:OMS327725 OWO327705:OWO327725 PGK327705:PGK327725 PQG327705:PQG327725 QAC327705:QAC327725 QJY327705:QJY327725 QTU327705:QTU327725 RDQ327705:RDQ327725 RNM327705:RNM327725 RXI327705:RXI327725 SHE327705:SHE327725 SRA327705:SRA327725 TAW327705:TAW327725 TKS327705:TKS327725 TUO327705:TUO327725 UEK327705:UEK327725 UOG327705:UOG327725 UYC327705:UYC327725 VHY327705:VHY327725 VRU327705:VRU327725 WBQ327705:WBQ327725 WLM327705:WLM327725 WVI327705:WVI327725 A393241:A393261 IW393241:IW393261 SS393241:SS393261 ACO393241:ACO393261 AMK393241:AMK393261 AWG393241:AWG393261 BGC393241:BGC393261 BPY393241:BPY393261 BZU393241:BZU393261 CJQ393241:CJQ393261 CTM393241:CTM393261 DDI393241:DDI393261 DNE393241:DNE393261 DXA393241:DXA393261 EGW393241:EGW393261 EQS393241:EQS393261 FAO393241:FAO393261 FKK393241:FKK393261 FUG393241:FUG393261 GEC393241:GEC393261 GNY393241:GNY393261 GXU393241:GXU393261 HHQ393241:HHQ393261 HRM393241:HRM393261 IBI393241:IBI393261 ILE393241:ILE393261 IVA393241:IVA393261 JEW393241:JEW393261 JOS393241:JOS393261 JYO393241:JYO393261 KIK393241:KIK393261 KSG393241:KSG393261 LCC393241:LCC393261 LLY393241:LLY393261 LVU393241:LVU393261 MFQ393241:MFQ393261 MPM393241:MPM393261 MZI393241:MZI393261 NJE393241:NJE393261 NTA393241:NTA393261 OCW393241:OCW393261 OMS393241:OMS393261 OWO393241:OWO393261 PGK393241:PGK393261 PQG393241:PQG393261 QAC393241:QAC393261 QJY393241:QJY393261 QTU393241:QTU393261 RDQ393241:RDQ393261 RNM393241:RNM393261 RXI393241:RXI393261 SHE393241:SHE393261 SRA393241:SRA393261 TAW393241:TAW393261 TKS393241:TKS393261 TUO393241:TUO393261 UEK393241:UEK393261 UOG393241:UOG393261 UYC393241:UYC393261 VHY393241:VHY393261 VRU393241:VRU393261 WBQ393241:WBQ393261 WLM393241:WLM393261 WVI393241:WVI393261 A458777:A458797 IW458777:IW458797 SS458777:SS458797 ACO458777:ACO458797 AMK458777:AMK458797 AWG458777:AWG458797 BGC458777:BGC458797 BPY458777:BPY458797 BZU458777:BZU458797 CJQ458777:CJQ458797 CTM458777:CTM458797 DDI458777:DDI458797 DNE458777:DNE458797 DXA458777:DXA458797 EGW458777:EGW458797 EQS458777:EQS458797 FAO458777:FAO458797 FKK458777:FKK458797 FUG458777:FUG458797 GEC458777:GEC458797 GNY458777:GNY458797 GXU458777:GXU458797 HHQ458777:HHQ458797 HRM458777:HRM458797 IBI458777:IBI458797 ILE458777:ILE458797 IVA458777:IVA458797 JEW458777:JEW458797 JOS458777:JOS458797 JYO458777:JYO458797 KIK458777:KIK458797 KSG458777:KSG458797 LCC458777:LCC458797 LLY458777:LLY458797 LVU458777:LVU458797 MFQ458777:MFQ458797 MPM458777:MPM458797 MZI458777:MZI458797 NJE458777:NJE458797 NTA458777:NTA458797 OCW458777:OCW458797 OMS458777:OMS458797 OWO458777:OWO458797 PGK458777:PGK458797 PQG458777:PQG458797 QAC458777:QAC458797 QJY458777:QJY458797 QTU458777:QTU458797 RDQ458777:RDQ458797 RNM458777:RNM458797 RXI458777:RXI458797 SHE458777:SHE458797 SRA458777:SRA458797 TAW458777:TAW458797 TKS458777:TKS458797 TUO458777:TUO458797 UEK458777:UEK458797 UOG458777:UOG458797 UYC458777:UYC458797 VHY458777:VHY458797 VRU458777:VRU458797 WBQ458777:WBQ458797 WLM458777:WLM458797 WVI458777:WVI458797 A524313:A524333 IW524313:IW524333 SS524313:SS524333 ACO524313:ACO524333 AMK524313:AMK524333 AWG524313:AWG524333 BGC524313:BGC524333 BPY524313:BPY524333 BZU524313:BZU524333 CJQ524313:CJQ524333 CTM524313:CTM524333 DDI524313:DDI524333 DNE524313:DNE524333 DXA524313:DXA524333 EGW524313:EGW524333 EQS524313:EQS524333 FAO524313:FAO524333 FKK524313:FKK524333 FUG524313:FUG524333 GEC524313:GEC524333 GNY524313:GNY524333 GXU524313:GXU524333 HHQ524313:HHQ524333 HRM524313:HRM524333 IBI524313:IBI524333 ILE524313:ILE524333 IVA524313:IVA524333 JEW524313:JEW524333 JOS524313:JOS524333 JYO524313:JYO524333 KIK524313:KIK524333 KSG524313:KSG524333 LCC524313:LCC524333 LLY524313:LLY524333 LVU524313:LVU524333 MFQ524313:MFQ524333 MPM524313:MPM524333 MZI524313:MZI524333 NJE524313:NJE524333 NTA524313:NTA524333 OCW524313:OCW524333 OMS524313:OMS524333 OWO524313:OWO524333 PGK524313:PGK524333 PQG524313:PQG524333 QAC524313:QAC524333 QJY524313:QJY524333 QTU524313:QTU524333 RDQ524313:RDQ524333 RNM524313:RNM524333 RXI524313:RXI524333 SHE524313:SHE524333 SRA524313:SRA524333 TAW524313:TAW524333 TKS524313:TKS524333 TUO524313:TUO524333 UEK524313:UEK524333 UOG524313:UOG524333 UYC524313:UYC524333 VHY524313:VHY524333 VRU524313:VRU524333 WBQ524313:WBQ524333 WLM524313:WLM524333 WVI524313:WVI524333 A589849:A589869 IW589849:IW589869 SS589849:SS589869 ACO589849:ACO589869 AMK589849:AMK589869 AWG589849:AWG589869 BGC589849:BGC589869 BPY589849:BPY589869 BZU589849:BZU589869 CJQ589849:CJQ589869 CTM589849:CTM589869 DDI589849:DDI589869 DNE589849:DNE589869 DXA589849:DXA589869 EGW589849:EGW589869 EQS589849:EQS589869 FAO589849:FAO589869 FKK589849:FKK589869 FUG589849:FUG589869 GEC589849:GEC589869 GNY589849:GNY589869 GXU589849:GXU589869 HHQ589849:HHQ589869 HRM589849:HRM589869 IBI589849:IBI589869 ILE589849:ILE589869 IVA589849:IVA589869 JEW589849:JEW589869 JOS589849:JOS589869 JYO589849:JYO589869 KIK589849:KIK589869 KSG589849:KSG589869 LCC589849:LCC589869 LLY589849:LLY589869 LVU589849:LVU589869 MFQ589849:MFQ589869 MPM589849:MPM589869 MZI589849:MZI589869 NJE589849:NJE589869 NTA589849:NTA589869 OCW589849:OCW589869 OMS589849:OMS589869 OWO589849:OWO589869 PGK589849:PGK589869 PQG589849:PQG589869 QAC589849:QAC589869 QJY589849:QJY589869 QTU589849:QTU589869 RDQ589849:RDQ589869 RNM589849:RNM589869 RXI589849:RXI589869 SHE589849:SHE589869 SRA589849:SRA589869 TAW589849:TAW589869 TKS589849:TKS589869 TUO589849:TUO589869 UEK589849:UEK589869 UOG589849:UOG589869 UYC589849:UYC589869 VHY589849:VHY589869 VRU589849:VRU589869 WBQ589849:WBQ589869 WLM589849:WLM589869 WVI589849:WVI589869 A655385:A655405 IW655385:IW655405 SS655385:SS655405 ACO655385:ACO655405 AMK655385:AMK655405 AWG655385:AWG655405 BGC655385:BGC655405 BPY655385:BPY655405 BZU655385:BZU655405 CJQ655385:CJQ655405 CTM655385:CTM655405 DDI655385:DDI655405 DNE655385:DNE655405 DXA655385:DXA655405 EGW655385:EGW655405 EQS655385:EQS655405 FAO655385:FAO655405 FKK655385:FKK655405 FUG655385:FUG655405 GEC655385:GEC655405 GNY655385:GNY655405 GXU655385:GXU655405 HHQ655385:HHQ655405 HRM655385:HRM655405 IBI655385:IBI655405 ILE655385:ILE655405 IVA655385:IVA655405 JEW655385:JEW655405 JOS655385:JOS655405 JYO655385:JYO655405 KIK655385:KIK655405 KSG655385:KSG655405 LCC655385:LCC655405 LLY655385:LLY655405 LVU655385:LVU655405 MFQ655385:MFQ655405 MPM655385:MPM655405 MZI655385:MZI655405 NJE655385:NJE655405 NTA655385:NTA655405 OCW655385:OCW655405 OMS655385:OMS655405 OWO655385:OWO655405 PGK655385:PGK655405 PQG655385:PQG655405 QAC655385:QAC655405 QJY655385:QJY655405 QTU655385:QTU655405 RDQ655385:RDQ655405 RNM655385:RNM655405 RXI655385:RXI655405 SHE655385:SHE655405 SRA655385:SRA655405 TAW655385:TAW655405 TKS655385:TKS655405 TUO655385:TUO655405 UEK655385:UEK655405 UOG655385:UOG655405 UYC655385:UYC655405 VHY655385:VHY655405 VRU655385:VRU655405 WBQ655385:WBQ655405 WLM655385:WLM655405 WVI655385:WVI655405 A720921:A720941 IW720921:IW720941 SS720921:SS720941 ACO720921:ACO720941 AMK720921:AMK720941 AWG720921:AWG720941 BGC720921:BGC720941 BPY720921:BPY720941 BZU720921:BZU720941 CJQ720921:CJQ720941 CTM720921:CTM720941 DDI720921:DDI720941 DNE720921:DNE720941 DXA720921:DXA720941 EGW720921:EGW720941 EQS720921:EQS720941 FAO720921:FAO720941 FKK720921:FKK720941 FUG720921:FUG720941 GEC720921:GEC720941 GNY720921:GNY720941 GXU720921:GXU720941 HHQ720921:HHQ720941 HRM720921:HRM720941 IBI720921:IBI720941 ILE720921:ILE720941 IVA720921:IVA720941 JEW720921:JEW720941 JOS720921:JOS720941 JYO720921:JYO720941 KIK720921:KIK720941 KSG720921:KSG720941 LCC720921:LCC720941 LLY720921:LLY720941 LVU720921:LVU720941 MFQ720921:MFQ720941 MPM720921:MPM720941 MZI720921:MZI720941 NJE720921:NJE720941 NTA720921:NTA720941 OCW720921:OCW720941 OMS720921:OMS720941 OWO720921:OWO720941 PGK720921:PGK720941 PQG720921:PQG720941 QAC720921:QAC720941 QJY720921:QJY720941 QTU720921:QTU720941 RDQ720921:RDQ720941 RNM720921:RNM720941 RXI720921:RXI720941 SHE720921:SHE720941 SRA720921:SRA720941 TAW720921:TAW720941 TKS720921:TKS720941 TUO720921:TUO720941 UEK720921:UEK720941 UOG720921:UOG720941 UYC720921:UYC720941 VHY720921:VHY720941 VRU720921:VRU720941 WBQ720921:WBQ720941 WLM720921:WLM720941 WVI720921:WVI720941 A786457:A786477 IW786457:IW786477 SS786457:SS786477 ACO786457:ACO786477 AMK786457:AMK786477 AWG786457:AWG786477 BGC786457:BGC786477 BPY786457:BPY786477 BZU786457:BZU786477 CJQ786457:CJQ786477 CTM786457:CTM786477 DDI786457:DDI786477 DNE786457:DNE786477 DXA786457:DXA786477 EGW786457:EGW786477 EQS786457:EQS786477 FAO786457:FAO786477 FKK786457:FKK786477 FUG786457:FUG786477 GEC786457:GEC786477 GNY786457:GNY786477 GXU786457:GXU786477 HHQ786457:HHQ786477 HRM786457:HRM786477 IBI786457:IBI786477 ILE786457:ILE786477 IVA786457:IVA786477 JEW786457:JEW786477 JOS786457:JOS786477 JYO786457:JYO786477 KIK786457:KIK786477 KSG786457:KSG786477 LCC786457:LCC786477 LLY786457:LLY786477 LVU786457:LVU786477 MFQ786457:MFQ786477 MPM786457:MPM786477 MZI786457:MZI786477 NJE786457:NJE786477 NTA786457:NTA786477 OCW786457:OCW786477 OMS786457:OMS786477 OWO786457:OWO786477 PGK786457:PGK786477 PQG786457:PQG786477 QAC786457:QAC786477 QJY786457:QJY786477 QTU786457:QTU786477 RDQ786457:RDQ786477 RNM786457:RNM786477 RXI786457:RXI786477 SHE786457:SHE786477 SRA786457:SRA786477 TAW786457:TAW786477 TKS786457:TKS786477 TUO786457:TUO786477 UEK786457:UEK786477 UOG786457:UOG786477 UYC786457:UYC786477 VHY786457:VHY786477 VRU786457:VRU786477 WBQ786457:WBQ786477 WLM786457:WLM786477 WVI786457:WVI786477 A851993:A852013 IW851993:IW852013 SS851993:SS852013 ACO851993:ACO852013 AMK851993:AMK852013 AWG851993:AWG852013 BGC851993:BGC852013 BPY851993:BPY852013 BZU851993:BZU852013 CJQ851993:CJQ852013 CTM851993:CTM852013 DDI851993:DDI852013 DNE851993:DNE852013 DXA851993:DXA852013 EGW851993:EGW852013 EQS851993:EQS852013 FAO851993:FAO852013 FKK851993:FKK852013 FUG851993:FUG852013 GEC851993:GEC852013 GNY851993:GNY852013 GXU851993:GXU852013 HHQ851993:HHQ852013 HRM851993:HRM852013 IBI851993:IBI852013 ILE851993:ILE852013 IVA851993:IVA852013 JEW851993:JEW852013 JOS851993:JOS852013 JYO851993:JYO852013 KIK851993:KIK852013 KSG851993:KSG852013 LCC851993:LCC852013 LLY851993:LLY852013 LVU851993:LVU852013 MFQ851993:MFQ852013 MPM851993:MPM852013 MZI851993:MZI852013 NJE851993:NJE852013 NTA851993:NTA852013 OCW851993:OCW852013 OMS851993:OMS852013 OWO851993:OWO852013 PGK851993:PGK852013 PQG851993:PQG852013 QAC851993:QAC852013 QJY851993:QJY852013 QTU851993:QTU852013 RDQ851993:RDQ852013 RNM851993:RNM852013 RXI851993:RXI852013 SHE851993:SHE852013 SRA851993:SRA852013 TAW851993:TAW852013 TKS851993:TKS852013 TUO851993:TUO852013 UEK851993:UEK852013 UOG851993:UOG852013 UYC851993:UYC852013 VHY851993:VHY852013 VRU851993:VRU852013 WBQ851993:WBQ852013 WLM851993:WLM852013 WVI851993:WVI852013 A917529:A917549 IW917529:IW917549 SS917529:SS917549 ACO917529:ACO917549 AMK917529:AMK917549 AWG917529:AWG917549 BGC917529:BGC917549 BPY917529:BPY917549 BZU917529:BZU917549 CJQ917529:CJQ917549 CTM917529:CTM917549 DDI917529:DDI917549 DNE917529:DNE917549 DXA917529:DXA917549 EGW917529:EGW917549 EQS917529:EQS917549 FAO917529:FAO917549 FKK917529:FKK917549 FUG917529:FUG917549 GEC917529:GEC917549 GNY917529:GNY917549 GXU917529:GXU917549 HHQ917529:HHQ917549 HRM917529:HRM917549 IBI917529:IBI917549 ILE917529:ILE917549 IVA917529:IVA917549 JEW917529:JEW917549 JOS917529:JOS917549 JYO917529:JYO917549 KIK917529:KIK917549 KSG917529:KSG917549 LCC917529:LCC917549 LLY917529:LLY917549 LVU917529:LVU917549 MFQ917529:MFQ917549 MPM917529:MPM917549 MZI917529:MZI917549 NJE917529:NJE917549 NTA917529:NTA917549 OCW917529:OCW917549 OMS917529:OMS917549 OWO917529:OWO917549 PGK917529:PGK917549 PQG917529:PQG917549 QAC917529:QAC917549 QJY917529:QJY917549 QTU917529:QTU917549 RDQ917529:RDQ917549 RNM917529:RNM917549 RXI917529:RXI917549 SHE917529:SHE917549 SRA917529:SRA917549 TAW917529:TAW917549 TKS917529:TKS917549 TUO917529:TUO917549 UEK917529:UEK917549 UOG917529:UOG917549 UYC917529:UYC917549 VHY917529:VHY917549 VRU917529:VRU917549 WBQ917529:WBQ917549 WLM917529:WLM917549 WVI917529:WVI917549 A983065:A983085 IW983065:IW983085 SS983065:SS983085 ACO983065:ACO983085 AMK983065:AMK983085 AWG983065:AWG983085 BGC983065:BGC983085 BPY983065:BPY983085 BZU983065:BZU983085 CJQ983065:CJQ983085 CTM983065:CTM983085 DDI983065:DDI983085 DNE983065:DNE983085 DXA983065:DXA983085 EGW983065:EGW983085 EQS983065:EQS983085 FAO983065:FAO983085 FKK983065:FKK983085 FUG983065:FUG983085 GEC983065:GEC983085 GNY983065:GNY983085 GXU983065:GXU983085 HHQ983065:HHQ983085 HRM983065:HRM983085 IBI983065:IBI983085 ILE983065:ILE983085 IVA983065:IVA983085 JEW983065:JEW983085 JOS983065:JOS983085 JYO983065:JYO983085 KIK983065:KIK983085 KSG983065:KSG983085 LCC983065:LCC983085 LLY983065:LLY983085 LVU983065:LVU983085 MFQ983065:MFQ983085 MPM983065:MPM983085 MZI983065:MZI983085 NJE983065:NJE983085 NTA983065:NTA983085 OCW983065:OCW983085 OMS983065:OMS983085 OWO983065:OWO983085 PGK983065:PGK983085 PQG983065:PQG983085 QAC983065:QAC983085 QJY983065:QJY983085 QTU983065:QTU983085 RDQ983065:RDQ983085 RNM983065:RNM983085 RXI983065:RXI983085 SHE983065:SHE983085 SRA983065:SRA983085 TAW983065:TAW983085 TKS983065:TKS983085 TUO983065:TUO983085 UEK983065:UEK983085 UOG983065:UOG983085 UYC983065:UYC983085 VHY983065:VHY983085 VRU983065:VRU983085 WBQ983065:WBQ983085 WLM983065:WLM983085 WVI983065:WVI983085">
      <formula1>"1,2,3,4,5"</formula1>
    </dataValidation>
  </dataValidation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8"/>
  <sheetViews>
    <sheetView zoomScale="76" zoomScaleNormal="140" workbookViewId="0">
      <selection activeCell="R96" sqref="R96"/>
    </sheetView>
  </sheetViews>
  <sheetFormatPr baseColWidth="10" defaultRowHeight="14.25" x14ac:dyDescent="0.25"/>
  <cols>
    <col min="1" max="1" width="3.140625" style="123" bestFit="1" customWidth="1"/>
    <col min="2" max="2" width="58.85546875" style="123" customWidth="1"/>
    <col min="3" max="3" width="31.140625" style="123" customWidth="1"/>
    <col min="4" max="4" width="26.7109375" style="123" customWidth="1"/>
    <col min="5" max="5" width="25" style="123" customWidth="1"/>
    <col min="6" max="7" width="29.7109375" style="123" customWidth="1"/>
    <col min="8" max="8" width="23" style="123" customWidth="1"/>
    <col min="9" max="9" width="27.28515625" style="123" customWidth="1"/>
    <col min="10" max="10" width="29.5703125" style="123" customWidth="1"/>
    <col min="11" max="11" width="33" style="123" customWidth="1"/>
    <col min="12" max="12" width="29.85546875" style="123" customWidth="1"/>
    <col min="13" max="13" width="26.28515625" style="123" customWidth="1"/>
    <col min="14" max="14" width="22.140625" style="123" customWidth="1"/>
    <col min="15" max="15" width="26.140625" style="123" customWidth="1"/>
    <col min="16" max="16" width="19.5703125" style="123" bestFit="1" customWidth="1"/>
    <col min="17" max="17" width="23.7109375" style="123" customWidth="1"/>
    <col min="18" max="18" width="18.28515625" style="123" customWidth="1"/>
    <col min="19" max="22" width="6.42578125" style="123" customWidth="1"/>
    <col min="23" max="251" width="11.42578125" style="123"/>
    <col min="252" max="252" width="1" style="123" customWidth="1"/>
    <col min="253" max="253" width="4.28515625" style="123" customWidth="1"/>
    <col min="254" max="254" width="34.7109375" style="123" customWidth="1"/>
    <col min="255" max="255" width="0" style="123" hidden="1" customWidth="1"/>
    <col min="256" max="256" width="20" style="123" customWidth="1"/>
    <col min="257" max="257" width="20.85546875" style="123" customWidth="1"/>
    <col min="258" max="258" width="25" style="123" customWidth="1"/>
    <col min="259" max="259" width="18.7109375" style="123" customWidth="1"/>
    <col min="260" max="260" width="29.7109375" style="123" customWidth="1"/>
    <col min="261" max="261" width="13.42578125" style="123" customWidth="1"/>
    <col min="262" max="262" width="13.85546875" style="123" customWidth="1"/>
    <col min="263" max="267" width="16.5703125" style="123" customWidth="1"/>
    <col min="268" max="268" width="20.5703125" style="123" customWidth="1"/>
    <col min="269" max="269" width="21.140625" style="123" customWidth="1"/>
    <col min="270" max="270" width="9.5703125" style="123" customWidth="1"/>
    <col min="271" max="271" width="0.42578125" style="123" customWidth="1"/>
    <col min="272" max="278" width="6.42578125" style="123" customWidth="1"/>
    <col min="279" max="507" width="11.42578125" style="123"/>
    <col min="508" max="508" width="1" style="123" customWidth="1"/>
    <col min="509" max="509" width="4.28515625" style="123" customWidth="1"/>
    <col min="510" max="510" width="34.7109375" style="123" customWidth="1"/>
    <col min="511" max="511" width="0" style="123" hidden="1" customWidth="1"/>
    <col min="512" max="512" width="20" style="123" customWidth="1"/>
    <col min="513" max="513" width="20.85546875" style="123" customWidth="1"/>
    <col min="514" max="514" width="25" style="123" customWidth="1"/>
    <col min="515" max="515" width="18.7109375" style="123" customWidth="1"/>
    <col min="516" max="516" width="29.7109375" style="123" customWidth="1"/>
    <col min="517" max="517" width="13.42578125" style="123" customWidth="1"/>
    <col min="518" max="518" width="13.85546875" style="123" customWidth="1"/>
    <col min="519" max="523" width="16.5703125" style="123" customWidth="1"/>
    <col min="524" max="524" width="20.5703125" style="123" customWidth="1"/>
    <col min="525" max="525" width="21.140625" style="123" customWidth="1"/>
    <col min="526" max="526" width="9.5703125" style="123" customWidth="1"/>
    <col min="527" max="527" width="0.42578125" style="123" customWidth="1"/>
    <col min="528" max="534" width="6.42578125" style="123" customWidth="1"/>
    <col min="535" max="763" width="11.42578125" style="123"/>
    <col min="764" max="764" width="1" style="123" customWidth="1"/>
    <col min="765" max="765" width="4.28515625" style="123" customWidth="1"/>
    <col min="766" max="766" width="34.7109375" style="123" customWidth="1"/>
    <col min="767" max="767" width="0" style="123" hidden="1" customWidth="1"/>
    <col min="768" max="768" width="20" style="123" customWidth="1"/>
    <col min="769" max="769" width="20.85546875" style="123" customWidth="1"/>
    <col min="770" max="770" width="25" style="123" customWidth="1"/>
    <col min="771" max="771" width="18.7109375" style="123" customWidth="1"/>
    <col min="772" max="772" width="29.7109375" style="123" customWidth="1"/>
    <col min="773" max="773" width="13.42578125" style="123" customWidth="1"/>
    <col min="774" max="774" width="13.85546875" style="123" customWidth="1"/>
    <col min="775" max="779" width="16.5703125" style="123" customWidth="1"/>
    <col min="780" max="780" width="20.5703125" style="123" customWidth="1"/>
    <col min="781" max="781" width="21.140625" style="123" customWidth="1"/>
    <col min="782" max="782" width="9.5703125" style="123" customWidth="1"/>
    <col min="783" max="783" width="0.42578125" style="123" customWidth="1"/>
    <col min="784" max="790" width="6.42578125" style="123" customWidth="1"/>
    <col min="791" max="1019" width="11.42578125" style="123"/>
    <col min="1020" max="1020" width="1" style="123" customWidth="1"/>
    <col min="1021" max="1021" width="4.28515625" style="123" customWidth="1"/>
    <col min="1022" max="1022" width="34.7109375" style="123" customWidth="1"/>
    <col min="1023" max="1023" width="0" style="123" hidden="1" customWidth="1"/>
    <col min="1024" max="1024" width="20" style="123" customWidth="1"/>
    <col min="1025" max="1025" width="20.85546875" style="123" customWidth="1"/>
    <col min="1026" max="1026" width="25" style="123" customWidth="1"/>
    <col min="1027" max="1027" width="18.7109375" style="123" customWidth="1"/>
    <col min="1028" max="1028" width="29.7109375" style="123" customWidth="1"/>
    <col min="1029" max="1029" width="13.42578125" style="123" customWidth="1"/>
    <col min="1030" max="1030" width="13.85546875" style="123" customWidth="1"/>
    <col min="1031" max="1035" width="16.5703125" style="123" customWidth="1"/>
    <col min="1036" max="1036" width="20.5703125" style="123" customWidth="1"/>
    <col min="1037" max="1037" width="21.140625" style="123" customWidth="1"/>
    <col min="1038" max="1038" width="9.5703125" style="123" customWidth="1"/>
    <col min="1039" max="1039" width="0.42578125" style="123" customWidth="1"/>
    <col min="1040" max="1046" width="6.42578125" style="123" customWidth="1"/>
    <col min="1047" max="1275" width="11.42578125" style="123"/>
    <col min="1276" max="1276" width="1" style="123" customWidth="1"/>
    <col min="1277" max="1277" width="4.28515625" style="123" customWidth="1"/>
    <col min="1278" max="1278" width="34.7109375" style="123" customWidth="1"/>
    <col min="1279" max="1279" width="0" style="123" hidden="1" customWidth="1"/>
    <col min="1280" max="1280" width="20" style="123" customWidth="1"/>
    <col min="1281" max="1281" width="20.85546875" style="123" customWidth="1"/>
    <col min="1282" max="1282" width="25" style="123" customWidth="1"/>
    <col min="1283" max="1283" width="18.7109375" style="123" customWidth="1"/>
    <col min="1284" max="1284" width="29.7109375" style="123" customWidth="1"/>
    <col min="1285" max="1285" width="13.42578125" style="123" customWidth="1"/>
    <col min="1286" max="1286" width="13.85546875" style="123" customWidth="1"/>
    <col min="1287" max="1291" width="16.5703125" style="123" customWidth="1"/>
    <col min="1292" max="1292" width="20.5703125" style="123" customWidth="1"/>
    <col min="1293" max="1293" width="21.140625" style="123" customWidth="1"/>
    <col min="1294" max="1294" width="9.5703125" style="123" customWidth="1"/>
    <col min="1295" max="1295" width="0.42578125" style="123" customWidth="1"/>
    <col min="1296" max="1302" width="6.42578125" style="123" customWidth="1"/>
    <col min="1303" max="1531" width="11.42578125" style="123"/>
    <col min="1532" max="1532" width="1" style="123" customWidth="1"/>
    <col min="1533" max="1533" width="4.28515625" style="123" customWidth="1"/>
    <col min="1534" max="1534" width="34.7109375" style="123" customWidth="1"/>
    <col min="1535" max="1535" width="0" style="123" hidden="1" customWidth="1"/>
    <col min="1536" max="1536" width="20" style="123" customWidth="1"/>
    <col min="1537" max="1537" width="20.85546875" style="123" customWidth="1"/>
    <col min="1538" max="1538" width="25" style="123" customWidth="1"/>
    <col min="1539" max="1539" width="18.7109375" style="123" customWidth="1"/>
    <col min="1540" max="1540" width="29.7109375" style="123" customWidth="1"/>
    <col min="1541" max="1541" width="13.42578125" style="123" customWidth="1"/>
    <col min="1542" max="1542" width="13.85546875" style="123" customWidth="1"/>
    <col min="1543" max="1547" width="16.5703125" style="123" customWidth="1"/>
    <col min="1548" max="1548" width="20.5703125" style="123" customWidth="1"/>
    <col min="1549" max="1549" width="21.140625" style="123" customWidth="1"/>
    <col min="1550" max="1550" width="9.5703125" style="123" customWidth="1"/>
    <col min="1551" max="1551" width="0.42578125" style="123" customWidth="1"/>
    <col min="1552" max="1558" width="6.42578125" style="123" customWidth="1"/>
    <col min="1559" max="1787" width="11.42578125" style="123"/>
    <col min="1788" max="1788" width="1" style="123" customWidth="1"/>
    <col min="1789" max="1789" width="4.28515625" style="123" customWidth="1"/>
    <col min="1790" max="1790" width="34.7109375" style="123" customWidth="1"/>
    <col min="1791" max="1791" width="0" style="123" hidden="1" customWidth="1"/>
    <col min="1792" max="1792" width="20" style="123" customWidth="1"/>
    <col min="1793" max="1793" width="20.85546875" style="123" customWidth="1"/>
    <col min="1794" max="1794" width="25" style="123" customWidth="1"/>
    <col min="1795" max="1795" width="18.7109375" style="123" customWidth="1"/>
    <col min="1796" max="1796" width="29.7109375" style="123" customWidth="1"/>
    <col min="1797" max="1797" width="13.42578125" style="123" customWidth="1"/>
    <col min="1798" max="1798" width="13.85546875" style="123" customWidth="1"/>
    <col min="1799" max="1803" width="16.5703125" style="123" customWidth="1"/>
    <col min="1804" max="1804" width="20.5703125" style="123" customWidth="1"/>
    <col min="1805" max="1805" width="21.140625" style="123" customWidth="1"/>
    <col min="1806" max="1806" width="9.5703125" style="123" customWidth="1"/>
    <col min="1807" max="1807" width="0.42578125" style="123" customWidth="1"/>
    <col min="1808" max="1814" width="6.42578125" style="123" customWidth="1"/>
    <col min="1815" max="2043" width="11.42578125" style="123"/>
    <col min="2044" max="2044" width="1" style="123" customWidth="1"/>
    <col min="2045" max="2045" width="4.28515625" style="123" customWidth="1"/>
    <col min="2046" max="2046" width="34.7109375" style="123" customWidth="1"/>
    <col min="2047" max="2047" width="0" style="123" hidden="1" customWidth="1"/>
    <col min="2048" max="2048" width="20" style="123" customWidth="1"/>
    <col min="2049" max="2049" width="20.85546875" style="123" customWidth="1"/>
    <col min="2050" max="2050" width="25" style="123" customWidth="1"/>
    <col min="2051" max="2051" width="18.7109375" style="123" customWidth="1"/>
    <col min="2052" max="2052" width="29.7109375" style="123" customWidth="1"/>
    <col min="2053" max="2053" width="13.42578125" style="123" customWidth="1"/>
    <col min="2054" max="2054" width="13.85546875" style="123" customWidth="1"/>
    <col min="2055" max="2059" width="16.5703125" style="123" customWidth="1"/>
    <col min="2060" max="2060" width="20.5703125" style="123" customWidth="1"/>
    <col min="2061" max="2061" width="21.140625" style="123" customWidth="1"/>
    <col min="2062" max="2062" width="9.5703125" style="123" customWidth="1"/>
    <col min="2063" max="2063" width="0.42578125" style="123" customWidth="1"/>
    <col min="2064" max="2070" width="6.42578125" style="123" customWidth="1"/>
    <col min="2071" max="2299" width="11.42578125" style="123"/>
    <col min="2300" max="2300" width="1" style="123" customWidth="1"/>
    <col min="2301" max="2301" width="4.28515625" style="123" customWidth="1"/>
    <col min="2302" max="2302" width="34.7109375" style="123" customWidth="1"/>
    <col min="2303" max="2303" width="0" style="123" hidden="1" customWidth="1"/>
    <col min="2304" max="2304" width="20" style="123" customWidth="1"/>
    <col min="2305" max="2305" width="20.85546875" style="123" customWidth="1"/>
    <col min="2306" max="2306" width="25" style="123" customWidth="1"/>
    <col min="2307" max="2307" width="18.7109375" style="123" customWidth="1"/>
    <col min="2308" max="2308" width="29.7109375" style="123" customWidth="1"/>
    <col min="2309" max="2309" width="13.42578125" style="123" customWidth="1"/>
    <col min="2310" max="2310" width="13.85546875" style="123" customWidth="1"/>
    <col min="2311" max="2315" width="16.5703125" style="123" customWidth="1"/>
    <col min="2316" max="2316" width="20.5703125" style="123" customWidth="1"/>
    <col min="2317" max="2317" width="21.140625" style="123" customWidth="1"/>
    <col min="2318" max="2318" width="9.5703125" style="123" customWidth="1"/>
    <col min="2319" max="2319" width="0.42578125" style="123" customWidth="1"/>
    <col min="2320" max="2326" width="6.42578125" style="123" customWidth="1"/>
    <col min="2327" max="2555" width="11.42578125" style="123"/>
    <col min="2556" max="2556" width="1" style="123" customWidth="1"/>
    <col min="2557" max="2557" width="4.28515625" style="123" customWidth="1"/>
    <col min="2558" max="2558" width="34.7109375" style="123" customWidth="1"/>
    <col min="2559" max="2559" width="0" style="123" hidden="1" customWidth="1"/>
    <col min="2560" max="2560" width="20" style="123" customWidth="1"/>
    <col min="2561" max="2561" width="20.85546875" style="123" customWidth="1"/>
    <col min="2562" max="2562" width="25" style="123" customWidth="1"/>
    <col min="2563" max="2563" width="18.7109375" style="123" customWidth="1"/>
    <col min="2564" max="2564" width="29.7109375" style="123" customWidth="1"/>
    <col min="2565" max="2565" width="13.42578125" style="123" customWidth="1"/>
    <col min="2566" max="2566" width="13.85546875" style="123" customWidth="1"/>
    <col min="2567" max="2571" width="16.5703125" style="123" customWidth="1"/>
    <col min="2572" max="2572" width="20.5703125" style="123" customWidth="1"/>
    <col min="2573" max="2573" width="21.140625" style="123" customWidth="1"/>
    <col min="2574" max="2574" width="9.5703125" style="123" customWidth="1"/>
    <col min="2575" max="2575" width="0.42578125" style="123" customWidth="1"/>
    <col min="2576" max="2582" width="6.42578125" style="123" customWidth="1"/>
    <col min="2583" max="2811" width="11.42578125" style="123"/>
    <col min="2812" max="2812" width="1" style="123" customWidth="1"/>
    <col min="2813" max="2813" width="4.28515625" style="123" customWidth="1"/>
    <col min="2814" max="2814" width="34.7109375" style="123" customWidth="1"/>
    <col min="2815" max="2815" width="0" style="123" hidden="1" customWidth="1"/>
    <col min="2816" max="2816" width="20" style="123" customWidth="1"/>
    <col min="2817" max="2817" width="20.85546875" style="123" customWidth="1"/>
    <col min="2818" max="2818" width="25" style="123" customWidth="1"/>
    <col min="2819" max="2819" width="18.7109375" style="123" customWidth="1"/>
    <col min="2820" max="2820" width="29.7109375" style="123" customWidth="1"/>
    <col min="2821" max="2821" width="13.42578125" style="123" customWidth="1"/>
    <col min="2822" max="2822" width="13.85546875" style="123" customWidth="1"/>
    <col min="2823" max="2827" width="16.5703125" style="123" customWidth="1"/>
    <col min="2828" max="2828" width="20.5703125" style="123" customWidth="1"/>
    <col min="2829" max="2829" width="21.140625" style="123" customWidth="1"/>
    <col min="2830" max="2830" width="9.5703125" style="123" customWidth="1"/>
    <col min="2831" max="2831" width="0.42578125" style="123" customWidth="1"/>
    <col min="2832" max="2838" width="6.42578125" style="123" customWidth="1"/>
    <col min="2839" max="3067" width="11.42578125" style="123"/>
    <col min="3068" max="3068" width="1" style="123" customWidth="1"/>
    <col min="3069" max="3069" width="4.28515625" style="123" customWidth="1"/>
    <col min="3070" max="3070" width="34.7109375" style="123" customWidth="1"/>
    <col min="3071" max="3071" width="0" style="123" hidden="1" customWidth="1"/>
    <col min="3072" max="3072" width="20" style="123" customWidth="1"/>
    <col min="3073" max="3073" width="20.85546875" style="123" customWidth="1"/>
    <col min="3074" max="3074" width="25" style="123" customWidth="1"/>
    <col min="3075" max="3075" width="18.7109375" style="123" customWidth="1"/>
    <col min="3076" max="3076" width="29.7109375" style="123" customWidth="1"/>
    <col min="3077" max="3077" width="13.42578125" style="123" customWidth="1"/>
    <col min="3078" max="3078" width="13.85546875" style="123" customWidth="1"/>
    <col min="3079" max="3083" width="16.5703125" style="123" customWidth="1"/>
    <col min="3084" max="3084" width="20.5703125" style="123" customWidth="1"/>
    <col min="3085" max="3085" width="21.140625" style="123" customWidth="1"/>
    <col min="3086" max="3086" width="9.5703125" style="123" customWidth="1"/>
    <col min="3087" max="3087" width="0.42578125" style="123" customWidth="1"/>
    <col min="3088" max="3094" width="6.42578125" style="123" customWidth="1"/>
    <col min="3095" max="3323" width="11.42578125" style="123"/>
    <col min="3324" max="3324" width="1" style="123" customWidth="1"/>
    <col min="3325" max="3325" width="4.28515625" style="123" customWidth="1"/>
    <col min="3326" max="3326" width="34.7109375" style="123" customWidth="1"/>
    <col min="3327" max="3327" width="0" style="123" hidden="1" customWidth="1"/>
    <col min="3328" max="3328" width="20" style="123" customWidth="1"/>
    <col min="3329" max="3329" width="20.85546875" style="123" customWidth="1"/>
    <col min="3330" max="3330" width="25" style="123" customWidth="1"/>
    <col min="3331" max="3331" width="18.7109375" style="123" customWidth="1"/>
    <col min="3332" max="3332" width="29.7109375" style="123" customWidth="1"/>
    <col min="3333" max="3333" width="13.42578125" style="123" customWidth="1"/>
    <col min="3334" max="3334" width="13.85546875" style="123" customWidth="1"/>
    <col min="3335" max="3339" width="16.5703125" style="123" customWidth="1"/>
    <col min="3340" max="3340" width="20.5703125" style="123" customWidth="1"/>
    <col min="3341" max="3341" width="21.140625" style="123" customWidth="1"/>
    <col min="3342" max="3342" width="9.5703125" style="123" customWidth="1"/>
    <col min="3343" max="3343" width="0.42578125" style="123" customWidth="1"/>
    <col min="3344" max="3350" width="6.42578125" style="123" customWidth="1"/>
    <col min="3351" max="3579" width="11.42578125" style="123"/>
    <col min="3580" max="3580" width="1" style="123" customWidth="1"/>
    <col min="3581" max="3581" width="4.28515625" style="123" customWidth="1"/>
    <col min="3582" max="3582" width="34.7109375" style="123" customWidth="1"/>
    <col min="3583" max="3583" width="0" style="123" hidden="1" customWidth="1"/>
    <col min="3584" max="3584" width="20" style="123" customWidth="1"/>
    <col min="3585" max="3585" width="20.85546875" style="123" customWidth="1"/>
    <col min="3586" max="3586" width="25" style="123" customWidth="1"/>
    <col min="3587" max="3587" width="18.7109375" style="123" customWidth="1"/>
    <col min="3588" max="3588" width="29.7109375" style="123" customWidth="1"/>
    <col min="3589" max="3589" width="13.42578125" style="123" customWidth="1"/>
    <col min="3590" max="3590" width="13.85546875" style="123" customWidth="1"/>
    <col min="3591" max="3595" width="16.5703125" style="123" customWidth="1"/>
    <col min="3596" max="3596" width="20.5703125" style="123" customWidth="1"/>
    <col min="3597" max="3597" width="21.140625" style="123" customWidth="1"/>
    <col min="3598" max="3598" width="9.5703125" style="123" customWidth="1"/>
    <col min="3599" max="3599" width="0.42578125" style="123" customWidth="1"/>
    <col min="3600" max="3606" width="6.42578125" style="123" customWidth="1"/>
    <col min="3607" max="3835" width="11.42578125" style="123"/>
    <col min="3836" max="3836" width="1" style="123" customWidth="1"/>
    <col min="3837" max="3837" width="4.28515625" style="123" customWidth="1"/>
    <col min="3838" max="3838" width="34.7109375" style="123" customWidth="1"/>
    <col min="3839" max="3839" width="0" style="123" hidden="1" customWidth="1"/>
    <col min="3840" max="3840" width="20" style="123" customWidth="1"/>
    <col min="3841" max="3841" width="20.85546875" style="123" customWidth="1"/>
    <col min="3842" max="3842" width="25" style="123" customWidth="1"/>
    <col min="3843" max="3843" width="18.7109375" style="123" customWidth="1"/>
    <col min="3844" max="3844" width="29.7109375" style="123" customWidth="1"/>
    <col min="3845" max="3845" width="13.42578125" style="123" customWidth="1"/>
    <col min="3846" max="3846" width="13.85546875" style="123" customWidth="1"/>
    <col min="3847" max="3851" width="16.5703125" style="123" customWidth="1"/>
    <col min="3852" max="3852" width="20.5703125" style="123" customWidth="1"/>
    <col min="3853" max="3853" width="21.140625" style="123" customWidth="1"/>
    <col min="3854" max="3854" width="9.5703125" style="123" customWidth="1"/>
    <col min="3855" max="3855" width="0.42578125" style="123" customWidth="1"/>
    <col min="3856" max="3862" width="6.42578125" style="123" customWidth="1"/>
    <col min="3863" max="4091" width="11.42578125" style="123"/>
    <col min="4092" max="4092" width="1" style="123" customWidth="1"/>
    <col min="4093" max="4093" width="4.28515625" style="123" customWidth="1"/>
    <col min="4094" max="4094" width="34.7109375" style="123" customWidth="1"/>
    <col min="4095" max="4095" width="0" style="123" hidden="1" customWidth="1"/>
    <col min="4096" max="4096" width="20" style="123" customWidth="1"/>
    <col min="4097" max="4097" width="20.85546875" style="123" customWidth="1"/>
    <col min="4098" max="4098" width="25" style="123" customWidth="1"/>
    <col min="4099" max="4099" width="18.7109375" style="123" customWidth="1"/>
    <col min="4100" max="4100" width="29.7109375" style="123" customWidth="1"/>
    <col min="4101" max="4101" width="13.42578125" style="123" customWidth="1"/>
    <col min="4102" max="4102" width="13.85546875" style="123" customWidth="1"/>
    <col min="4103" max="4107" width="16.5703125" style="123" customWidth="1"/>
    <col min="4108" max="4108" width="20.5703125" style="123" customWidth="1"/>
    <col min="4109" max="4109" width="21.140625" style="123" customWidth="1"/>
    <col min="4110" max="4110" width="9.5703125" style="123" customWidth="1"/>
    <col min="4111" max="4111" width="0.42578125" style="123" customWidth="1"/>
    <col min="4112" max="4118" width="6.42578125" style="123" customWidth="1"/>
    <col min="4119" max="4347" width="11.42578125" style="123"/>
    <col min="4348" max="4348" width="1" style="123" customWidth="1"/>
    <col min="4349" max="4349" width="4.28515625" style="123" customWidth="1"/>
    <col min="4350" max="4350" width="34.7109375" style="123" customWidth="1"/>
    <col min="4351" max="4351" width="0" style="123" hidden="1" customWidth="1"/>
    <col min="4352" max="4352" width="20" style="123" customWidth="1"/>
    <col min="4353" max="4353" width="20.85546875" style="123" customWidth="1"/>
    <col min="4354" max="4354" width="25" style="123" customWidth="1"/>
    <col min="4355" max="4355" width="18.7109375" style="123" customWidth="1"/>
    <col min="4356" max="4356" width="29.7109375" style="123" customWidth="1"/>
    <col min="4357" max="4357" width="13.42578125" style="123" customWidth="1"/>
    <col min="4358" max="4358" width="13.85546875" style="123" customWidth="1"/>
    <col min="4359" max="4363" width="16.5703125" style="123" customWidth="1"/>
    <col min="4364" max="4364" width="20.5703125" style="123" customWidth="1"/>
    <col min="4365" max="4365" width="21.140625" style="123" customWidth="1"/>
    <col min="4366" max="4366" width="9.5703125" style="123" customWidth="1"/>
    <col min="4367" max="4367" width="0.42578125" style="123" customWidth="1"/>
    <col min="4368" max="4374" width="6.42578125" style="123" customWidth="1"/>
    <col min="4375" max="4603" width="11.42578125" style="123"/>
    <col min="4604" max="4604" width="1" style="123" customWidth="1"/>
    <col min="4605" max="4605" width="4.28515625" style="123" customWidth="1"/>
    <col min="4606" max="4606" width="34.7109375" style="123" customWidth="1"/>
    <col min="4607" max="4607" width="0" style="123" hidden="1" customWidth="1"/>
    <col min="4608" max="4608" width="20" style="123" customWidth="1"/>
    <col min="4609" max="4609" width="20.85546875" style="123" customWidth="1"/>
    <col min="4610" max="4610" width="25" style="123" customWidth="1"/>
    <col min="4611" max="4611" width="18.7109375" style="123" customWidth="1"/>
    <col min="4612" max="4612" width="29.7109375" style="123" customWidth="1"/>
    <col min="4613" max="4613" width="13.42578125" style="123" customWidth="1"/>
    <col min="4614" max="4614" width="13.85546875" style="123" customWidth="1"/>
    <col min="4615" max="4619" width="16.5703125" style="123" customWidth="1"/>
    <col min="4620" max="4620" width="20.5703125" style="123" customWidth="1"/>
    <col min="4621" max="4621" width="21.140625" style="123" customWidth="1"/>
    <col min="4622" max="4622" width="9.5703125" style="123" customWidth="1"/>
    <col min="4623" max="4623" width="0.42578125" style="123" customWidth="1"/>
    <col min="4624" max="4630" width="6.42578125" style="123" customWidth="1"/>
    <col min="4631" max="4859" width="11.42578125" style="123"/>
    <col min="4860" max="4860" width="1" style="123" customWidth="1"/>
    <col min="4861" max="4861" width="4.28515625" style="123" customWidth="1"/>
    <col min="4862" max="4862" width="34.7109375" style="123" customWidth="1"/>
    <col min="4863" max="4863" width="0" style="123" hidden="1" customWidth="1"/>
    <col min="4864" max="4864" width="20" style="123" customWidth="1"/>
    <col min="4865" max="4865" width="20.85546875" style="123" customWidth="1"/>
    <col min="4866" max="4866" width="25" style="123" customWidth="1"/>
    <col min="4867" max="4867" width="18.7109375" style="123" customWidth="1"/>
    <col min="4868" max="4868" width="29.7109375" style="123" customWidth="1"/>
    <col min="4869" max="4869" width="13.42578125" style="123" customWidth="1"/>
    <col min="4870" max="4870" width="13.85546875" style="123" customWidth="1"/>
    <col min="4871" max="4875" width="16.5703125" style="123" customWidth="1"/>
    <col min="4876" max="4876" width="20.5703125" style="123" customWidth="1"/>
    <col min="4877" max="4877" width="21.140625" style="123" customWidth="1"/>
    <col min="4878" max="4878" width="9.5703125" style="123" customWidth="1"/>
    <col min="4879" max="4879" width="0.42578125" style="123" customWidth="1"/>
    <col min="4880" max="4886" width="6.42578125" style="123" customWidth="1"/>
    <col min="4887" max="5115" width="11.42578125" style="123"/>
    <col min="5116" max="5116" width="1" style="123" customWidth="1"/>
    <col min="5117" max="5117" width="4.28515625" style="123" customWidth="1"/>
    <col min="5118" max="5118" width="34.7109375" style="123" customWidth="1"/>
    <col min="5119" max="5119" width="0" style="123" hidden="1" customWidth="1"/>
    <col min="5120" max="5120" width="20" style="123" customWidth="1"/>
    <col min="5121" max="5121" width="20.85546875" style="123" customWidth="1"/>
    <col min="5122" max="5122" width="25" style="123" customWidth="1"/>
    <col min="5123" max="5123" width="18.7109375" style="123" customWidth="1"/>
    <col min="5124" max="5124" width="29.7109375" style="123" customWidth="1"/>
    <col min="5125" max="5125" width="13.42578125" style="123" customWidth="1"/>
    <col min="5126" max="5126" width="13.85546875" style="123" customWidth="1"/>
    <col min="5127" max="5131" width="16.5703125" style="123" customWidth="1"/>
    <col min="5132" max="5132" width="20.5703125" style="123" customWidth="1"/>
    <col min="5133" max="5133" width="21.140625" style="123" customWidth="1"/>
    <col min="5134" max="5134" width="9.5703125" style="123" customWidth="1"/>
    <col min="5135" max="5135" width="0.42578125" style="123" customWidth="1"/>
    <col min="5136" max="5142" width="6.42578125" style="123" customWidth="1"/>
    <col min="5143" max="5371" width="11.42578125" style="123"/>
    <col min="5372" max="5372" width="1" style="123" customWidth="1"/>
    <col min="5373" max="5373" width="4.28515625" style="123" customWidth="1"/>
    <col min="5374" max="5374" width="34.7109375" style="123" customWidth="1"/>
    <col min="5375" max="5375" width="0" style="123" hidden="1" customWidth="1"/>
    <col min="5376" max="5376" width="20" style="123" customWidth="1"/>
    <col min="5377" max="5377" width="20.85546875" style="123" customWidth="1"/>
    <col min="5378" max="5378" width="25" style="123" customWidth="1"/>
    <col min="5379" max="5379" width="18.7109375" style="123" customWidth="1"/>
    <col min="5380" max="5380" width="29.7109375" style="123" customWidth="1"/>
    <col min="5381" max="5381" width="13.42578125" style="123" customWidth="1"/>
    <col min="5382" max="5382" width="13.85546875" style="123" customWidth="1"/>
    <col min="5383" max="5387" width="16.5703125" style="123" customWidth="1"/>
    <col min="5388" max="5388" width="20.5703125" style="123" customWidth="1"/>
    <col min="5389" max="5389" width="21.140625" style="123" customWidth="1"/>
    <col min="5390" max="5390" width="9.5703125" style="123" customWidth="1"/>
    <col min="5391" max="5391" width="0.42578125" style="123" customWidth="1"/>
    <col min="5392" max="5398" width="6.42578125" style="123" customWidth="1"/>
    <col min="5399" max="5627" width="11.42578125" style="123"/>
    <col min="5628" max="5628" width="1" style="123" customWidth="1"/>
    <col min="5629" max="5629" width="4.28515625" style="123" customWidth="1"/>
    <col min="5630" max="5630" width="34.7109375" style="123" customWidth="1"/>
    <col min="5631" max="5631" width="0" style="123" hidden="1" customWidth="1"/>
    <col min="5632" max="5632" width="20" style="123" customWidth="1"/>
    <col min="5633" max="5633" width="20.85546875" style="123" customWidth="1"/>
    <col min="5634" max="5634" width="25" style="123" customWidth="1"/>
    <col min="5635" max="5635" width="18.7109375" style="123" customWidth="1"/>
    <col min="5636" max="5636" width="29.7109375" style="123" customWidth="1"/>
    <col min="5637" max="5637" width="13.42578125" style="123" customWidth="1"/>
    <col min="5638" max="5638" width="13.85546875" style="123" customWidth="1"/>
    <col min="5639" max="5643" width="16.5703125" style="123" customWidth="1"/>
    <col min="5644" max="5644" width="20.5703125" style="123" customWidth="1"/>
    <col min="5645" max="5645" width="21.140625" style="123" customWidth="1"/>
    <col min="5646" max="5646" width="9.5703125" style="123" customWidth="1"/>
    <col min="5647" max="5647" width="0.42578125" style="123" customWidth="1"/>
    <col min="5648" max="5654" width="6.42578125" style="123" customWidth="1"/>
    <col min="5655" max="5883" width="11.42578125" style="123"/>
    <col min="5884" max="5884" width="1" style="123" customWidth="1"/>
    <col min="5885" max="5885" width="4.28515625" style="123" customWidth="1"/>
    <col min="5886" max="5886" width="34.7109375" style="123" customWidth="1"/>
    <col min="5887" max="5887" width="0" style="123" hidden="1" customWidth="1"/>
    <col min="5888" max="5888" width="20" style="123" customWidth="1"/>
    <col min="5889" max="5889" width="20.85546875" style="123" customWidth="1"/>
    <col min="5890" max="5890" width="25" style="123" customWidth="1"/>
    <col min="5891" max="5891" width="18.7109375" style="123" customWidth="1"/>
    <col min="5892" max="5892" width="29.7109375" style="123" customWidth="1"/>
    <col min="5893" max="5893" width="13.42578125" style="123" customWidth="1"/>
    <col min="5894" max="5894" width="13.85546875" style="123" customWidth="1"/>
    <col min="5895" max="5899" width="16.5703125" style="123" customWidth="1"/>
    <col min="5900" max="5900" width="20.5703125" style="123" customWidth="1"/>
    <col min="5901" max="5901" width="21.140625" style="123" customWidth="1"/>
    <col min="5902" max="5902" width="9.5703125" style="123" customWidth="1"/>
    <col min="5903" max="5903" width="0.42578125" style="123" customWidth="1"/>
    <col min="5904" max="5910" width="6.42578125" style="123" customWidth="1"/>
    <col min="5911" max="6139" width="11.42578125" style="123"/>
    <col min="6140" max="6140" width="1" style="123" customWidth="1"/>
    <col min="6141" max="6141" width="4.28515625" style="123" customWidth="1"/>
    <col min="6142" max="6142" width="34.7109375" style="123" customWidth="1"/>
    <col min="6143" max="6143" width="0" style="123" hidden="1" customWidth="1"/>
    <col min="6144" max="6144" width="20" style="123" customWidth="1"/>
    <col min="6145" max="6145" width="20.85546875" style="123" customWidth="1"/>
    <col min="6146" max="6146" width="25" style="123" customWidth="1"/>
    <col min="6147" max="6147" width="18.7109375" style="123" customWidth="1"/>
    <col min="6148" max="6148" width="29.7109375" style="123" customWidth="1"/>
    <col min="6149" max="6149" width="13.42578125" style="123" customWidth="1"/>
    <col min="6150" max="6150" width="13.85546875" style="123" customWidth="1"/>
    <col min="6151" max="6155" width="16.5703125" style="123" customWidth="1"/>
    <col min="6156" max="6156" width="20.5703125" style="123" customWidth="1"/>
    <col min="6157" max="6157" width="21.140625" style="123" customWidth="1"/>
    <col min="6158" max="6158" width="9.5703125" style="123" customWidth="1"/>
    <col min="6159" max="6159" width="0.42578125" style="123" customWidth="1"/>
    <col min="6160" max="6166" width="6.42578125" style="123" customWidth="1"/>
    <col min="6167" max="6395" width="11.42578125" style="123"/>
    <col min="6396" max="6396" width="1" style="123" customWidth="1"/>
    <col min="6397" max="6397" width="4.28515625" style="123" customWidth="1"/>
    <col min="6398" max="6398" width="34.7109375" style="123" customWidth="1"/>
    <col min="6399" max="6399" width="0" style="123" hidden="1" customWidth="1"/>
    <col min="6400" max="6400" width="20" style="123" customWidth="1"/>
    <col min="6401" max="6401" width="20.85546875" style="123" customWidth="1"/>
    <col min="6402" max="6402" width="25" style="123" customWidth="1"/>
    <col min="6403" max="6403" width="18.7109375" style="123" customWidth="1"/>
    <col min="6404" max="6404" width="29.7109375" style="123" customWidth="1"/>
    <col min="6405" max="6405" width="13.42578125" style="123" customWidth="1"/>
    <col min="6406" max="6406" width="13.85546875" style="123" customWidth="1"/>
    <col min="6407" max="6411" width="16.5703125" style="123" customWidth="1"/>
    <col min="6412" max="6412" width="20.5703125" style="123" customWidth="1"/>
    <col min="6413" max="6413" width="21.140625" style="123" customWidth="1"/>
    <col min="6414" max="6414" width="9.5703125" style="123" customWidth="1"/>
    <col min="6415" max="6415" width="0.42578125" style="123" customWidth="1"/>
    <col min="6416" max="6422" width="6.42578125" style="123" customWidth="1"/>
    <col min="6423" max="6651" width="11.42578125" style="123"/>
    <col min="6652" max="6652" width="1" style="123" customWidth="1"/>
    <col min="6653" max="6653" width="4.28515625" style="123" customWidth="1"/>
    <col min="6654" max="6654" width="34.7109375" style="123" customWidth="1"/>
    <col min="6655" max="6655" width="0" style="123" hidden="1" customWidth="1"/>
    <col min="6656" max="6656" width="20" style="123" customWidth="1"/>
    <col min="6657" max="6657" width="20.85546875" style="123" customWidth="1"/>
    <col min="6658" max="6658" width="25" style="123" customWidth="1"/>
    <col min="6659" max="6659" width="18.7109375" style="123" customWidth="1"/>
    <col min="6660" max="6660" width="29.7109375" style="123" customWidth="1"/>
    <col min="6661" max="6661" width="13.42578125" style="123" customWidth="1"/>
    <col min="6662" max="6662" width="13.85546875" style="123" customWidth="1"/>
    <col min="6663" max="6667" width="16.5703125" style="123" customWidth="1"/>
    <col min="6668" max="6668" width="20.5703125" style="123" customWidth="1"/>
    <col min="6669" max="6669" width="21.140625" style="123" customWidth="1"/>
    <col min="6670" max="6670" width="9.5703125" style="123" customWidth="1"/>
    <col min="6671" max="6671" width="0.42578125" style="123" customWidth="1"/>
    <col min="6672" max="6678" width="6.42578125" style="123" customWidth="1"/>
    <col min="6679" max="6907" width="11.42578125" style="123"/>
    <col min="6908" max="6908" width="1" style="123" customWidth="1"/>
    <col min="6909" max="6909" width="4.28515625" style="123" customWidth="1"/>
    <col min="6910" max="6910" width="34.7109375" style="123" customWidth="1"/>
    <col min="6911" max="6911" width="0" style="123" hidden="1" customWidth="1"/>
    <col min="6912" max="6912" width="20" style="123" customWidth="1"/>
    <col min="6913" max="6913" width="20.85546875" style="123" customWidth="1"/>
    <col min="6914" max="6914" width="25" style="123" customWidth="1"/>
    <col min="6915" max="6915" width="18.7109375" style="123" customWidth="1"/>
    <col min="6916" max="6916" width="29.7109375" style="123" customWidth="1"/>
    <col min="6917" max="6917" width="13.42578125" style="123" customWidth="1"/>
    <col min="6918" max="6918" width="13.85546875" style="123" customWidth="1"/>
    <col min="6919" max="6923" width="16.5703125" style="123" customWidth="1"/>
    <col min="6924" max="6924" width="20.5703125" style="123" customWidth="1"/>
    <col min="6925" max="6925" width="21.140625" style="123" customWidth="1"/>
    <col min="6926" max="6926" width="9.5703125" style="123" customWidth="1"/>
    <col min="6927" max="6927" width="0.42578125" style="123" customWidth="1"/>
    <col min="6928" max="6934" width="6.42578125" style="123" customWidth="1"/>
    <col min="6935" max="7163" width="11.42578125" style="123"/>
    <col min="7164" max="7164" width="1" style="123" customWidth="1"/>
    <col min="7165" max="7165" width="4.28515625" style="123" customWidth="1"/>
    <col min="7166" max="7166" width="34.7109375" style="123" customWidth="1"/>
    <col min="7167" max="7167" width="0" style="123" hidden="1" customWidth="1"/>
    <col min="7168" max="7168" width="20" style="123" customWidth="1"/>
    <col min="7169" max="7169" width="20.85546875" style="123" customWidth="1"/>
    <col min="7170" max="7170" width="25" style="123" customWidth="1"/>
    <col min="7171" max="7171" width="18.7109375" style="123" customWidth="1"/>
    <col min="7172" max="7172" width="29.7109375" style="123" customWidth="1"/>
    <col min="7173" max="7173" width="13.42578125" style="123" customWidth="1"/>
    <col min="7174" max="7174" width="13.85546875" style="123" customWidth="1"/>
    <col min="7175" max="7179" width="16.5703125" style="123" customWidth="1"/>
    <col min="7180" max="7180" width="20.5703125" style="123" customWidth="1"/>
    <col min="7181" max="7181" width="21.140625" style="123" customWidth="1"/>
    <col min="7182" max="7182" width="9.5703125" style="123" customWidth="1"/>
    <col min="7183" max="7183" width="0.42578125" style="123" customWidth="1"/>
    <col min="7184" max="7190" width="6.42578125" style="123" customWidth="1"/>
    <col min="7191" max="7419" width="11.42578125" style="123"/>
    <col min="7420" max="7420" width="1" style="123" customWidth="1"/>
    <col min="7421" max="7421" width="4.28515625" style="123" customWidth="1"/>
    <col min="7422" max="7422" width="34.7109375" style="123" customWidth="1"/>
    <col min="7423" max="7423" width="0" style="123" hidden="1" customWidth="1"/>
    <col min="7424" max="7424" width="20" style="123" customWidth="1"/>
    <col min="7425" max="7425" width="20.85546875" style="123" customWidth="1"/>
    <col min="7426" max="7426" width="25" style="123" customWidth="1"/>
    <col min="7427" max="7427" width="18.7109375" style="123" customWidth="1"/>
    <col min="7428" max="7428" width="29.7109375" style="123" customWidth="1"/>
    <col min="7429" max="7429" width="13.42578125" style="123" customWidth="1"/>
    <col min="7430" max="7430" width="13.85546875" style="123" customWidth="1"/>
    <col min="7431" max="7435" width="16.5703125" style="123" customWidth="1"/>
    <col min="7436" max="7436" width="20.5703125" style="123" customWidth="1"/>
    <col min="7437" max="7437" width="21.140625" style="123" customWidth="1"/>
    <col min="7438" max="7438" width="9.5703125" style="123" customWidth="1"/>
    <col min="7439" max="7439" width="0.42578125" style="123" customWidth="1"/>
    <col min="7440" max="7446" width="6.42578125" style="123" customWidth="1"/>
    <col min="7447" max="7675" width="11.42578125" style="123"/>
    <col min="7676" max="7676" width="1" style="123" customWidth="1"/>
    <col min="7677" max="7677" width="4.28515625" style="123" customWidth="1"/>
    <col min="7678" max="7678" width="34.7109375" style="123" customWidth="1"/>
    <col min="7679" max="7679" width="0" style="123" hidden="1" customWidth="1"/>
    <col min="7680" max="7680" width="20" style="123" customWidth="1"/>
    <col min="7681" max="7681" width="20.85546875" style="123" customWidth="1"/>
    <col min="7682" max="7682" width="25" style="123" customWidth="1"/>
    <col min="7683" max="7683" width="18.7109375" style="123" customWidth="1"/>
    <col min="7684" max="7684" width="29.7109375" style="123" customWidth="1"/>
    <col min="7685" max="7685" width="13.42578125" style="123" customWidth="1"/>
    <col min="7686" max="7686" width="13.85546875" style="123" customWidth="1"/>
    <col min="7687" max="7691" width="16.5703125" style="123" customWidth="1"/>
    <col min="7692" max="7692" width="20.5703125" style="123" customWidth="1"/>
    <col min="7693" max="7693" width="21.140625" style="123" customWidth="1"/>
    <col min="7694" max="7694" width="9.5703125" style="123" customWidth="1"/>
    <col min="7695" max="7695" width="0.42578125" style="123" customWidth="1"/>
    <col min="7696" max="7702" width="6.42578125" style="123" customWidth="1"/>
    <col min="7703" max="7931" width="11.42578125" style="123"/>
    <col min="7932" max="7932" width="1" style="123" customWidth="1"/>
    <col min="7933" max="7933" width="4.28515625" style="123" customWidth="1"/>
    <col min="7934" max="7934" width="34.7109375" style="123" customWidth="1"/>
    <col min="7935" max="7935" width="0" style="123" hidden="1" customWidth="1"/>
    <col min="7936" max="7936" width="20" style="123" customWidth="1"/>
    <col min="7937" max="7937" width="20.85546875" style="123" customWidth="1"/>
    <col min="7938" max="7938" width="25" style="123" customWidth="1"/>
    <col min="7939" max="7939" width="18.7109375" style="123" customWidth="1"/>
    <col min="7940" max="7940" width="29.7109375" style="123" customWidth="1"/>
    <col min="7941" max="7941" width="13.42578125" style="123" customWidth="1"/>
    <col min="7942" max="7942" width="13.85546875" style="123" customWidth="1"/>
    <col min="7943" max="7947" width="16.5703125" style="123" customWidth="1"/>
    <col min="7948" max="7948" width="20.5703125" style="123" customWidth="1"/>
    <col min="7949" max="7949" width="21.140625" style="123" customWidth="1"/>
    <col min="7950" max="7950" width="9.5703125" style="123" customWidth="1"/>
    <col min="7951" max="7951" width="0.42578125" style="123" customWidth="1"/>
    <col min="7952" max="7958" width="6.42578125" style="123" customWidth="1"/>
    <col min="7959" max="8187" width="11.42578125" style="123"/>
    <col min="8188" max="8188" width="1" style="123" customWidth="1"/>
    <col min="8189" max="8189" width="4.28515625" style="123" customWidth="1"/>
    <col min="8190" max="8190" width="34.7109375" style="123" customWidth="1"/>
    <col min="8191" max="8191" width="0" style="123" hidden="1" customWidth="1"/>
    <col min="8192" max="8192" width="20" style="123" customWidth="1"/>
    <col min="8193" max="8193" width="20.85546875" style="123" customWidth="1"/>
    <col min="8194" max="8194" width="25" style="123" customWidth="1"/>
    <col min="8195" max="8195" width="18.7109375" style="123" customWidth="1"/>
    <col min="8196" max="8196" width="29.7109375" style="123" customWidth="1"/>
    <col min="8197" max="8197" width="13.42578125" style="123" customWidth="1"/>
    <col min="8198" max="8198" width="13.85546875" style="123" customWidth="1"/>
    <col min="8199" max="8203" width="16.5703125" style="123" customWidth="1"/>
    <col min="8204" max="8204" width="20.5703125" style="123" customWidth="1"/>
    <col min="8205" max="8205" width="21.140625" style="123" customWidth="1"/>
    <col min="8206" max="8206" width="9.5703125" style="123" customWidth="1"/>
    <col min="8207" max="8207" width="0.42578125" style="123" customWidth="1"/>
    <col min="8208" max="8214" width="6.42578125" style="123" customWidth="1"/>
    <col min="8215" max="8443" width="11.42578125" style="123"/>
    <col min="8444" max="8444" width="1" style="123" customWidth="1"/>
    <col min="8445" max="8445" width="4.28515625" style="123" customWidth="1"/>
    <col min="8446" max="8446" width="34.7109375" style="123" customWidth="1"/>
    <col min="8447" max="8447" width="0" style="123" hidden="1" customWidth="1"/>
    <col min="8448" max="8448" width="20" style="123" customWidth="1"/>
    <col min="8449" max="8449" width="20.85546875" style="123" customWidth="1"/>
    <col min="8450" max="8450" width="25" style="123" customWidth="1"/>
    <col min="8451" max="8451" width="18.7109375" style="123" customWidth="1"/>
    <col min="8452" max="8452" width="29.7109375" style="123" customWidth="1"/>
    <col min="8453" max="8453" width="13.42578125" style="123" customWidth="1"/>
    <col min="8454" max="8454" width="13.85546875" style="123" customWidth="1"/>
    <col min="8455" max="8459" width="16.5703125" style="123" customWidth="1"/>
    <col min="8460" max="8460" width="20.5703125" style="123" customWidth="1"/>
    <col min="8461" max="8461" width="21.140625" style="123" customWidth="1"/>
    <col min="8462" max="8462" width="9.5703125" style="123" customWidth="1"/>
    <col min="8463" max="8463" width="0.42578125" style="123" customWidth="1"/>
    <col min="8464" max="8470" width="6.42578125" style="123" customWidth="1"/>
    <col min="8471" max="8699" width="11.42578125" style="123"/>
    <col min="8700" max="8700" width="1" style="123" customWidth="1"/>
    <col min="8701" max="8701" width="4.28515625" style="123" customWidth="1"/>
    <col min="8702" max="8702" width="34.7109375" style="123" customWidth="1"/>
    <col min="8703" max="8703" width="0" style="123" hidden="1" customWidth="1"/>
    <col min="8704" max="8704" width="20" style="123" customWidth="1"/>
    <col min="8705" max="8705" width="20.85546875" style="123" customWidth="1"/>
    <col min="8706" max="8706" width="25" style="123" customWidth="1"/>
    <col min="8707" max="8707" width="18.7109375" style="123" customWidth="1"/>
    <col min="8708" max="8708" width="29.7109375" style="123" customWidth="1"/>
    <col min="8709" max="8709" width="13.42578125" style="123" customWidth="1"/>
    <col min="8710" max="8710" width="13.85546875" style="123" customWidth="1"/>
    <col min="8711" max="8715" width="16.5703125" style="123" customWidth="1"/>
    <col min="8716" max="8716" width="20.5703125" style="123" customWidth="1"/>
    <col min="8717" max="8717" width="21.140625" style="123" customWidth="1"/>
    <col min="8718" max="8718" width="9.5703125" style="123" customWidth="1"/>
    <col min="8719" max="8719" width="0.42578125" style="123" customWidth="1"/>
    <col min="8720" max="8726" width="6.42578125" style="123" customWidth="1"/>
    <col min="8727" max="8955" width="11.42578125" style="123"/>
    <col min="8956" max="8956" width="1" style="123" customWidth="1"/>
    <col min="8957" max="8957" width="4.28515625" style="123" customWidth="1"/>
    <col min="8958" max="8958" width="34.7109375" style="123" customWidth="1"/>
    <col min="8959" max="8959" width="0" style="123" hidden="1" customWidth="1"/>
    <col min="8960" max="8960" width="20" style="123" customWidth="1"/>
    <col min="8961" max="8961" width="20.85546875" style="123" customWidth="1"/>
    <col min="8962" max="8962" width="25" style="123" customWidth="1"/>
    <col min="8963" max="8963" width="18.7109375" style="123" customWidth="1"/>
    <col min="8964" max="8964" width="29.7109375" style="123" customWidth="1"/>
    <col min="8965" max="8965" width="13.42578125" style="123" customWidth="1"/>
    <col min="8966" max="8966" width="13.85546875" style="123" customWidth="1"/>
    <col min="8967" max="8971" width="16.5703125" style="123" customWidth="1"/>
    <col min="8972" max="8972" width="20.5703125" style="123" customWidth="1"/>
    <col min="8973" max="8973" width="21.140625" style="123" customWidth="1"/>
    <col min="8974" max="8974" width="9.5703125" style="123" customWidth="1"/>
    <col min="8975" max="8975" width="0.42578125" style="123" customWidth="1"/>
    <col min="8976" max="8982" width="6.42578125" style="123" customWidth="1"/>
    <col min="8983" max="9211" width="11.42578125" style="123"/>
    <col min="9212" max="9212" width="1" style="123" customWidth="1"/>
    <col min="9213" max="9213" width="4.28515625" style="123" customWidth="1"/>
    <col min="9214" max="9214" width="34.7109375" style="123" customWidth="1"/>
    <col min="9215" max="9215" width="0" style="123" hidden="1" customWidth="1"/>
    <col min="9216" max="9216" width="20" style="123" customWidth="1"/>
    <col min="9217" max="9217" width="20.85546875" style="123" customWidth="1"/>
    <col min="9218" max="9218" width="25" style="123" customWidth="1"/>
    <col min="9219" max="9219" width="18.7109375" style="123" customWidth="1"/>
    <col min="9220" max="9220" width="29.7109375" style="123" customWidth="1"/>
    <col min="9221" max="9221" width="13.42578125" style="123" customWidth="1"/>
    <col min="9222" max="9222" width="13.85546875" style="123" customWidth="1"/>
    <col min="9223" max="9227" width="16.5703125" style="123" customWidth="1"/>
    <col min="9228" max="9228" width="20.5703125" style="123" customWidth="1"/>
    <col min="9229" max="9229" width="21.140625" style="123" customWidth="1"/>
    <col min="9230" max="9230" width="9.5703125" style="123" customWidth="1"/>
    <col min="9231" max="9231" width="0.42578125" style="123" customWidth="1"/>
    <col min="9232" max="9238" width="6.42578125" style="123" customWidth="1"/>
    <col min="9239" max="9467" width="11.42578125" style="123"/>
    <col min="9468" max="9468" width="1" style="123" customWidth="1"/>
    <col min="9469" max="9469" width="4.28515625" style="123" customWidth="1"/>
    <col min="9470" max="9470" width="34.7109375" style="123" customWidth="1"/>
    <col min="9471" max="9471" width="0" style="123" hidden="1" customWidth="1"/>
    <col min="9472" max="9472" width="20" style="123" customWidth="1"/>
    <col min="9473" max="9473" width="20.85546875" style="123" customWidth="1"/>
    <col min="9474" max="9474" width="25" style="123" customWidth="1"/>
    <col min="9475" max="9475" width="18.7109375" style="123" customWidth="1"/>
    <col min="9476" max="9476" width="29.7109375" style="123" customWidth="1"/>
    <col min="9477" max="9477" width="13.42578125" style="123" customWidth="1"/>
    <col min="9478" max="9478" width="13.85546875" style="123" customWidth="1"/>
    <col min="9479" max="9483" width="16.5703125" style="123" customWidth="1"/>
    <col min="9484" max="9484" width="20.5703125" style="123" customWidth="1"/>
    <col min="9485" max="9485" width="21.140625" style="123" customWidth="1"/>
    <col min="9486" max="9486" width="9.5703125" style="123" customWidth="1"/>
    <col min="9487" max="9487" width="0.42578125" style="123" customWidth="1"/>
    <col min="9488" max="9494" width="6.42578125" style="123" customWidth="1"/>
    <col min="9495" max="9723" width="11.42578125" style="123"/>
    <col min="9724" max="9724" width="1" style="123" customWidth="1"/>
    <col min="9725" max="9725" width="4.28515625" style="123" customWidth="1"/>
    <col min="9726" max="9726" width="34.7109375" style="123" customWidth="1"/>
    <col min="9727" max="9727" width="0" style="123" hidden="1" customWidth="1"/>
    <col min="9728" max="9728" width="20" style="123" customWidth="1"/>
    <col min="9729" max="9729" width="20.85546875" style="123" customWidth="1"/>
    <col min="9730" max="9730" width="25" style="123" customWidth="1"/>
    <col min="9731" max="9731" width="18.7109375" style="123" customWidth="1"/>
    <col min="9732" max="9732" width="29.7109375" style="123" customWidth="1"/>
    <col min="9733" max="9733" width="13.42578125" style="123" customWidth="1"/>
    <col min="9734" max="9734" width="13.85546875" style="123" customWidth="1"/>
    <col min="9735" max="9739" width="16.5703125" style="123" customWidth="1"/>
    <col min="9740" max="9740" width="20.5703125" style="123" customWidth="1"/>
    <col min="9741" max="9741" width="21.140625" style="123" customWidth="1"/>
    <col min="9742" max="9742" width="9.5703125" style="123" customWidth="1"/>
    <col min="9743" max="9743" width="0.42578125" style="123" customWidth="1"/>
    <col min="9744" max="9750" width="6.42578125" style="123" customWidth="1"/>
    <col min="9751" max="9979" width="11.42578125" style="123"/>
    <col min="9980" max="9980" width="1" style="123" customWidth="1"/>
    <col min="9981" max="9981" width="4.28515625" style="123" customWidth="1"/>
    <col min="9982" max="9982" width="34.7109375" style="123" customWidth="1"/>
    <col min="9983" max="9983" width="0" style="123" hidden="1" customWidth="1"/>
    <col min="9984" max="9984" width="20" style="123" customWidth="1"/>
    <col min="9985" max="9985" width="20.85546875" style="123" customWidth="1"/>
    <col min="9986" max="9986" width="25" style="123" customWidth="1"/>
    <col min="9987" max="9987" width="18.7109375" style="123" customWidth="1"/>
    <col min="9988" max="9988" width="29.7109375" style="123" customWidth="1"/>
    <col min="9989" max="9989" width="13.42578125" style="123" customWidth="1"/>
    <col min="9990" max="9990" width="13.85546875" style="123" customWidth="1"/>
    <col min="9991" max="9995" width="16.5703125" style="123" customWidth="1"/>
    <col min="9996" max="9996" width="20.5703125" style="123" customWidth="1"/>
    <col min="9997" max="9997" width="21.140625" style="123" customWidth="1"/>
    <col min="9998" max="9998" width="9.5703125" style="123" customWidth="1"/>
    <col min="9999" max="9999" width="0.42578125" style="123" customWidth="1"/>
    <col min="10000" max="10006" width="6.42578125" style="123" customWidth="1"/>
    <col min="10007" max="10235" width="11.42578125" style="123"/>
    <col min="10236" max="10236" width="1" style="123" customWidth="1"/>
    <col min="10237" max="10237" width="4.28515625" style="123" customWidth="1"/>
    <col min="10238" max="10238" width="34.7109375" style="123" customWidth="1"/>
    <col min="10239" max="10239" width="0" style="123" hidden="1" customWidth="1"/>
    <col min="10240" max="10240" width="20" style="123" customWidth="1"/>
    <col min="10241" max="10241" width="20.85546875" style="123" customWidth="1"/>
    <col min="10242" max="10242" width="25" style="123" customWidth="1"/>
    <col min="10243" max="10243" width="18.7109375" style="123" customWidth="1"/>
    <col min="10244" max="10244" width="29.7109375" style="123" customWidth="1"/>
    <col min="10245" max="10245" width="13.42578125" style="123" customWidth="1"/>
    <col min="10246" max="10246" width="13.85546875" style="123" customWidth="1"/>
    <col min="10247" max="10251" width="16.5703125" style="123" customWidth="1"/>
    <col min="10252" max="10252" width="20.5703125" style="123" customWidth="1"/>
    <col min="10253" max="10253" width="21.140625" style="123" customWidth="1"/>
    <col min="10254" max="10254" width="9.5703125" style="123" customWidth="1"/>
    <col min="10255" max="10255" width="0.42578125" style="123" customWidth="1"/>
    <col min="10256" max="10262" width="6.42578125" style="123" customWidth="1"/>
    <col min="10263" max="10491" width="11.42578125" style="123"/>
    <col min="10492" max="10492" width="1" style="123" customWidth="1"/>
    <col min="10493" max="10493" width="4.28515625" style="123" customWidth="1"/>
    <col min="10494" max="10494" width="34.7109375" style="123" customWidth="1"/>
    <col min="10495" max="10495" width="0" style="123" hidden="1" customWidth="1"/>
    <col min="10496" max="10496" width="20" style="123" customWidth="1"/>
    <col min="10497" max="10497" width="20.85546875" style="123" customWidth="1"/>
    <col min="10498" max="10498" width="25" style="123" customWidth="1"/>
    <col min="10499" max="10499" width="18.7109375" style="123" customWidth="1"/>
    <col min="10500" max="10500" width="29.7109375" style="123" customWidth="1"/>
    <col min="10501" max="10501" width="13.42578125" style="123" customWidth="1"/>
    <col min="10502" max="10502" width="13.85546875" style="123" customWidth="1"/>
    <col min="10503" max="10507" width="16.5703125" style="123" customWidth="1"/>
    <col min="10508" max="10508" width="20.5703125" style="123" customWidth="1"/>
    <col min="10509" max="10509" width="21.140625" style="123" customWidth="1"/>
    <col min="10510" max="10510" width="9.5703125" style="123" customWidth="1"/>
    <col min="10511" max="10511" width="0.42578125" style="123" customWidth="1"/>
    <col min="10512" max="10518" width="6.42578125" style="123" customWidth="1"/>
    <col min="10519" max="10747" width="11.42578125" style="123"/>
    <col min="10748" max="10748" width="1" style="123" customWidth="1"/>
    <col min="10749" max="10749" width="4.28515625" style="123" customWidth="1"/>
    <col min="10750" max="10750" width="34.7109375" style="123" customWidth="1"/>
    <col min="10751" max="10751" width="0" style="123" hidden="1" customWidth="1"/>
    <col min="10752" max="10752" width="20" style="123" customWidth="1"/>
    <col min="10753" max="10753" width="20.85546875" style="123" customWidth="1"/>
    <col min="10754" max="10754" width="25" style="123" customWidth="1"/>
    <col min="10755" max="10755" width="18.7109375" style="123" customWidth="1"/>
    <col min="10756" max="10756" width="29.7109375" style="123" customWidth="1"/>
    <col min="10757" max="10757" width="13.42578125" style="123" customWidth="1"/>
    <col min="10758" max="10758" width="13.85546875" style="123" customWidth="1"/>
    <col min="10759" max="10763" width="16.5703125" style="123" customWidth="1"/>
    <col min="10764" max="10764" width="20.5703125" style="123" customWidth="1"/>
    <col min="10765" max="10765" width="21.140625" style="123" customWidth="1"/>
    <col min="10766" max="10766" width="9.5703125" style="123" customWidth="1"/>
    <col min="10767" max="10767" width="0.42578125" style="123" customWidth="1"/>
    <col min="10768" max="10774" width="6.42578125" style="123" customWidth="1"/>
    <col min="10775" max="11003" width="11.42578125" style="123"/>
    <col min="11004" max="11004" width="1" style="123" customWidth="1"/>
    <col min="11005" max="11005" width="4.28515625" style="123" customWidth="1"/>
    <col min="11006" max="11006" width="34.7109375" style="123" customWidth="1"/>
    <col min="11007" max="11007" width="0" style="123" hidden="1" customWidth="1"/>
    <col min="11008" max="11008" width="20" style="123" customWidth="1"/>
    <col min="11009" max="11009" width="20.85546875" style="123" customWidth="1"/>
    <col min="11010" max="11010" width="25" style="123" customWidth="1"/>
    <col min="11011" max="11011" width="18.7109375" style="123" customWidth="1"/>
    <col min="11012" max="11012" width="29.7109375" style="123" customWidth="1"/>
    <col min="11013" max="11013" width="13.42578125" style="123" customWidth="1"/>
    <col min="11014" max="11014" width="13.85546875" style="123" customWidth="1"/>
    <col min="11015" max="11019" width="16.5703125" style="123" customWidth="1"/>
    <col min="11020" max="11020" width="20.5703125" style="123" customWidth="1"/>
    <col min="11021" max="11021" width="21.140625" style="123" customWidth="1"/>
    <col min="11022" max="11022" width="9.5703125" style="123" customWidth="1"/>
    <col min="11023" max="11023" width="0.42578125" style="123" customWidth="1"/>
    <col min="11024" max="11030" width="6.42578125" style="123" customWidth="1"/>
    <col min="11031" max="11259" width="11.42578125" style="123"/>
    <col min="11260" max="11260" width="1" style="123" customWidth="1"/>
    <col min="11261" max="11261" width="4.28515625" style="123" customWidth="1"/>
    <col min="11262" max="11262" width="34.7109375" style="123" customWidth="1"/>
    <col min="11263" max="11263" width="0" style="123" hidden="1" customWidth="1"/>
    <col min="11264" max="11264" width="20" style="123" customWidth="1"/>
    <col min="11265" max="11265" width="20.85546875" style="123" customWidth="1"/>
    <col min="11266" max="11266" width="25" style="123" customWidth="1"/>
    <col min="11267" max="11267" width="18.7109375" style="123" customWidth="1"/>
    <col min="11268" max="11268" width="29.7109375" style="123" customWidth="1"/>
    <col min="11269" max="11269" width="13.42578125" style="123" customWidth="1"/>
    <col min="11270" max="11270" width="13.85546875" style="123" customWidth="1"/>
    <col min="11271" max="11275" width="16.5703125" style="123" customWidth="1"/>
    <col min="11276" max="11276" width="20.5703125" style="123" customWidth="1"/>
    <col min="11277" max="11277" width="21.140625" style="123" customWidth="1"/>
    <col min="11278" max="11278" width="9.5703125" style="123" customWidth="1"/>
    <col min="11279" max="11279" width="0.42578125" style="123" customWidth="1"/>
    <col min="11280" max="11286" width="6.42578125" style="123" customWidth="1"/>
    <col min="11287" max="11515" width="11.42578125" style="123"/>
    <col min="11516" max="11516" width="1" style="123" customWidth="1"/>
    <col min="11517" max="11517" width="4.28515625" style="123" customWidth="1"/>
    <col min="11518" max="11518" width="34.7109375" style="123" customWidth="1"/>
    <col min="11519" max="11519" width="0" style="123" hidden="1" customWidth="1"/>
    <col min="11520" max="11520" width="20" style="123" customWidth="1"/>
    <col min="11521" max="11521" width="20.85546875" style="123" customWidth="1"/>
    <col min="11522" max="11522" width="25" style="123" customWidth="1"/>
    <col min="11523" max="11523" width="18.7109375" style="123" customWidth="1"/>
    <col min="11524" max="11524" width="29.7109375" style="123" customWidth="1"/>
    <col min="11525" max="11525" width="13.42578125" style="123" customWidth="1"/>
    <col min="11526" max="11526" width="13.85546875" style="123" customWidth="1"/>
    <col min="11527" max="11531" width="16.5703125" style="123" customWidth="1"/>
    <col min="11532" max="11532" width="20.5703125" style="123" customWidth="1"/>
    <col min="11533" max="11533" width="21.140625" style="123" customWidth="1"/>
    <col min="11534" max="11534" width="9.5703125" style="123" customWidth="1"/>
    <col min="11535" max="11535" width="0.42578125" style="123" customWidth="1"/>
    <col min="11536" max="11542" width="6.42578125" style="123" customWidth="1"/>
    <col min="11543" max="11771" width="11.42578125" style="123"/>
    <col min="11772" max="11772" width="1" style="123" customWidth="1"/>
    <col min="11773" max="11773" width="4.28515625" style="123" customWidth="1"/>
    <col min="11774" max="11774" width="34.7109375" style="123" customWidth="1"/>
    <col min="11775" max="11775" width="0" style="123" hidden="1" customWidth="1"/>
    <col min="11776" max="11776" width="20" style="123" customWidth="1"/>
    <col min="11777" max="11777" width="20.85546875" style="123" customWidth="1"/>
    <col min="11778" max="11778" width="25" style="123" customWidth="1"/>
    <col min="11779" max="11779" width="18.7109375" style="123" customWidth="1"/>
    <col min="11780" max="11780" width="29.7109375" style="123" customWidth="1"/>
    <col min="11781" max="11781" width="13.42578125" style="123" customWidth="1"/>
    <col min="11782" max="11782" width="13.85546875" style="123" customWidth="1"/>
    <col min="11783" max="11787" width="16.5703125" style="123" customWidth="1"/>
    <col min="11788" max="11788" width="20.5703125" style="123" customWidth="1"/>
    <col min="11789" max="11789" width="21.140625" style="123" customWidth="1"/>
    <col min="11790" max="11790" width="9.5703125" style="123" customWidth="1"/>
    <col min="11791" max="11791" width="0.42578125" style="123" customWidth="1"/>
    <col min="11792" max="11798" width="6.42578125" style="123" customWidth="1"/>
    <col min="11799" max="12027" width="11.42578125" style="123"/>
    <col min="12028" max="12028" width="1" style="123" customWidth="1"/>
    <col min="12029" max="12029" width="4.28515625" style="123" customWidth="1"/>
    <col min="12030" max="12030" width="34.7109375" style="123" customWidth="1"/>
    <col min="12031" max="12031" width="0" style="123" hidden="1" customWidth="1"/>
    <col min="12032" max="12032" width="20" style="123" customWidth="1"/>
    <col min="12033" max="12033" width="20.85546875" style="123" customWidth="1"/>
    <col min="12034" max="12034" width="25" style="123" customWidth="1"/>
    <col min="12035" max="12035" width="18.7109375" style="123" customWidth="1"/>
    <col min="12036" max="12036" width="29.7109375" style="123" customWidth="1"/>
    <col min="12037" max="12037" width="13.42578125" style="123" customWidth="1"/>
    <col min="12038" max="12038" width="13.85546875" style="123" customWidth="1"/>
    <col min="12039" max="12043" width="16.5703125" style="123" customWidth="1"/>
    <col min="12044" max="12044" width="20.5703125" style="123" customWidth="1"/>
    <col min="12045" max="12045" width="21.140625" style="123" customWidth="1"/>
    <col min="12046" max="12046" width="9.5703125" style="123" customWidth="1"/>
    <col min="12047" max="12047" width="0.42578125" style="123" customWidth="1"/>
    <col min="12048" max="12054" width="6.42578125" style="123" customWidth="1"/>
    <col min="12055" max="12283" width="11.42578125" style="123"/>
    <col min="12284" max="12284" width="1" style="123" customWidth="1"/>
    <col min="12285" max="12285" width="4.28515625" style="123" customWidth="1"/>
    <col min="12286" max="12286" width="34.7109375" style="123" customWidth="1"/>
    <col min="12287" max="12287" width="0" style="123" hidden="1" customWidth="1"/>
    <col min="12288" max="12288" width="20" style="123" customWidth="1"/>
    <col min="12289" max="12289" width="20.85546875" style="123" customWidth="1"/>
    <col min="12290" max="12290" width="25" style="123" customWidth="1"/>
    <col min="12291" max="12291" width="18.7109375" style="123" customWidth="1"/>
    <col min="12292" max="12292" width="29.7109375" style="123" customWidth="1"/>
    <col min="12293" max="12293" width="13.42578125" style="123" customWidth="1"/>
    <col min="12294" max="12294" width="13.85546875" style="123" customWidth="1"/>
    <col min="12295" max="12299" width="16.5703125" style="123" customWidth="1"/>
    <col min="12300" max="12300" width="20.5703125" style="123" customWidth="1"/>
    <col min="12301" max="12301" width="21.140625" style="123" customWidth="1"/>
    <col min="12302" max="12302" width="9.5703125" style="123" customWidth="1"/>
    <col min="12303" max="12303" width="0.42578125" style="123" customWidth="1"/>
    <col min="12304" max="12310" width="6.42578125" style="123" customWidth="1"/>
    <col min="12311" max="12539" width="11.42578125" style="123"/>
    <col min="12540" max="12540" width="1" style="123" customWidth="1"/>
    <col min="12541" max="12541" width="4.28515625" style="123" customWidth="1"/>
    <col min="12542" max="12542" width="34.7109375" style="123" customWidth="1"/>
    <col min="12543" max="12543" width="0" style="123" hidden="1" customWidth="1"/>
    <col min="12544" max="12544" width="20" style="123" customWidth="1"/>
    <col min="12545" max="12545" width="20.85546875" style="123" customWidth="1"/>
    <col min="12546" max="12546" width="25" style="123" customWidth="1"/>
    <col min="12547" max="12547" width="18.7109375" style="123" customWidth="1"/>
    <col min="12548" max="12548" width="29.7109375" style="123" customWidth="1"/>
    <col min="12549" max="12549" width="13.42578125" style="123" customWidth="1"/>
    <col min="12550" max="12550" width="13.85546875" style="123" customWidth="1"/>
    <col min="12551" max="12555" width="16.5703125" style="123" customWidth="1"/>
    <col min="12556" max="12556" width="20.5703125" style="123" customWidth="1"/>
    <col min="12557" max="12557" width="21.140625" style="123" customWidth="1"/>
    <col min="12558" max="12558" width="9.5703125" style="123" customWidth="1"/>
    <col min="12559" max="12559" width="0.42578125" style="123" customWidth="1"/>
    <col min="12560" max="12566" width="6.42578125" style="123" customWidth="1"/>
    <col min="12567" max="12795" width="11.42578125" style="123"/>
    <col min="12796" max="12796" width="1" style="123" customWidth="1"/>
    <col min="12797" max="12797" width="4.28515625" style="123" customWidth="1"/>
    <col min="12798" max="12798" width="34.7109375" style="123" customWidth="1"/>
    <col min="12799" max="12799" width="0" style="123" hidden="1" customWidth="1"/>
    <col min="12800" max="12800" width="20" style="123" customWidth="1"/>
    <col min="12801" max="12801" width="20.85546875" style="123" customWidth="1"/>
    <col min="12802" max="12802" width="25" style="123" customWidth="1"/>
    <col min="12803" max="12803" width="18.7109375" style="123" customWidth="1"/>
    <col min="12804" max="12804" width="29.7109375" style="123" customWidth="1"/>
    <col min="12805" max="12805" width="13.42578125" style="123" customWidth="1"/>
    <col min="12806" max="12806" width="13.85546875" style="123" customWidth="1"/>
    <col min="12807" max="12811" width="16.5703125" style="123" customWidth="1"/>
    <col min="12812" max="12812" width="20.5703125" style="123" customWidth="1"/>
    <col min="12813" max="12813" width="21.140625" style="123" customWidth="1"/>
    <col min="12814" max="12814" width="9.5703125" style="123" customWidth="1"/>
    <col min="12815" max="12815" width="0.42578125" style="123" customWidth="1"/>
    <col min="12816" max="12822" width="6.42578125" style="123" customWidth="1"/>
    <col min="12823" max="13051" width="11.42578125" style="123"/>
    <col min="13052" max="13052" width="1" style="123" customWidth="1"/>
    <col min="13053" max="13053" width="4.28515625" style="123" customWidth="1"/>
    <col min="13054" max="13054" width="34.7109375" style="123" customWidth="1"/>
    <col min="13055" max="13055" width="0" style="123" hidden="1" customWidth="1"/>
    <col min="13056" max="13056" width="20" style="123" customWidth="1"/>
    <col min="13057" max="13057" width="20.85546875" style="123" customWidth="1"/>
    <col min="13058" max="13058" width="25" style="123" customWidth="1"/>
    <col min="13059" max="13059" width="18.7109375" style="123" customWidth="1"/>
    <col min="13060" max="13060" width="29.7109375" style="123" customWidth="1"/>
    <col min="13061" max="13061" width="13.42578125" style="123" customWidth="1"/>
    <col min="13062" max="13062" width="13.85546875" style="123" customWidth="1"/>
    <col min="13063" max="13067" width="16.5703125" style="123" customWidth="1"/>
    <col min="13068" max="13068" width="20.5703125" style="123" customWidth="1"/>
    <col min="13069" max="13069" width="21.140625" style="123" customWidth="1"/>
    <col min="13070" max="13070" width="9.5703125" style="123" customWidth="1"/>
    <col min="13071" max="13071" width="0.42578125" style="123" customWidth="1"/>
    <col min="13072" max="13078" width="6.42578125" style="123" customWidth="1"/>
    <col min="13079" max="13307" width="11.42578125" style="123"/>
    <col min="13308" max="13308" width="1" style="123" customWidth="1"/>
    <col min="13309" max="13309" width="4.28515625" style="123" customWidth="1"/>
    <col min="13310" max="13310" width="34.7109375" style="123" customWidth="1"/>
    <col min="13311" max="13311" width="0" style="123" hidden="1" customWidth="1"/>
    <col min="13312" max="13312" width="20" style="123" customWidth="1"/>
    <col min="13313" max="13313" width="20.85546875" style="123" customWidth="1"/>
    <col min="13314" max="13314" width="25" style="123" customWidth="1"/>
    <col min="13315" max="13315" width="18.7109375" style="123" customWidth="1"/>
    <col min="13316" max="13316" width="29.7109375" style="123" customWidth="1"/>
    <col min="13317" max="13317" width="13.42578125" style="123" customWidth="1"/>
    <col min="13318" max="13318" width="13.85546875" style="123" customWidth="1"/>
    <col min="13319" max="13323" width="16.5703125" style="123" customWidth="1"/>
    <col min="13324" max="13324" width="20.5703125" style="123" customWidth="1"/>
    <col min="13325" max="13325" width="21.140625" style="123" customWidth="1"/>
    <col min="13326" max="13326" width="9.5703125" style="123" customWidth="1"/>
    <col min="13327" max="13327" width="0.42578125" style="123" customWidth="1"/>
    <col min="13328" max="13334" width="6.42578125" style="123" customWidth="1"/>
    <col min="13335" max="13563" width="11.42578125" style="123"/>
    <col min="13564" max="13564" width="1" style="123" customWidth="1"/>
    <col min="13565" max="13565" width="4.28515625" style="123" customWidth="1"/>
    <col min="13566" max="13566" width="34.7109375" style="123" customWidth="1"/>
    <col min="13567" max="13567" width="0" style="123" hidden="1" customWidth="1"/>
    <col min="13568" max="13568" width="20" style="123" customWidth="1"/>
    <col min="13569" max="13569" width="20.85546875" style="123" customWidth="1"/>
    <col min="13570" max="13570" width="25" style="123" customWidth="1"/>
    <col min="13571" max="13571" width="18.7109375" style="123" customWidth="1"/>
    <col min="13572" max="13572" width="29.7109375" style="123" customWidth="1"/>
    <col min="13573" max="13573" width="13.42578125" style="123" customWidth="1"/>
    <col min="13574" max="13574" width="13.85546875" style="123" customWidth="1"/>
    <col min="13575" max="13579" width="16.5703125" style="123" customWidth="1"/>
    <col min="13580" max="13580" width="20.5703125" style="123" customWidth="1"/>
    <col min="13581" max="13581" width="21.140625" style="123" customWidth="1"/>
    <col min="13582" max="13582" width="9.5703125" style="123" customWidth="1"/>
    <col min="13583" max="13583" width="0.42578125" style="123" customWidth="1"/>
    <col min="13584" max="13590" width="6.42578125" style="123" customWidth="1"/>
    <col min="13591" max="13819" width="11.42578125" style="123"/>
    <col min="13820" max="13820" width="1" style="123" customWidth="1"/>
    <col min="13821" max="13821" width="4.28515625" style="123" customWidth="1"/>
    <col min="13822" max="13822" width="34.7109375" style="123" customWidth="1"/>
    <col min="13823" max="13823" width="0" style="123" hidden="1" customWidth="1"/>
    <col min="13824" max="13824" width="20" style="123" customWidth="1"/>
    <col min="13825" max="13825" width="20.85546875" style="123" customWidth="1"/>
    <col min="13826" max="13826" width="25" style="123" customWidth="1"/>
    <col min="13827" max="13827" width="18.7109375" style="123" customWidth="1"/>
    <col min="13828" max="13828" width="29.7109375" style="123" customWidth="1"/>
    <col min="13829" max="13829" width="13.42578125" style="123" customWidth="1"/>
    <col min="13830" max="13830" width="13.85546875" style="123" customWidth="1"/>
    <col min="13831" max="13835" width="16.5703125" style="123" customWidth="1"/>
    <col min="13836" max="13836" width="20.5703125" style="123" customWidth="1"/>
    <col min="13837" max="13837" width="21.140625" style="123" customWidth="1"/>
    <col min="13838" max="13838" width="9.5703125" style="123" customWidth="1"/>
    <col min="13839" max="13839" width="0.42578125" style="123" customWidth="1"/>
    <col min="13840" max="13846" width="6.42578125" style="123" customWidth="1"/>
    <col min="13847" max="14075" width="11.42578125" style="123"/>
    <col min="14076" max="14076" width="1" style="123" customWidth="1"/>
    <col min="14077" max="14077" width="4.28515625" style="123" customWidth="1"/>
    <col min="14078" max="14078" width="34.7109375" style="123" customWidth="1"/>
    <col min="14079" max="14079" width="0" style="123" hidden="1" customWidth="1"/>
    <col min="14080" max="14080" width="20" style="123" customWidth="1"/>
    <col min="14081" max="14081" width="20.85546875" style="123" customWidth="1"/>
    <col min="14082" max="14082" width="25" style="123" customWidth="1"/>
    <col min="14083" max="14083" width="18.7109375" style="123" customWidth="1"/>
    <col min="14084" max="14084" width="29.7109375" style="123" customWidth="1"/>
    <col min="14085" max="14085" width="13.42578125" style="123" customWidth="1"/>
    <col min="14086" max="14086" width="13.85546875" style="123" customWidth="1"/>
    <col min="14087" max="14091" width="16.5703125" style="123" customWidth="1"/>
    <col min="14092" max="14092" width="20.5703125" style="123" customWidth="1"/>
    <col min="14093" max="14093" width="21.140625" style="123" customWidth="1"/>
    <col min="14094" max="14094" width="9.5703125" style="123" customWidth="1"/>
    <col min="14095" max="14095" width="0.42578125" style="123" customWidth="1"/>
    <col min="14096" max="14102" width="6.42578125" style="123" customWidth="1"/>
    <col min="14103" max="14331" width="11.42578125" style="123"/>
    <col min="14332" max="14332" width="1" style="123" customWidth="1"/>
    <col min="14333" max="14333" width="4.28515625" style="123" customWidth="1"/>
    <col min="14334" max="14334" width="34.7109375" style="123" customWidth="1"/>
    <col min="14335" max="14335" width="0" style="123" hidden="1" customWidth="1"/>
    <col min="14336" max="14336" width="20" style="123" customWidth="1"/>
    <col min="14337" max="14337" width="20.85546875" style="123" customWidth="1"/>
    <col min="14338" max="14338" width="25" style="123" customWidth="1"/>
    <col min="14339" max="14339" width="18.7109375" style="123" customWidth="1"/>
    <col min="14340" max="14340" width="29.7109375" style="123" customWidth="1"/>
    <col min="14341" max="14341" width="13.42578125" style="123" customWidth="1"/>
    <col min="14342" max="14342" width="13.85546875" style="123" customWidth="1"/>
    <col min="14343" max="14347" width="16.5703125" style="123" customWidth="1"/>
    <col min="14348" max="14348" width="20.5703125" style="123" customWidth="1"/>
    <col min="14349" max="14349" width="21.140625" style="123" customWidth="1"/>
    <col min="14350" max="14350" width="9.5703125" style="123" customWidth="1"/>
    <col min="14351" max="14351" width="0.42578125" style="123" customWidth="1"/>
    <col min="14352" max="14358" width="6.42578125" style="123" customWidth="1"/>
    <col min="14359" max="14587" width="11.42578125" style="123"/>
    <col min="14588" max="14588" width="1" style="123" customWidth="1"/>
    <col min="14589" max="14589" width="4.28515625" style="123" customWidth="1"/>
    <col min="14590" max="14590" width="34.7109375" style="123" customWidth="1"/>
    <col min="14591" max="14591" width="0" style="123" hidden="1" customWidth="1"/>
    <col min="14592" max="14592" width="20" style="123" customWidth="1"/>
    <col min="14593" max="14593" width="20.85546875" style="123" customWidth="1"/>
    <col min="14594" max="14594" width="25" style="123" customWidth="1"/>
    <col min="14595" max="14595" width="18.7109375" style="123" customWidth="1"/>
    <col min="14596" max="14596" width="29.7109375" style="123" customWidth="1"/>
    <col min="14597" max="14597" width="13.42578125" style="123" customWidth="1"/>
    <col min="14598" max="14598" width="13.85546875" style="123" customWidth="1"/>
    <col min="14599" max="14603" width="16.5703125" style="123" customWidth="1"/>
    <col min="14604" max="14604" width="20.5703125" style="123" customWidth="1"/>
    <col min="14605" max="14605" width="21.140625" style="123" customWidth="1"/>
    <col min="14606" max="14606" width="9.5703125" style="123" customWidth="1"/>
    <col min="14607" max="14607" width="0.42578125" style="123" customWidth="1"/>
    <col min="14608" max="14614" width="6.42578125" style="123" customWidth="1"/>
    <col min="14615" max="14843" width="11.42578125" style="123"/>
    <col min="14844" max="14844" width="1" style="123" customWidth="1"/>
    <col min="14845" max="14845" width="4.28515625" style="123" customWidth="1"/>
    <col min="14846" max="14846" width="34.7109375" style="123" customWidth="1"/>
    <col min="14847" max="14847" width="0" style="123" hidden="1" customWidth="1"/>
    <col min="14848" max="14848" width="20" style="123" customWidth="1"/>
    <col min="14849" max="14849" width="20.85546875" style="123" customWidth="1"/>
    <col min="14850" max="14850" width="25" style="123" customWidth="1"/>
    <col min="14851" max="14851" width="18.7109375" style="123" customWidth="1"/>
    <col min="14852" max="14852" width="29.7109375" style="123" customWidth="1"/>
    <col min="14853" max="14853" width="13.42578125" style="123" customWidth="1"/>
    <col min="14854" max="14854" width="13.85546875" style="123" customWidth="1"/>
    <col min="14855" max="14859" width="16.5703125" style="123" customWidth="1"/>
    <col min="14860" max="14860" width="20.5703125" style="123" customWidth="1"/>
    <col min="14861" max="14861" width="21.140625" style="123" customWidth="1"/>
    <col min="14862" max="14862" width="9.5703125" style="123" customWidth="1"/>
    <col min="14863" max="14863" width="0.42578125" style="123" customWidth="1"/>
    <col min="14864" max="14870" width="6.42578125" style="123" customWidth="1"/>
    <col min="14871" max="15099" width="11.42578125" style="123"/>
    <col min="15100" max="15100" width="1" style="123" customWidth="1"/>
    <col min="15101" max="15101" width="4.28515625" style="123" customWidth="1"/>
    <col min="15102" max="15102" width="34.7109375" style="123" customWidth="1"/>
    <col min="15103" max="15103" width="0" style="123" hidden="1" customWidth="1"/>
    <col min="15104" max="15104" width="20" style="123" customWidth="1"/>
    <col min="15105" max="15105" width="20.85546875" style="123" customWidth="1"/>
    <col min="15106" max="15106" width="25" style="123" customWidth="1"/>
    <col min="15107" max="15107" width="18.7109375" style="123" customWidth="1"/>
    <col min="15108" max="15108" width="29.7109375" style="123" customWidth="1"/>
    <col min="15109" max="15109" width="13.42578125" style="123" customWidth="1"/>
    <col min="15110" max="15110" width="13.85546875" style="123" customWidth="1"/>
    <col min="15111" max="15115" width="16.5703125" style="123" customWidth="1"/>
    <col min="15116" max="15116" width="20.5703125" style="123" customWidth="1"/>
    <col min="15117" max="15117" width="21.140625" style="123" customWidth="1"/>
    <col min="15118" max="15118" width="9.5703125" style="123" customWidth="1"/>
    <col min="15119" max="15119" width="0.42578125" style="123" customWidth="1"/>
    <col min="15120" max="15126" width="6.42578125" style="123" customWidth="1"/>
    <col min="15127" max="15355" width="11.42578125" style="123"/>
    <col min="15356" max="15356" width="1" style="123" customWidth="1"/>
    <col min="15357" max="15357" width="4.28515625" style="123" customWidth="1"/>
    <col min="15358" max="15358" width="34.7109375" style="123" customWidth="1"/>
    <col min="15359" max="15359" width="0" style="123" hidden="1" customWidth="1"/>
    <col min="15360" max="15360" width="20" style="123" customWidth="1"/>
    <col min="15361" max="15361" width="20.85546875" style="123" customWidth="1"/>
    <col min="15362" max="15362" width="25" style="123" customWidth="1"/>
    <col min="15363" max="15363" width="18.7109375" style="123" customWidth="1"/>
    <col min="15364" max="15364" width="29.7109375" style="123" customWidth="1"/>
    <col min="15365" max="15365" width="13.42578125" style="123" customWidth="1"/>
    <col min="15366" max="15366" width="13.85546875" style="123" customWidth="1"/>
    <col min="15367" max="15371" width="16.5703125" style="123" customWidth="1"/>
    <col min="15372" max="15372" width="20.5703125" style="123" customWidth="1"/>
    <col min="15373" max="15373" width="21.140625" style="123" customWidth="1"/>
    <col min="15374" max="15374" width="9.5703125" style="123" customWidth="1"/>
    <col min="15375" max="15375" width="0.42578125" style="123" customWidth="1"/>
    <col min="15376" max="15382" width="6.42578125" style="123" customWidth="1"/>
    <col min="15383" max="15611" width="11.42578125" style="123"/>
    <col min="15612" max="15612" width="1" style="123" customWidth="1"/>
    <col min="15613" max="15613" width="4.28515625" style="123" customWidth="1"/>
    <col min="15614" max="15614" width="34.7109375" style="123" customWidth="1"/>
    <col min="15615" max="15615" width="0" style="123" hidden="1" customWidth="1"/>
    <col min="15616" max="15616" width="20" style="123" customWidth="1"/>
    <col min="15617" max="15617" width="20.85546875" style="123" customWidth="1"/>
    <col min="15618" max="15618" width="25" style="123" customWidth="1"/>
    <col min="15619" max="15619" width="18.7109375" style="123" customWidth="1"/>
    <col min="15620" max="15620" width="29.7109375" style="123" customWidth="1"/>
    <col min="15621" max="15621" width="13.42578125" style="123" customWidth="1"/>
    <col min="15622" max="15622" width="13.85546875" style="123" customWidth="1"/>
    <col min="15623" max="15627" width="16.5703125" style="123" customWidth="1"/>
    <col min="15628" max="15628" width="20.5703125" style="123" customWidth="1"/>
    <col min="15629" max="15629" width="21.140625" style="123" customWidth="1"/>
    <col min="15630" max="15630" width="9.5703125" style="123" customWidth="1"/>
    <col min="15631" max="15631" width="0.42578125" style="123" customWidth="1"/>
    <col min="15632" max="15638" width="6.42578125" style="123" customWidth="1"/>
    <col min="15639" max="15867" width="11.42578125" style="123"/>
    <col min="15868" max="15868" width="1" style="123" customWidth="1"/>
    <col min="15869" max="15869" width="4.28515625" style="123" customWidth="1"/>
    <col min="15870" max="15870" width="34.7109375" style="123" customWidth="1"/>
    <col min="15871" max="15871" width="0" style="123" hidden="1" customWidth="1"/>
    <col min="15872" max="15872" width="20" style="123" customWidth="1"/>
    <col min="15873" max="15873" width="20.85546875" style="123" customWidth="1"/>
    <col min="15874" max="15874" width="25" style="123" customWidth="1"/>
    <col min="15875" max="15875" width="18.7109375" style="123" customWidth="1"/>
    <col min="15876" max="15876" width="29.7109375" style="123" customWidth="1"/>
    <col min="15877" max="15877" width="13.42578125" style="123" customWidth="1"/>
    <col min="15878" max="15878" width="13.85546875" style="123" customWidth="1"/>
    <col min="15879" max="15883" width="16.5703125" style="123" customWidth="1"/>
    <col min="15884" max="15884" width="20.5703125" style="123" customWidth="1"/>
    <col min="15885" max="15885" width="21.140625" style="123" customWidth="1"/>
    <col min="15886" max="15886" width="9.5703125" style="123" customWidth="1"/>
    <col min="15887" max="15887" width="0.42578125" style="123" customWidth="1"/>
    <col min="15888" max="15894" width="6.42578125" style="123" customWidth="1"/>
    <col min="15895" max="16123" width="11.42578125" style="123"/>
    <col min="16124" max="16124" width="1" style="123" customWidth="1"/>
    <col min="16125" max="16125" width="4.28515625" style="123" customWidth="1"/>
    <col min="16126" max="16126" width="34.7109375" style="123" customWidth="1"/>
    <col min="16127" max="16127" width="0" style="123" hidden="1" customWidth="1"/>
    <col min="16128" max="16128" width="20" style="123" customWidth="1"/>
    <col min="16129" max="16129" width="20.85546875" style="123" customWidth="1"/>
    <col min="16130" max="16130" width="25" style="123" customWidth="1"/>
    <col min="16131" max="16131" width="18.7109375" style="123" customWidth="1"/>
    <col min="16132" max="16132" width="29.7109375" style="123" customWidth="1"/>
    <col min="16133" max="16133" width="13.42578125" style="123" customWidth="1"/>
    <col min="16134" max="16134" width="13.85546875" style="123" customWidth="1"/>
    <col min="16135" max="16139" width="16.5703125" style="123" customWidth="1"/>
    <col min="16140" max="16140" width="20.5703125" style="123" customWidth="1"/>
    <col min="16141" max="16141" width="21.140625" style="123" customWidth="1"/>
    <col min="16142" max="16142" width="9.5703125" style="123" customWidth="1"/>
    <col min="16143" max="16143" width="0.42578125" style="123" customWidth="1"/>
    <col min="16144" max="16150" width="6.42578125" style="123" customWidth="1"/>
    <col min="16151" max="16371" width="11.42578125" style="123"/>
    <col min="16372" max="16384" width="11.42578125" style="123" customWidth="1"/>
  </cols>
  <sheetData>
    <row r="2" spans="1:16" ht="26.25" x14ac:dyDescent="0.25">
      <c r="B2" s="516" t="s">
        <v>77</v>
      </c>
      <c r="C2" s="517"/>
      <c r="D2" s="517"/>
      <c r="E2" s="517"/>
      <c r="F2" s="517"/>
      <c r="G2" s="517"/>
      <c r="H2" s="517"/>
      <c r="I2" s="517"/>
      <c r="J2" s="517"/>
      <c r="K2" s="517"/>
      <c r="L2" s="517"/>
      <c r="M2" s="517"/>
      <c r="N2" s="517"/>
      <c r="O2" s="517"/>
      <c r="P2" s="517"/>
    </row>
    <row r="4" spans="1:16" ht="26.25" x14ac:dyDescent="0.25">
      <c r="B4" s="520" t="s">
        <v>78</v>
      </c>
      <c r="C4" s="520"/>
      <c r="D4" s="520"/>
      <c r="E4" s="520"/>
      <c r="F4" s="520"/>
      <c r="G4" s="520"/>
      <c r="H4" s="520"/>
      <c r="I4" s="520"/>
      <c r="J4" s="520"/>
      <c r="K4" s="520"/>
      <c r="L4" s="520"/>
      <c r="M4" s="520"/>
      <c r="N4" s="520"/>
      <c r="O4" s="520"/>
      <c r="P4" s="520"/>
    </row>
    <row r="5" spans="1:16" s="171" customFormat="1" ht="20.25" x14ac:dyDescent="0.3">
      <c r="A5" s="521" t="s">
        <v>79</v>
      </c>
      <c r="B5" s="521"/>
      <c r="C5" s="521"/>
      <c r="D5" s="521"/>
      <c r="E5" s="521"/>
      <c r="F5" s="521"/>
      <c r="G5" s="521"/>
      <c r="H5" s="521"/>
      <c r="I5" s="521"/>
      <c r="J5" s="521"/>
      <c r="K5" s="521"/>
      <c r="L5" s="521"/>
    </row>
    <row r="6" spans="1:16" ht="15" thickBot="1" x14ac:dyDescent="0.3"/>
    <row r="7" spans="1:16" ht="21" thickBot="1" x14ac:dyDescent="0.3">
      <c r="B7" s="101" t="s">
        <v>80</v>
      </c>
      <c r="C7" s="500" t="s">
        <v>54</v>
      </c>
      <c r="D7" s="500"/>
      <c r="E7" s="500"/>
      <c r="F7" s="500"/>
      <c r="G7" s="500"/>
      <c r="H7" s="500"/>
      <c r="I7" s="500"/>
      <c r="J7" s="500"/>
      <c r="K7" s="500"/>
      <c r="L7" s="500"/>
      <c r="M7" s="500"/>
      <c r="N7" s="501"/>
    </row>
    <row r="8" spans="1:16" ht="15.75" thickBot="1" x14ac:dyDescent="0.3">
      <c r="B8" s="102" t="s">
        <v>81</v>
      </c>
      <c r="C8" s="500"/>
      <c r="D8" s="500"/>
      <c r="E8" s="500"/>
      <c r="F8" s="500"/>
      <c r="G8" s="500"/>
      <c r="H8" s="500"/>
      <c r="I8" s="500"/>
      <c r="J8" s="500"/>
      <c r="K8" s="500"/>
      <c r="L8" s="500"/>
      <c r="M8" s="500"/>
      <c r="N8" s="501"/>
    </row>
    <row r="9" spans="1:16" ht="15.75" thickBot="1" x14ac:dyDescent="0.3">
      <c r="B9" s="102" t="s">
        <v>82</v>
      </c>
      <c r="C9" s="500"/>
      <c r="D9" s="500"/>
      <c r="E9" s="500"/>
      <c r="F9" s="500"/>
      <c r="G9" s="500"/>
      <c r="H9" s="500"/>
      <c r="I9" s="500"/>
      <c r="J9" s="500"/>
      <c r="K9" s="500"/>
      <c r="L9" s="500"/>
      <c r="M9" s="500"/>
      <c r="N9" s="501"/>
    </row>
    <row r="10" spans="1:16" ht="15.75" thickBot="1" x14ac:dyDescent="0.3">
      <c r="B10" s="102" t="s">
        <v>83</v>
      </c>
      <c r="C10" s="500"/>
      <c r="D10" s="500"/>
      <c r="E10" s="500"/>
      <c r="F10" s="500"/>
      <c r="G10" s="500"/>
      <c r="H10" s="500"/>
      <c r="I10" s="500"/>
      <c r="J10" s="500"/>
      <c r="K10" s="500"/>
      <c r="L10" s="500"/>
      <c r="M10" s="500"/>
      <c r="N10" s="501"/>
    </row>
    <row r="11" spans="1:16" ht="15.75" thickBot="1" x14ac:dyDescent="0.3">
      <c r="B11" s="102" t="s">
        <v>84</v>
      </c>
      <c r="C11" s="502">
        <v>17</v>
      </c>
      <c r="D11" s="502"/>
      <c r="E11" s="503"/>
      <c r="F11" s="172"/>
      <c r="G11" s="172"/>
      <c r="H11" s="172"/>
      <c r="I11" s="172"/>
      <c r="J11" s="172"/>
      <c r="K11" s="172"/>
      <c r="L11" s="172"/>
      <c r="M11" s="172"/>
      <c r="N11" s="173"/>
    </row>
    <row r="12" spans="1:16" ht="15.75" thickBot="1" x14ac:dyDescent="0.3">
      <c r="B12" s="103" t="s">
        <v>85</v>
      </c>
      <c r="C12" s="147">
        <v>42021</v>
      </c>
      <c r="D12" s="104"/>
      <c r="E12" s="104"/>
      <c r="F12" s="104"/>
      <c r="G12" s="104"/>
      <c r="H12" s="104"/>
      <c r="I12" s="104"/>
      <c r="J12" s="104"/>
      <c r="K12" s="104"/>
      <c r="L12" s="104"/>
      <c r="M12" s="104"/>
      <c r="N12" s="105"/>
    </row>
    <row r="13" spans="1:16" ht="15.75" x14ac:dyDescent="0.25">
      <c r="B13" s="106"/>
      <c r="C13" s="148"/>
      <c r="D13" s="107"/>
      <c r="E13" s="107"/>
      <c r="F13" s="107"/>
      <c r="G13" s="107"/>
      <c r="H13" s="107"/>
      <c r="I13" s="174"/>
      <c r="J13" s="174"/>
      <c r="K13" s="174"/>
      <c r="L13" s="174"/>
      <c r="M13" s="174"/>
      <c r="N13" s="107"/>
    </row>
    <row r="14" spans="1:16" ht="15" x14ac:dyDescent="0.25">
      <c r="I14" s="174"/>
      <c r="J14" s="174"/>
      <c r="K14" s="174"/>
      <c r="L14" s="174"/>
      <c r="M14" s="174"/>
      <c r="N14" s="175"/>
    </row>
    <row r="15" spans="1:16" ht="30" customHeight="1" x14ac:dyDescent="0.25">
      <c r="B15" s="498" t="s">
        <v>86</v>
      </c>
      <c r="C15" s="498"/>
      <c r="D15" s="176" t="s">
        <v>87</v>
      </c>
      <c r="E15" s="176" t="s">
        <v>88</v>
      </c>
      <c r="F15" s="176" t="s">
        <v>89</v>
      </c>
      <c r="G15" s="177"/>
      <c r="I15" s="149"/>
      <c r="J15" s="149"/>
      <c r="K15" s="149"/>
      <c r="L15" s="149"/>
      <c r="M15" s="149"/>
      <c r="N15" s="175"/>
    </row>
    <row r="16" spans="1:16" ht="15" x14ac:dyDescent="0.25">
      <c r="B16" s="498"/>
      <c r="C16" s="498"/>
      <c r="D16" s="176">
        <v>17</v>
      </c>
      <c r="E16" s="178">
        <v>966934630</v>
      </c>
      <c r="F16" s="178">
        <v>374</v>
      </c>
      <c r="G16" s="179"/>
      <c r="I16" s="150"/>
      <c r="J16" s="150"/>
      <c r="K16" s="150"/>
      <c r="L16" s="150"/>
      <c r="M16" s="150"/>
      <c r="N16" s="175"/>
    </row>
    <row r="17" spans="1:14" ht="15" x14ac:dyDescent="0.25">
      <c r="B17" s="498"/>
      <c r="C17" s="498"/>
      <c r="D17" s="176"/>
      <c r="E17" s="178"/>
      <c r="F17" s="178"/>
      <c r="G17" s="179"/>
      <c r="I17" s="150"/>
      <c r="J17" s="150"/>
      <c r="K17" s="150"/>
      <c r="L17" s="150"/>
      <c r="M17" s="150"/>
      <c r="N17" s="175"/>
    </row>
    <row r="18" spans="1:14" ht="15" x14ac:dyDescent="0.25">
      <c r="B18" s="498"/>
      <c r="C18" s="498"/>
      <c r="D18" s="176"/>
      <c r="E18" s="178"/>
      <c r="F18" s="178"/>
      <c r="G18" s="179"/>
      <c r="I18" s="150"/>
      <c r="J18" s="150"/>
      <c r="K18" s="150"/>
      <c r="L18" s="150"/>
      <c r="M18" s="150"/>
      <c r="N18" s="175"/>
    </row>
    <row r="19" spans="1:14" ht="15" x14ac:dyDescent="0.25">
      <c r="B19" s="498"/>
      <c r="C19" s="498"/>
      <c r="D19" s="176"/>
      <c r="E19" s="180"/>
      <c r="F19" s="178"/>
      <c r="G19" s="179"/>
      <c r="H19" s="151"/>
      <c r="I19" s="150"/>
      <c r="J19" s="150"/>
      <c r="K19" s="150"/>
      <c r="L19" s="150"/>
      <c r="M19" s="150"/>
      <c r="N19" s="181"/>
    </row>
    <row r="20" spans="1:14" ht="15" x14ac:dyDescent="0.25">
      <c r="B20" s="498"/>
      <c r="C20" s="498"/>
      <c r="D20" s="176"/>
      <c r="E20" s="180"/>
      <c r="F20" s="178"/>
      <c r="G20" s="179"/>
      <c r="H20" s="151"/>
      <c r="I20" s="152"/>
      <c r="J20" s="152"/>
      <c r="K20" s="152"/>
      <c r="L20" s="152"/>
      <c r="M20" s="152"/>
      <c r="N20" s="181"/>
    </row>
    <row r="21" spans="1:14" ht="15" x14ac:dyDescent="0.25">
      <c r="B21" s="498"/>
      <c r="C21" s="498"/>
      <c r="D21" s="176"/>
      <c r="E21" s="180"/>
      <c r="F21" s="178"/>
      <c r="G21" s="179"/>
      <c r="H21" s="151"/>
      <c r="I21" s="174"/>
      <c r="J21" s="174"/>
      <c r="K21" s="174"/>
      <c r="L21" s="174"/>
      <c r="M21" s="174"/>
      <c r="N21" s="181"/>
    </row>
    <row r="22" spans="1:14" ht="15" x14ac:dyDescent="0.25">
      <c r="B22" s="498"/>
      <c r="C22" s="498"/>
      <c r="D22" s="176"/>
      <c r="E22" s="180"/>
      <c r="F22" s="178"/>
      <c r="G22" s="179"/>
      <c r="H22" s="151"/>
      <c r="I22" s="174"/>
      <c r="J22" s="174"/>
      <c r="K22" s="174"/>
      <c r="L22" s="174"/>
      <c r="M22" s="174"/>
      <c r="N22" s="181"/>
    </row>
    <row r="23" spans="1:14" ht="15.75" thickBot="1" x14ac:dyDescent="0.3">
      <c r="B23" s="489" t="s">
        <v>90</v>
      </c>
      <c r="C23" s="491"/>
      <c r="D23" s="176"/>
      <c r="E23" s="182">
        <f>SUM(E16:E22)</f>
        <v>966934630</v>
      </c>
      <c r="F23" s="178">
        <f>SUM(F16:F22)</f>
        <v>374</v>
      </c>
      <c r="G23" s="179"/>
      <c r="H23" s="151"/>
      <c r="I23" s="174"/>
      <c r="J23" s="174"/>
      <c r="K23" s="174"/>
      <c r="L23" s="174"/>
      <c r="M23" s="174"/>
      <c r="N23" s="181"/>
    </row>
    <row r="24" spans="1:14" ht="43.5" thickBot="1" x14ac:dyDescent="0.3">
      <c r="A24" s="131"/>
      <c r="B24" s="127" t="s">
        <v>91</v>
      </c>
      <c r="C24" s="127" t="s">
        <v>92</v>
      </c>
      <c r="E24" s="149"/>
      <c r="F24" s="149"/>
      <c r="G24" s="149"/>
      <c r="H24" s="149"/>
      <c r="I24" s="132"/>
      <c r="J24" s="132"/>
      <c r="K24" s="132"/>
      <c r="L24" s="132"/>
      <c r="M24" s="132"/>
    </row>
    <row r="25" spans="1:14" ht="15.75" thickBot="1" x14ac:dyDescent="0.3">
      <c r="A25" s="183">
        <v>1</v>
      </c>
      <c r="C25" s="184">
        <f>+F23*80%</f>
        <v>299.2</v>
      </c>
      <c r="D25" s="150"/>
      <c r="E25" s="185">
        <f>E23</f>
        <v>966934630</v>
      </c>
      <c r="F25" s="153"/>
      <c r="G25" s="153"/>
      <c r="H25" s="153"/>
      <c r="I25" s="186"/>
      <c r="J25" s="186"/>
      <c r="K25" s="186"/>
      <c r="L25" s="186"/>
      <c r="M25" s="186"/>
    </row>
    <row r="26" spans="1:14" ht="15" x14ac:dyDescent="0.25">
      <c r="A26" s="187"/>
      <c r="C26" s="108"/>
      <c r="D26" s="150"/>
      <c r="E26" s="154"/>
      <c r="F26" s="153"/>
      <c r="G26" s="153"/>
      <c r="H26" s="153"/>
      <c r="I26" s="186"/>
      <c r="J26" s="186"/>
      <c r="K26" s="186"/>
      <c r="L26" s="186"/>
      <c r="M26" s="186"/>
    </row>
    <row r="27" spans="1:14" ht="15" x14ac:dyDescent="0.25">
      <c r="A27" s="187"/>
      <c r="C27" s="108"/>
      <c r="D27" s="150"/>
      <c r="E27" s="154"/>
      <c r="F27" s="153"/>
      <c r="G27" s="153"/>
      <c r="H27" s="153"/>
      <c r="I27" s="186"/>
      <c r="J27" s="186"/>
      <c r="K27" s="186"/>
      <c r="L27" s="186"/>
      <c r="M27" s="186"/>
    </row>
    <row r="28" spans="1:14" ht="15" x14ac:dyDescent="0.2">
      <c r="A28" s="187"/>
      <c r="B28" s="188" t="s">
        <v>93</v>
      </c>
      <c r="C28" s="171"/>
      <c r="D28" s="171"/>
      <c r="E28" s="171"/>
      <c r="F28" s="171"/>
      <c r="G28" s="171"/>
      <c r="H28" s="171"/>
      <c r="I28" s="174"/>
      <c r="J28" s="174"/>
      <c r="K28" s="174"/>
      <c r="L28" s="174"/>
      <c r="M28" s="174"/>
      <c r="N28" s="175"/>
    </row>
    <row r="29" spans="1:14" ht="15" x14ac:dyDescent="0.2">
      <c r="A29" s="187"/>
      <c r="B29" s="171"/>
      <c r="C29" s="171"/>
      <c r="D29" s="171"/>
      <c r="E29" s="171"/>
      <c r="F29" s="171"/>
      <c r="G29" s="171"/>
      <c r="H29" s="171"/>
      <c r="I29" s="174"/>
      <c r="J29" s="174"/>
      <c r="K29" s="174"/>
      <c r="L29" s="174"/>
      <c r="M29" s="174"/>
      <c r="N29" s="175"/>
    </row>
    <row r="30" spans="1:14" ht="15" x14ac:dyDescent="0.2">
      <c r="A30" s="187"/>
      <c r="B30" s="176" t="s">
        <v>94</v>
      </c>
      <c r="C30" s="176" t="s">
        <v>75</v>
      </c>
      <c r="D30" s="176" t="s">
        <v>95</v>
      </c>
      <c r="E30" s="171"/>
      <c r="F30" s="171"/>
      <c r="G30" s="171"/>
      <c r="H30" s="171"/>
      <c r="I30" s="174"/>
      <c r="J30" s="174"/>
      <c r="K30" s="174"/>
      <c r="L30" s="174"/>
      <c r="M30" s="174"/>
      <c r="N30" s="175"/>
    </row>
    <row r="31" spans="1:14" ht="15" x14ac:dyDescent="0.2">
      <c r="A31" s="187"/>
      <c r="B31" s="99" t="s">
        <v>97</v>
      </c>
      <c r="C31" s="85" t="s">
        <v>98</v>
      </c>
      <c r="D31" s="99"/>
      <c r="E31" s="171"/>
      <c r="F31" s="171"/>
      <c r="G31" s="171"/>
      <c r="H31" s="171"/>
      <c r="I31" s="174"/>
      <c r="J31" s="174"/>
      <c r="K31" s="174"/>
      <c r="L31" s="174"/>
      <c r="M31" s="174"/>
      <c r="N31" s="175"/>
    </row>
    <row r="32" spans="1:14" ht="15" x14ac:dyDescent="0.2">
      <c r="A32" s="187"/>
      <c r="B32" s="99" t="s">
        <v>99</v>
      </c>
      <c r="C32" s="85" t="s">
        <v>98</v>
      </c>
      <c r="D32" s="99"/>
      <c r="E32" s="171"/>
      <c r="F32" s="171"/>
      <c r="G32" s="171"/>
      <c r="H32" s="171"/>
      <c r="I32" s="174"/>
      <c r="J32" s="174"/>
      <c r="K32" s="174"/>
      <c r="L32" s="174"/>
      <c r="M32" s="174"/>
      <c r="N32" s="175"/>
    </row>
    <row r="33" spans="1:14" ht="15" x14ac:dyDescent="0.2">
      <c r="A33" s="187"/>
      <c r="B33" s="99" t="s">
        <v>100</v>
      </c>
      <c r="C33" s="85" t="s">
        <v>98</v>
      </c>
      <c r="D33" s="99"/>
      <c r="E33" s="171"/>
      <c r="F33" s="171"/>
      <c r="G33" s="171"/>
      <c r="H33" s="171"/>
      <c r="I33" s="174"/>
      <c r="J33" s="174"/>
      <c r="K33" s="174"/>
      <c r="L33" s="174"/>
      <c r="M33" s="174"/>
      <c r="N33" s="175"/>
    </row>
    <row r="34" spans="1:14" ht="15" x14ac:dyDescent="0.2">
      <c r="A34" s="187"/>
      <c r="B34" s="99" t="s">
        <v>101</v>
      </c>
      <c r="C34" s="85" t="s">
        <v>98</v>
      </c>
      <c r="D34" s="85"/>
      <c r="E34" s="171"/>
      <c r="F34" s="171"/>
      <c r="G34" s="171"/>
      <c r="H34" s="171"/>
      <c r="I34" s="174"/>
      <c r="J34" s="174"/>
      <c r="K34" s="174"/>
      <c r="L34" s="174"/>
      <c r="M34" s="174"/>
      <c r="N34" s="175"/>
    </row>
    <row r="35" spans="1:14" ht="15" x14ac:dyDescent="0.2">
      <c r="A35" s="187"/>
      <c r="B35" s="171"/>
      <c r="C35" s="171"/>
      <c r="D35" s="171"/>
      <c r="E35" s="171"/>
      <c r="F35" s="171"/>
      <c r="G35" s="171"/>
      <c r="H35" s="171"/>
      <c r="I35" s="174"/>
      <c r="J35" s="174"/>
      <c r="K35" s="174"/>
      <c r="L35" s="174"/>
      <c r="M35" s="174"/>
      <c r="N35" s="175"/>
    </row>
    <row r="36" spans="1:14" ht="15" x14ac:dyDescent="0.2">
      <c r="A36" s="187"/>
      <c r="B36" s="171"/>
      <c r="C36" s="171"/>
      <c r="D36" s="171"/>
      <c r="E36" s="171"/>
      <c r="F36" s="171"/>
      <c r="G36" s="171"/>
      <c r="H36" s="171"/>
      <c r="I36" s="174"/>
      <c r="J36" s="174"/>
      <c r="K36" s="174"/>
      <c r="L36" s="174"/>
      <c r="M36" s="174"/>
      <c r="N36" s="175"/>
    </row>
    <row r="37" spans="1:14" ht="15" x14ac:dyDescent="0.2">
      <c r="A37" s="187"/>
      <c r="B37" s="188" t="s">
        <v>102</v>
      </c>
      <c r="C37" s="171"/>
      <c r="D37" s="171"/>
      <c r="E37" s="171"/>
      <c r="F37" s="171"/>
      <c r="G37" s="171"/>
      <c r="H37" s="171"/>
      <c r="I37" s="174"/>
      <c r="J37" s="174"/>
      <c r="K37" s="174"/>
      <c r="L37" s="174"/>
      <c r="M37" s="174"/>
      <c r="N37" s="175"/>
    </row>
    <row r="38" spans="1:14" ht="15" x14ac:dyDescent="0.2">
      <c r="A38" s="187"/>
      <c r="B38" s="171"/>
      <c r="C38" s="171"/>
      <c r="D38" s="171"/>
      <c r="E38" s="171"/>
      <c r="F38" s="171"/>
      <c r="G38" s="171"/>
      <c r="H38" s="171"/>
      <c r="I38" s="174"/>
      <c r="J38" s="174"/>
      <c r="K38" s="174"/>
      <c r="L38" s="174"/>
      <c r="M38" s="174"/>
      <c r="N38" s="175"/>
    </row>
    <row r="39" spans="1:14" ht="15" x14ac:dyDescent="0.2">
      <c r="A39" s="187"/>
      <c r="B39" s="171"/>
      <c r="C39" s="171"/>
      <c r="D39" s="171"/>
      <c r="E39" s="171"/>
      <c r="F39" s="171"/>
      <c r="G39" s="171"/>
      <c r="H39" s="171"/>
      <c r="I39" s="174"/>
      <c r="J39" s="174"/>
      <c r="K39" s="174"/>
      <c r="L39" s="174"/>
      <c r="M39" s="174"/>
      <c r="N39" s="175"/>
    </row>
    <row r="40" spans="1:14" ht="15" x14ac:dyDescent="0.2">
      <c r="A40" s="187"/>
      <c r="B40" s="176" t="s">
        <v>94</v>
      </c>
      <c r="C40" s="176" t="s">
        <v>103</v>
      </c>
      <c r="D40" s="158" t="s">
        <v>104</v>
      </c>
      <c r="E40" s="158" t="s">
        <v>105</v>
      </c>
      <c r="F40" s="171"/>
      <c r="G40" s="171"/>
      <c r="H40" s="171"/>
      <c r="I40" s="174"/>
      <c r="J40" s="174"/>
      <c r="K40" s="174"/>
      <c r="L40" s="174"/>
      <c r="M40" s="174"/>
      <c r="N40" s="175"/>
    </row>
    <row r="41" spans="1:14" ht="42.75" x14ac:dyDescent="0.2">
      <c r="A41" s="187"/>
      <c r="B41" s="190" t="s">
        <v>106</v>
      </c>
      <c r="C41" s="47">
        <v>40</v>
      </c>
      <c r="D41" s="85">
        <v>40</v>
      </c>
      <c r="E41" s="474">
        <f>+D41+D42</f>
        <v>50</v>
      </c>
      <c r="F41" s="171"/>
      <c r="G41" s="171"/>
      <c r="H41" s="171"/>
      <c r="I41" s="174"/>
      <c r="J41" s="174"/>
      <c r="K41" s="174"/>
      <c r="L41" s="174"/>
      <c r="M41" s="174"/>
      <c r="N41" s="175"/>
    </row>
    <row r="42" spans="1:14" ht="71.25" x14ac:dyDescent="0.2">
      <c r="A42" s="187"/>
      <c r="B42" s="190" t="s">
        <v>107</v>
      </c>
      <c r="C42" s="47">
        <v>60</v>
      </c>
      <c r="D42" s="85">
        <v>10</v>
      </c>
      <c r="E42" s="475"/>
      <c r="F42" s="171"/>
      <c r="G42" s="171"/>
      <c r="H42" s="171"/>
      <c r="I42" s="174"/>
      <c r="J42" s="174"/>
      <c r="K42" s="174"/>
      <c r="L42" s="174"/>
      <c r="M42" s="174"/>
      <c r="N42" s="175"/>
    </row>
    <row r="43" spans="1:14" ht="15" x14ac:dyDescent="0.25">
      <c r="A43" s="187"/>
      <c r="C43" s="108"/>
      <c r="D43" s="150"/>
      <c r="E43" s="154"/>
      <c r="F43" s="153"/>
      <c r="G43" s="153"/>
      <c r="H43" s="153"/>
      <c r="I43" s="186"/>
      <c r="J43" s="186"/>
      <c r="K43" s="186"/>
      <c r="L43" s="186"/>
      <c r="M43" s="186"/>
    </row>
    <row r="44" spans="1:14" ht="15" x14ac:dyDescent="0.25">
      <c r="A44" s="187"/>
      <c r="C44" s="108"/>
      <c r="D44" s="150"/>
      <c r="E44" s="154"/>
      <c r="F44" s="153"/>
      <c r="G44" s="153"/>
      <c r="H44" s="153"/>
      <c r="I44" s="186"/>
      <c r="J44" s="186"/>
      <c r="K44" s="186"/>
      <c r="L44" s="186"/>
      <c r="M44" s="186"/>
    </row>
    <row r="45" spans="1:14" ht="15" x14ac:dyDescent="0.25">
      <c r="A45" s="187"/>
      <c r="C45" s="108"/>
      <c r="D45" s="150"/>
      <c r="E45" s="154"/>
      <c r="F45" s="153"/>
      <c r="G45" s="153"/>
      <c r="H45" s="153"/>
      <c r="I45" s="186"/>
      <c r="J45" s="186"/>
      <c r="K45" s="186"/>
      <c r="L45" s="186"/>
      <c r="M45" s="186"/>
    </row>
    <row r="46" spans="1:14" ht="15" thickBot="1" x14ac:dyDescent="0.3">
      <c r="M46" s="504" t="s">
        <v>108</v>
      </c>
      <c r="N46" s="504"/>
    </row>
    <row r="47" spans="1:14" ht="15" x14ac:dyDescent="0.25">
      <c r="B47" s="188" t="s">
        <v>109</v>
      </c>
      <c r="K47" s="161">
        <v>40194</v>
      </c>
      <c r="M47" s="191"/>
      <c r="N47" s="191"/>
    </row>
    <row r="48" spans="1:14" ht="15" thickBot="1" x14ac:dyDescent="0.3">
      <c r="M48" s="191"/>
      <c r="N48" s="191"/>
    </row>
    <row r="49" spans="1:26" s="174" customFormat="1" ht="75" x14ac:dyDescent="0.25">
      <c r="B49" s="192" t="s">
        <v>110</v>
      </c>
      <c r="C49" s="192" t="s">
        <v>111</v>
      </c>
      <c r="D49" s="192" t="s">
        <v>112</v>
      </c>
      <c r="E49" s="192" t="s">
        <v>113</v>
      </c>
      <c r="F49" s="192" t="s">
        <v>114</v>
      </c>
      <c r="G49" s="192" t="s">
        <v>115</v>
      </c>
      <c r="H49" s="192" t="s">
        <v>116</v>
      </c>
      <c r="I49" s="192" t="s">
        <v>117</v>
      </c>
      <c r="J49" s="192" t="s">
        <v>118</v>
      </c>
      <c r="K49" s="192" t="s">
        <v>119</v>
      </c>
      <c r="L49" s="192" t="s">
        <v>120</v>
      </c>
      <c r="M49" s="193" t="s">
        <v>121</v>
      </c>
      <c r="N49" s="192" t="s">
        <v>122</v>
      </c>
      <c r="O49" s="192" t="s">
        <v>123</v>
      </c>
      <c r="P49" s="194" t="s">
        <v>124</v>
      </c>
      <c r="Q49" s="194" t="s">
        <v>125</v>
      </c>
    </row>
    <row r="50" spans="1:26" s="79" customFormat="1" ht="28.5" x14ac:dyDescent="0.25">
      <c r="A50" s="47">
        <v>1</v>
      </c>
      <c r="B50" s="62" t="s">
        <v>54</v>
      </c>
      <c r="C50" s="62" t="s">
        <v>54</v>
      </c>
      <c r="D50" s="62" t="s">
        <v>594</v>
      </c>
      <c r="E50" s="62" t="s">
        <v>595</v>
      </c>
      <c r="F50" s="109" t="s">
        <v>75</v>
      </c>
      <c r="G50" s="120" t="s">
        <v>128</v>
      </c>
      <c r="H50" s="111">
        <v>41523</v>
      </c>
      <c r="I50" s="111">
        <v>41988</v>
      </c>
      <c r="J50" s="112" t="s">
        <v>95</v>
      </c>
      <c r="K50" s="224">
        <f>(I50-H50)/30</f>
        <v>15.5</v>
      </c>
      <c r="L50" s="113" t="s">
        <v>596</v>
      </c>
      <c r="M50" s="114">
        <v>224</v>
      </c>
      <c r="N50" s="115" t="s">
        <v>128</v>
      </c>
      <c r="O50" s="117">
        <v>897134448</v>
      </c>
      <c r="P50" s="117">
        <v>49</v>
      </c>
      <c r="Q50" s="76"/>
      <c r="R50" s="86"/>
      <c r="S50" s="86"/>
      <c r="T50" s="86"/>
      <c r="U50" s="86"/>
      <c r="V50" s="86"/>
      <c r="W50" s="86"/>
      <c r="X50" s="86"/>
      <c r="Y50" s="86"/>
      <c r="Z50" s="86"/>
    </row>
    <row r="51" spans="1:26" s="79" customFormat="1" ht="28.5" x14ac:dyDescent="0.25">
      <c r="A51" s="47">
        <f>+A50+1</f>
        <v>2</v>
      </c>
      <c r="B51" s="62" t="s">
        <v>54</v>
      </c>
      <c r="C51" s="62" t="s">
        <v>54</v>
      </c>
      <c r="D51" s="62" t="s">
        <v>594</v>
      </c>
      <c r="E51" s="62" t="s">
        <v>597</v>
      </c>
      <c r="F51" s="205" t="s">
        <v>75</v>
      </c>
      <c r="G51" s="120" t="s">
        <v>128</v>
      </c>
      <c r="H51" s="111">
        <v>41305</v>
      </c>
      <c r="I51" s="111">
        <v>41522</v>
      </c>
      <c r="J51" s="112" t="s">
        <v>95</v>
      </c>
      <c r="K51" s="224">
        <f>(I51-H51)/30</f>
        <v>7.2333333333333334</v>
      </c>
      <c r="L51" s="207" t="s">
        <v>596</v>
      </c>
      <c r="M51" s="114">
        <v>42</v>
      </c>
      <c r="N51" s="115" t="s">
        <v>128</v>
      </c>
      <c r="O51" s="117">
        <v>171570404</v>
      </c>
      <c r="P51" s="117">
        <v>50</v>
      </c>
      <c r="Q51" s="76"/>
      <c r="R51" s="86"/>
      <c r="S51" s="86"/>
      <c r="T51" s="86"/>
      <c r="U51" s="86"/>
      <c r="V51" s="86"/>
      <c r="W51" s="86"/>
      <c r="X51" s="86"/>
      <c r="Y51" s="86"/>
      <c r="Z51" s="86"/>
    </row>
    <row r="52" spans="1:26" s="79" customFormat="1" ht="28.5" x14ac:dyDescent="0.25">
      <c r="A52" s="47">
        <f t="shared" ref="A52:A57" si="0">+A51+1</f>
        <v>3</v>
      </c>
      <c r="B52" s="62" t="s">
        <v>54</v>
      </c>
      <c r="C52" s="62" t="s">
        <v>54</v>
      </c>
      <c r="D52" s="62" t="s">
        <v>594</v>
      </c>
      <c r="E52" s="62" t="s">
        <v>598</v>
      </c>
      <c r="F52" s="205" t="s">
        <v>75</v>
      </c>
      <c r="G52" s="120" t="s">
        <v>128</v>
      </c>
      <c r="H52" s="111">
        <v>41091</v>
      </c>
      <c r="I52" s="111">
        <v>41273</v>
      </c>
      <c r="J52" s="112" t="s">
        <v>95</v>
      </c>
      <c r="K52" s="224">
        <f>(I52-H52)/30</f>
        <v>6.0666666666666664</v>
      </c>
      <c r="L52" s="225" t="s">
        <v>596</v>
      </c>
      <c r="M52" s="114">
        <v>142</v>
      </c>
      <c r="N52" s="115" t="s">
        <v>128</v>
      </c>
      <c r="O52" s="117">
        <v>75614652</v>
      </c>
      <c r="P52" s="117">
        <v>52</v>
      </c>
      <c r="Q52" s="76"/>
      <c r="R52" s="86"/>
      <c r="S52" s="86"/>
      <c r="T52" s="86"/>
      <c r="U52" s="86"/>
      <c r="V52" s="86"/>
      <c r="W52" s="86"/>
      <c r="X52" s="86"/>
      <c r="Y52" s="86"/>
      <c r="Z52" s="86"/>
    </row>
    <row r="53" spans="1:26" s="79" customFormat="1" ht="30.75" customHeight="1" x14ac:dyDescent="0.25">
      <c r="A53" s="47">
        <f t="shared" si="0"/>
        <v>4</v>
      </c>
      <c r="B53" s="62" t="s">
        <v>54</v>
      </c>
      <c r="C53" s="62" t="s">
        <v>54</v>
      </c>
      <c r="D53" s="62" t="s">
        <v>594</v>
      </c>
      <c r="E53" s="62" t="s">
        <v>599</v>
      </c>
      <c r="F53" s="205" t="s">
        <v>75</v>
      </c>
      <c r="G53" s="120" t="s">
        <v>128</v>
      </c>
      <c r="H53" s="111">
        <v>41523</v>
      </c>
      <c r="I53" s="111">
        <v>41988</v>
      </c>
      <c r="J53" s="112" t="s">
        <v>95</v>
      </c>
      <c r="K53" s="79" t="s">
        <v>600</v>
      </c>
      <c r="L53" s="224">
        <f>(I53-H53)/30</f>
        <v>15.5</v>
      </c>
      <c r="M53" s="114">
        <v>150</v>
      </c>
      <c r="N53" s="115" t="s">
        <v>128</v>
      </c>
      <c r="O53" s="117">
        <v>404155853</v>
      </c>
      <c r="P53" s="117">
        <v>49</v>
      </c>
      <c r="Q53" s="76"/>
      <c r="R53" s="86"/>
      <c r="S53" s="86"/>
      <c r="T53" s="86"/>
      <c r="U53" s="86"/>
      <c r="V53" s="86"/>
      <c r="W53" s="86"/>
      <c r="X53" s="86"/>
      <c r="Y53" s="86"/>
      <c r="Z53" s="86"/>
    </row>
    <row r="54" spans="1:26" s="79" customFormat="1" x14ac:dyDescent="0.25">
      <c r="A54" s="47">
        <f t="shared" si="0"/>
        <v>5</v>
      </c>
      <c r="B54" s="62"/>
      <c r="C54" s="63"/>
      <c r="D54" s="62"/>
      <c r="E54" s="119"/>
      <c r="F54" s="120"/>
      <c r="G54" s="120"/>
      <c r="H54" s="111"/>
      <c r="I54" s="111"/>
      <c r="J54" s="112"/>
      <c r="K54" s="224"/>
      <c r="L54" s="112"/>
      <c r="M54" s="115"/>
      <c r="N54" s="115"/>
      <c r="O54" s="117"/>
      <c r="P54" s="117"/>
      <c r="Q54" s="76"/>
      <c r="R54" s="86"/>
      <c r="S54" s="86"/>
      <c r="T54" s="86"/>
      <c r="U54" s="86"/>
      <c r="V54" s="86"/>
      <c r="W54" s="86"/>
      <c r="X54" s="86"/>
      <c r="Y54" s="86"/>
      <c r="Z54" s="86"/>
    </row>
    <row r="55" spans="1:26" s="79" customFormat="1" x14ac:dyDescent="0.25">
      <c r="A55" s="47">
        <f t="shared" si="0"/>
        <v>6</v>
      </c>
      <c r="B55" s="62"/>
      <c r="C55" s="63"/>
      <c r="D55" s="62"/>
      <c r="E55" s="119"/>
      <c r="F55" s="120"/>
      <c r="G55" s="120"/>
      <c r="H55" s="111"/>
      <c r="I55" s="113"/>
      <c r="J55" s="112"/>
      <c r="K55" s="112"/>
      <c r="L55" s="112"/>
      <c r="M55" s="115"/>
      <c r="N55" s="115"/>
      <c r="O55" s="117"/>
      <c r="P55" s="117"/>
      <c r="Q55" s="76"/>
      <c r="R55" s="86"/>
      <c r="S55" s="86"/>
      <c r="T55" s="86"/>
      <c r="U55" s="86"/>
      <c r="V55" s="86"/>
      <c r="W55" s="86"/>
      <c r="X55" s="86"/>
      <c r="Y55" s="86"/>
      <c r="Z55" s="86"/>
    </row>
    <row r="56" spans="1:26" s="79" customFormat="1" x14ac:dyDescent="0.25">
      <c r="A56" s="47">
        <f t="shared" si="0"/>
        <v>7</v>
      </c>
      <c r="B56" s="62"/>
      <c r="C56" s="63"/>
      <c r="D56" s="62"/>
      <c r="E56" s="119"/>
      <c r="F56" s="120"/>
      <c r="G56" s="120"/>
      <c r="H56" s="111"/>
      <c r="I56" s="113"/>
      <c r="J56" s="112"/>
      <c r="K56" s="112"/>
      <c r="L56" s="112"/>
      <c r="M56" s="115"/>
      <c r="N56" s="115"/>
      <c r="O56" s="117"/>
      <c r="P56" s="117"/>
      <c r="Q56" s="76"/>
      <c r="R56" s="86"/>
      <c r="S56" s="86"/>
      <c r="T56" s="86"/>
      <c r="U56" s="86"/>
      <c r="V56" s="86"/>
      <c r="W56" s="86"/>
      <c r="X56" s="86"/>
      <c r="Y56" s="86"/>
      <c r="Z56" s="86"/>
    </row>
    <row r="57" spans="1:26" s="79" customFormat="1" x14ac:dyDescent="0.25">
      <c r="A57" s="47">
        <f t="shared" si="0"/>
        <v>8</v>
      </c>
      <c r="B57" s="62"/>
      <c r="C57" s="63"/>
      <c r="D57" s="62"/>
      <c r="E57" s="119"/>
      <c r="F57" s="120"/>
      <c r="G57" s="120"/>
      <c r="H57" s="111"/>
      <c r="I57" s="111"/>
      <c r="J57" s="112"/>
      <c r="K57" s="112"/>
      <c r="L57" s="112"/>
      <c r="M57" s="115"/>
      <c r="N57" s="115"/>
      <c r="O57" s="117"/>
      <c r="P57" s="117"/>
      <c r="Q57" s="76"/>
      <c r="R57" s="86"/>
      <c r="S57" s="86"/>
      <c r="T57" s="86"/>
      <c r="U57" s="86"/>
      <c r="V57" s="86"/>
      <c r="W57" s="86"/>
      <c r="X57" s="86"/>
      <c r="Y57" s="86"/>
      <c r="Z57" s="86"/>
    </row>
    <row r="58" spans="1:26" s="79" customFormat="1" x14ac:dyDescent="0.25">
      <c r="A58" s="47"/>
      <c r="B58" s="118" t="s">
        <v>105</v>
      </c>
      <c r="C58" s="63"/>
      <c r="D58" s="62"/>
      <c r="E58" s="119"/>
      <c r="F58" s="120"/>
      <c r="G58" s="120"/>
      <c r="H58" s="120"/>
      <c r="I58" s="112"/>
      <c r="J58" s="112"/>
      <c r="K58" s="121">
        <f>SUM(K50:K57)</f>
        <v>28.8</v>
      </c>
      <c r="L58" s="122"/>
      <c r="M58" s="121">
        <f>+M50+M53</f>
        <v>374</v>
      </c>
      <c r="N58" s="122">
        <f t="shared" ref="N58" si="1">SUM(N50:N57)</f>
        <v>0</v>
      </c>
      <c r="O58" s="117"/>
      <c r="P58" s="117"/>
      <c r="Q58" s="76"/>
    </row>
    <row r="59" spans="1:26" x14ac:dyDescent="0.25">
      <c r="E59" s="155"/>
      <c r="K59" s="156"/>
    </row>
    <row r="60" spans="1:26" ht="15" x14ac:dyDescent="0.25">
      <c r="B60" s="471" t="s">
        <v>133</v>
      </c>
      <c r="C60" s="471" t="s">
        <v>134</v>
      </c>
      <c r="D60" s="505" t="s">
        <v>135</v>
      </c>
      <c r="E60" s="505"/>
      <c r="K60" s="157"/>
      <c r="L60" s="157"/>
      <c r="M60" s="157"/>
    </row>
    <row r="61" spans="1:26" ht="18" x14ac:dyDescent="0.25">
      <c r="B61" s="473"/>
      <c r="C61" s="473"/>
      <c r="D61" s="158" t="s">
        <v>136</v>
      </c>
      <c r="E61" s="159" t="s">
        <v>137</v>
      </c>
      <c r="H61" s="124"/>
      <c r="K61" s="161"/>
      <c r="L61" s="157"/>
    </row>
    <row r="62" spans="1:26" ht="18" x14ac:dyDescent="0.25">
      <c r="B62" s="160" t="s">
        <v>139</v>
      </c>
      <c r="C62" s="162">
        <f>+K58</f>
        <v>28.8</v>
      </c>
      <c r="D62" s="85" t="s">
        <v>98</v>
      </c>
      <c r="E62" s="85"/>
      <c r="F62" s="126"/>
      <c r="G62" s="126"/>
      <c r="H62" s="126"/>
      <c r="I62" s="126"/>
      <c r="J62" s="126"/>
      <c r="L62" s="163">
        <f>K50+K51+K52+L53</f>
        <v>44.3</v>
      </c>
      <c r="M62" s="126"/>
    </row>
    <row r="63" spans="1:26" ht="15" x14ac:dyDescent="0.25">
      <c r="B63" s="160" t="s">
        <v>140</v>
      </c>
      <c r="C63" s="164">
        <f>+M58</f>
        <v>374</v>
      </c>
      <c r="D63" s="85" t="s">
        <v>98</v>
      </c>
      <c r="E63" s="85"/>
    </row>
    <row r="64" spans="1:26" x14ac:dyDescent="0.25">
      <c r="B64" s="165"/>
      <c r="C64" s="518"/>
      <c r="D64" s="518"/>
      <c r="E64" s="518"/>
      <c r="F64" s="518"/>
      <c r="G64" s="518"/>
      <c r="H64" s="518"/>
      <c r="I64" s="518"/>
      <c r="J64" s="518"/>
      <c r="K64" s="518"/>
      <c r="L64" s="518"/>
      <c r="M64" s="518"/>
      <c r="N64" s="518"/>
    </row>
    <row r="65" spans="2:18" ht="15" thickBot="1" x14ac:dyDescent="0.3"/>
    <row r="66" spans="2:18" ht="27" thickBot="1" x14ac:dyDescent="0.3">
      <c r="B66" s="519" t="s">
        <v>141</v>
      </c>
      <c r="C66" s="519"/>
      <c r="D66" s="519"/>
      <c r="E66" s="519"/>
      <c r="F66" s="519"/>
      <c r="G66" s="519"/>
      <c r="H66" s="519"/>
      <c r="I66" s="519"/>
      <c r="J66" s="519"/>
      <c r="K66" s="519"/>
      <c r="L66" s="519"/>
      <c r="M66" s="519"/>
      <c r="N66" s="519"/>
    </row>
    <row r="69" spans="2:18" ht="90" x14ac:dyDescent="0.25">
      <c r="B69" s="176" t="s">
        <v>142</v>
      </c>
      <c r="C69" s="195" t="s">
        <v>143</v>
      </c>
      <c r="D69" s="195" t="s">
        <v>144</v>
      </c>
      <c r="E69" s="195" t="s">
        <v>145</v>
      </c>
      <c r="F69" s="195" t="s">
        <v>146</v>
      </c>
      <c r="G69" s="195" t="s">
        <v>147</v>
      </c>
      <c r="H69" s="195" t="s">
        <v>148</v>
      </c>
      <c r="I69" s="176" t="s">
        <v>149</v>
      </c>
      <c r="J69" s="195" t="s">
        <v>150</v>
      </c>
      <c r="K69" s="195" t="s">
        <v>151</v>
      </c>
      <c r="L69" s="195" t="s">
        <v>152</v>
      </c>
      <c r="M69" s="195" t="s">
        <v>153</v>
      </c>
      <c r="N69" s="196" t="s">
        <v>154</v>
      </c>
      <c r="O69" s="196" t="s">
        <v>155</v>
      </c>
      <c r="P69" s="489" t="s">
        <v>96</v>
      </c>
      <c r="Q69" s="491"/>
      <c r="R69" s="195" t="s">
        <v>156</v>
      </c>
    </row>
    <row r="70" spans="2:18" ht="103.5" customHeight="1" x14ac:dyDescent="0.2">
      <c r="B70" s="99" t="s">
        <v>601</v>
      </c>
      <c r="C70" s="99" t="s">
        <v>602</v>
      </c>
      <c r="D70" s="99" t="s">
        <v>603</v>
      </c>
      <c r="E70" s="99">
        <v>224</v>
      </c>
      <c r="F70" s="99"/>
      <c r="G70" s="47" t="s">
        <v>604</v>
      </c>
      <c r="H70" s="99"/>
      <c r="I70" s="99"/>
      <c r="J70" s="100"/>
      <c r="K70" s="100" t="s">
        <v>75</v>
      </c>
      <c r="L70" s="99" t="s">
        <v>75</v>
      </c>
      <c r="M70" s="99" t="s">
        <v>75</v>
      </c>
      <c r="N70" s="99" t="s">
        <v>75</v>
      </c>
      <c r="O70" s="99" t="s">
        <v>75</v>
      </c>
      <c r="P70" s="536"/>
      <c r="Q70" s="536"/>
      <c r="R70" s="99" t="s">
        <v>75</v>
      </c>
    </row>
    <row r="71" spans="2:18" ht="52.5" customHeight="1" x14ac:dyDescent="0.2">
      <c r="B71" s="99" t="s">
        <v>605</v>
      </c>
      <c r="C71" s="99" t="s">
        <v>606</v>
      </c>
      <c r="D71" s="99" t="s">
        <v>603</v>
      </c>
      <c r="E71" s="99">
        <v>150</v>
      </c>
      <c r="F71" s="85"/>
      <c r="G71" s="85"/>
      <c r="H71" s="99"/>
      <c r="I71" s="99"/>
      <c r="J71" s="47" t="s">
        <v>604</v>
      </c>
      <c r="K71" s="100" t="s">
        <v>75</v>
      </c>
      <c r="L71" s="99" t="s">
        <v>75</v>
      </c>
      <c r="M71" s="99" t="s">
        <v>75</v>
      </c>
      <c r="N71" s="99" t="s">
        <v>75</v>
      </c>
      <c r="O71" s="99" t="s">
        <v>75</v>
      </c>
      <c r="P71" s="536"/>
      <c r="Q71" s="536"/>
      <c r="R71" s="99" t="s">
        <v>75</v>
      </c>
    </row>
    <row r="72" spans="2:18" ht="15" x14ac:dyDescent="0.2">
      <c r="B72" s="100"/>
      <c r="C72" s="100"/>
      <c r="D72" s="166"/>
      <c r="E72" s="166"/>
      <c r="F72" s="169"/>
      <c r="G72" s="169"/>
      <c r="H72" s="169"/>
      <c r="I72" s="99"/>
      <c r="J72" s="100"/>
      <c r="K72" s="100"/>
      <c r="L72" s="99"/>
      <c r="M72" s="99"/>
      <c r="N72" s="99"/>
      <c r="O72" s="99"/>
      <c r="P72" s="498"/>
      <c r="Q72" s="498"/>
      <c r="R72" s="99"/>
    </row>
    <row r="73" spans="2:18" ht="15" x14ac:dyDescent="0.2">
      <c r="B73" s="100"/>
      <c r="C73" s="100"/>
      <c r="D73" s="166"/>
      <c r="E73" s="166"/>
      <c r="F73" s="169"/>
      <c r="G73" s="170"/>
      <c r="H73" s="169"/>
      <c r="I73" s="99"/>
      <c r="J73" s="100"/>
      <c r="K73" s="100"/>
      <c r="L73" s="99"/>
      <c r="M73" s="99"/>
      <c r="N73" s="99"/>
      <c r="O73" s="99"/>
      <c r="P73" s="489"/>
      <c r="Q73" s="491"/>
      <c r="R73" s="99"/>
    </row>
    <row r="74" spans="2:18" ht="15" x14ac:dyDescent="0.2">
      <c r="B74" s="100"/>
      <c r="C74" s="100"/>
      <c r="D74" s="166"/>
      <c r="E74" s="166"/>
      <c r="F74" s="169"/>
      <c r="G74" s="170"/>
      <c r="H74" s="169"/>
      <c r="I74" s="99"/>
      <c r="J74" s="100"/>
      <c r="K74" s="100"/>
      <c r="L74" s="99"/>
      <c r="M74" s="99"/>
      <c r="N74" s="99"/>
      <c r="O74" s="99"/>
      <c r="P74" s="489"/>
      <c r="Q74" s="491"/>
      <c r="R74" s="99"/>
    </row>
    <row r="75" spans="2:18" ht="15" x14ac:dyDescent="0.25">
      <c r="B75" s="99"/>
      <c r="C75" s="99"/>
      <c r="D75" s="99"/>
      <c r="E75" s="99"/>
      <c r="F75" s="99"/>
      <c r="G75" s="197"/>
      <c r="H75" s="99"/>
      <c r="I75" s="99"/>
      <c r="J75" s="99"/>
      <c r="K75" s="99"/>
      <c r="L75" s="99"/>
      <c r="M75" s="99"/>
      <c r="N75" s="99"/>
      <c r="O75" s="99"/>
      <c r="P75" s="489"/>
      <c r="Q75" s="491"/>
      <c r="R75" s="99"/>
    </row>
    <row r="76" spans="2:18" x14ac:dyDescent="0.25">
      <c r="B76" s="123" t="s">
        <v>159</v>
      </c>
      <c r="H76" s="99"/>
      <c r="I76" s="99"/>
    </row>
    <row r="77" spans="2:18" x14ac:dyDescent="0.25">
      <c r="B77" s="123" t="s">
        <v>160</v>
      </c>
    </row>
    <row r="78" spans="2:18" x14ac:dyDescent="0.25">
      <c r="B78" s="123" t="s">
        <v>161</v>
      </c>
    </row>
    <row r="80" spans="2:18" ht="15" thickBot="1" x14ac:dyDescent="0.3"/>
    <row r="81" spans="2:17" ht="27" thickBot="1" x14ac:dyDescent="0.3">
      <c r="B81" s="513" t="s">
        <v>162</v>
      </c>
      <c r="C81" s="514"/>
      <c r="D81" s="514"/>
      <c r="E81" s="514"/>
      <c r="F81" s="514"/>
      <c r="G81" s="514"/>
      <c r="H81" s="514"/>
      <c r="I81" s="514"/>
      <c r="J81" s="514"/>
      <c r="K81" s="514"/>
      <c r="L81" s="514"/>
      <c r="M81" s="514"/>
      <c r="N81" s="515"/>
    </row>
    <row r="83" spans="2:17" x14ac:dyDescent="0.25">
      <c r="C83" s="123">
        <f>374/200</f>
        <v>1.87</v>
      </c>
    </row>
    <row r="86" spans="2:17" ht="15" x14ac:dyDescent="0.25">
      <c r="B86" s="476" t="s">
        <v>163</v>
      </c>
      <c r="C86" s="498" t="s">
        <v>164</v>
      </c>
      <c r="D86" s="498" t="s">
        <v>165</v>
      </c>
      <c r="E86" s="498" t="s">
        <v>166</v>
      </c>
      <c r="F86" s="498" t="s">
        <v>167</v>
      </c>
      <c r="G86" s="498" t="s">
        <v>168</v>
      </c>
      <c r="H86" s="498" t="s">
        <v>169</v>
      </c>
      <c r="I86" s="498" t="s">
        <v>170</v>
      </c>
      <c r="J86" s="498" t="s">
        <v>171</v>
      </c>
      <c r="K86" s="498"/>
      <c r="L86" s="498"/>
      <c r="M86" s="498" t="s">
        <v>172</v>
      </c>
      <c r="N86" s="498" t="s">
        <v>1804</v>
      </c>
      <c r="O86" s="498" t="s">
        <v>1805</v>
      </c>
      <c r="P86" s="498" t="s">
        <v>96</v>
      </c>
      <c r="Q86" s="498"/>
    </row>
    <row r="87" spans="2:17" ht="28.5" x14ac:dyDescent="0.2">
      <c r="B87" s="477"/>
      <c r="C87" s="498"/>
      <c r="D87" s="498"/>
      <c r="E87" s="498"/>
      <c r="F87" s="498"/>
      <c r="G87" s="498"/>
      <c r="H87" s="498"/>
      <c r="I87" s="498"/>
      <c r="J87" s="166" t="s">
        <v>173</v>
      </c>
      <c r="K87" s="144" t="s">
        <v>174</v>
      </c>
      <c r="L87" s="100" t="s">
        <v>175</v>
      </c>
      <c r="M87" s="498"/>
      <c r="N87" s="498"/>
      <c r="O87" s="498"/>
      <c r="P87" s="498"/>
      <c r="Q87" s="498"/>
    </row>
    <row r="88" spans="2:17" ht="42.75" x14ac:dyDescent="0.2">
      <c r="B88" s="59" t="s">
        <v>176</v>
      </c>
      <c r="C88" s="232">
        <v>1.87</v>
      </c>
      <c r="D88" s="59" t="s">
        <v>607</v>
      </c>
      <c r="E88" s="60" t="s">
        <v>608</v>
      </c>
      <c r="F88" s="76" t="s">
        <v>609</v>
      </c>
      <c r="G88" s="76" t="s">
        <v>610</v>
      </c>
      <c r="H88" s="200" t="s">
        <v>611</v>
      </c>
      <c r="I88" s="60" t="s">
        <v>612</v>
      </c>
      <c r="J88" s="76" t="s">
        <v>54</v>
      </c>
      <c r="K88" s="200" t="s">
        <v>613</v>
      </c>
      <c r="L88" s="200" t="s">
        <v>614</v>
      </c>
      <c r="M88" s="76" t="s">
        <v>615</v>
      </c>
      <c r="N88" s="76" t="s">
        <v>615</v>
      </c>
      <c r="O88" s="76" t="s">
        <v>75</v>
      </c>
      <c r="P88" s="499"/>
      <c r="Q88" s="499"/>
    </row>
    <row r="89" spans="2:17" ht="79.5" customHeight="1" x14ac:dyDescent="0.2">
      <c r="B89" s="144" t="s">
        <v>183</v>
      </c>
      <c r="C89" s="232">
        <v>1.87</v>
      </c>
      <c r="D89" s="189" t="s">
        <v>616</v>
      </c>
      <c r="E89" s="233" t="s">
        <v>617</v>
      </c>
      <c r="F89" s="76" t="s">
        <v>618</v>
      </c>
      <c r="G89" s="189" t="s">
        <v>619</v>
      </c>
      <c r="H89" s="234" t="s">
        <v>620</v>
      </c>
      <c r="I89" s="60" t="s">
        <v>621</v>
      </c>
      <c r="J89" s="144" t="s">
        <v>622</v>
      </c>
      <c r="K89" s="144" t="s">
        <v>623</v>
      </c>
      <c r="L89" s="144" t="s">
        <v>624</v>
      </c>
      <c r="M89" s="99" t="s">
        <v>615</v>
      </c>
      <c r="N89" s="99" t="s">
        <v>615</v>
      </c>
      <c r="O89" s="99" t="s">
        <v>75</v>
      </c>
      <c r="P89" s="522" t="s">
        <v>625</v>
      </c>
      <c r="Q89" s="522"/>
    </row>
    <row r="91" spans="2:17" ht="15" thickBot="1" x14ac:dyDescent="0.3"/>
    <row r="92" spans="2:17" ht="27" thickBot="1" x14ac:dyDescent="0.3">
      <c r="B92" s="513" t="s">
        <v>191</v>
      </c>
      <c r="C92" s="514"/>
      <c r="D92" s="514"/>
      <c r="E92" s="514"/>
      <c r="F92" s="514"/>
      <c r="G92" s="514"/>
      <c r="H92" s="514"/>
      <c r="I92" s="514"/>
      <c r="J92" s="514"/>
      <c r="K92" s="514"/>
      <c r="L92" s="514"/>
      <c r="M92" s="514"/>
      <c r="N92" s="515"/>
    </row>
    <row r="95" spans="2:17" ht="30" x14ac:dyDescent="0.25">
      <c r="B95" s="195" t="s">
        <v>94</v>
      </c>
      <c r="C95" s="195" t="s">
        <v>1806</v>
      </c>
      <c r="D95" s="489" t="s">
        <v>96</v>
      </c>
      <c r="E95" s="491"/>
    </row>
    <row r="96" spans="2:17" ht="28.5" x14ac:dyDescent="0.25">
      <c r="B96" s="127" t="s">
        <v>626</v>
      </c>
      <c r="C96" s="85" t="s">
        <v>75</v>
      </c>
      <c r="D96" s="492"/>
      <c r="E96" s="492"/>
    </row>
    <row r="99" spans="1:26" ht="26.25" x14ac:dyDescent="0.25">
      <c r="B99" s="516" t="s">
        <v>193</v>
      </c>
      <c r="C99" s="517"/>
      <c r="D99" s="517"/>
      <c r="E99" s="517"/>
      <c r="F99" s="517"/>
      <c r="G99" s="517"/>
      <c r="H99" s="517"/>
      <c r="I99" s="517"/>
      <c r="J99" s="517"/>
      <c r="K99" s="517"/>
      <c r="L99" s="517"/>
      <c r="M99" s="517"/>
      <c r="N99" s="517"/>
      <c r="O99" s="517"/>
      <c r="P99" s="517"/>
    </row>
    <row r="101" spans="1:26" ht="15" thickBot="1" x14ac:dyDescent="0.3"/>
    <row r="102" spans="1:26" ht="27" thickBot="1" x14ac:dyDescent="0.3">
      <c r="B102" s="513" t="s">
        <v>194</v>
      </c>
      <c r="C102" s="514"/>
      <c r="D102" s="514"/>
      <c r="E102" s="514"/>
      <c r="F102" s="514"/>
      <c r="G102" s="514"/>
      <c r="H102" s="514"/>
      <c r="I102" s="514"/>
      <c r="J102" s="514"/>
      <c r="K102" s="514"/>
      <c r="L102" s="514"/>
      <c r="M102" s="514"/>
      <c r="N102" s="515"/>
    </row>
    <row r="104" spans="1:26" ht="15" thickBot="1" x14ac:dyDescent="0.3">
      <c r="M104" s="191"/>
      <c r="N104" s="191"/>
    </row>
    <row r="105" spans="1:26" s="174" customFormat="1" ht="75" x14ac:dyDescent="0.25">
      <c r="B105" s="192" t="s">
        <v>110</v>
      </c>
      <c r="C105" s="192" t="s">
        <v>111</v>
      </c>
      <c r="D105" s="192" t="s">
        <v>112</v>
      </c>
      <c r="E105" s="192" t="s">
        <v>113</v>
      </c>
      <c r="F105" s="192" t="s">
        <v>114</v>
      </c>
      <c r="G105" s="192" t="s">
        <v>115</v>
      </c>
      <c r="H105" s="192" t="s">
        <v>116</v>
      </c>
      <c r="I105" s="192" t="s">
        <v>117</v>
      </c>
      <c r="J105" s="192" t="s">
        <v>118</v>
      </c>
      <c r="K105" s="192" t="s">
        <v>119</v>
      </c>
      <c r="L105" s="192" t="s">
        <v>120</v>
      </c>
      <c r="M105" s="193" t="s">
        <v>121</v>
      </c>
      <c r="N105" s="192" t="s">
        <v>122</v>
      </c>
      <c r="O105" s="192" t="s">
        <v>123</v>
      </c>
      <c r="P105" s="194" t="s">
        <v>124</v>
      </c>
      <c r="Q105" s="194" t="s">
        <v>125</v>
      </c>
    </row>
    <row r="106" spans="1:26" s="79" customFormat="1" ht="28.5" x14ac:dyDescent="0.25">
      <c r="A106" s="47">
        <v>1</v>
      </c>
      <c r="B106" s="62" t="s">
        <v>54</v>
      </c>
      <c r="C106" s="62" t="s">
        <v>54</v>
      </c>
      <c r="D106" s="62" t="s">
        <v>594</v>
      </c>
      <c r="E106" s="69">
        <v>860</v>
      </c>
      <c r="F106" s="120" t="s">
        <v>75</v>
      </c>
      <c r="G106" s="110" t="s">
        <v>128</v>
      </c>
      <c r="H106" s="226">
        <v>40921</v>
      </c>
      <c r="I106" s="226">
        <v>41090</v>
      </c>
      <c r="J106" s="112" t="s">
        <v>95</v>
      </c>
      <c r="K106" s="227">
        <f>+(I106-H106)/30</f>
        <v>5.6333333333333337</v>
      </c>
      <c r="L106" s="115"/>
      <c r="M106" s="114">
        <v>182</v>
      </c>
      <c r="N106" s="115" t="s">
        <v>95</v>
      </c>
      <c r="O106" s="117">
        <v>66751200</v>
      </c>
      <c r="P106" s="117">
        <v>53</v>
      </c>
      <c r="Q106" s="76"/>
      <c r="R106" s="86"/>
      <c r="S106" s="86"/>
      <c r="T106" s="86"/>
      <c r="U106" s="86"/>
      <c r="V106" s="86"/>
      <c r="W106" s="86"/>
      <c r="X106" s="86"/>
      <c r="Y106" s="86"/>
      <c r="Z106" s="86"/>
    </row>
    <row r="107" spans="1:26" s="79" customFormat="1" ht="57" x14ac:dyDescent="0.25">
      <c r="A107" s="47">
        <f>+A106+1</f>
        <v>2</v>
      </c>
      <c r="B107" s="62" t="s">
        <v>54</v>
      </c>
      <c r="C107" s="62" t="s">
        <v>54</v>
      </c>
      <c r="D107" s="62" t="s">
        <v>594</v>
      </c>
      <c r="E107" s="69">
        <v>559</v>
      </c>
      <c r="F107" s="120" t="s">
        <v>75</v>
      </c>
      <c r="G107" s="120" t="s">
        <v>128</v>
      </c>
      <c r="H107" s="226">
        <v>40921</v>
      </c>
      <c r="I107" s="226">
        <v>41090</v>
      </c>
      <c r="J107" s="112" t="s">
        <v>95</v>
      </c>
      <c r="K107" s="76" t="s">
        <v>627</v>
      </c>
      <c r="L107" s="115">
        <f>+(I107-H107)/30</f>
        <v>5.6333333333333337</v>
      </c>
      <c r="M107" s="114">
        <v>56</v>
      </c>
      <c r="N107" s="115" t="s">
        <v>95</v>
      </c>
      <c r="O107" s="117"/>
      <c r="P107" s="117"/>
      <c r="Q107" s="76" t="s">
        <v>627</v>
      </c>
      <c r="R107" s="86"/>
      <c r="S107" s="86"/>
      <c r="T107" s="86"/>
      <c r="U107" s="86"/>
      <c r="V107" s="86"/>
      <c r="W107" s="86"/>
      <c r="X107" s="86"/>
      <c r="Y107" s="86"/>
      <c r="Z107" s="86"/>
    </row>
    <row r="108" spans="1:26" s="79" customFormat="1" ht="28.5" x14ac:dyDescent="0.25">
      <c r="A108" s="47">
        <f t="shared" ref="A108:A113" si="2">+A107+1</f>
        <v>3</v>
      </c>
      <c r="B108" s="62" t="s">
        <v>54</v>
      </c>
      <c r="C108" s="62" t="s">
        <v>54</v>
      </c>
      <c r="D108" s="62" t="s">
        <v>594</v>
      </c>
      <c r="E108" s="69">
        <v>483</v>
      </c>
      <c r="F108" s="76" t="s">
        <v>75</v>
      </c>
      <c r="G108" s="47" t="s">
        <v>128</v>
      </c>
      <c r="H108" s="226">
        <v>40567</v>
      </c>
      <c r="I108" s="226">
        <v>40908</v>
      </c>
      <c r="J108" s="76" t="s">
        <v>95</v>
      </c>
      <c r="K108" s="227">
        <f>+(I108-H108)/30</f>
        <v>11.366666666666667</v>
      </c>
      <c r="L108" s="76"/>
      <c r="M108" s="228">
        <v>195</v>
      </c>
      <c r="N108" s="76" t="s">
        <v>95</v>
      </c>
      <c r="O108" s="117">
        <v>134718864</v>
      </c>
      <c r="P108" s="76">
        <v>56</v>
      </c>
      <c r="Q108" s="76"/>
      <c r="R108" s="86"/>
      <c r="S108" s="86"/>
      <c r="T108" s="86"/>
      <c r="U108" s="86"/>
      <c r="V108" s="86"/>
      <c r="W108" s="86"/>
      <c r="X108" s="86"/>
      <c r="Y108" s="86"/>
      <c r="Z108" s="86"/>
    </row>
    <row r="109" spans="1:26" s="79" customFormat="1" ht="57" x14ac:dyDescent="0.25">
      <c r="A109" s="47">
        <f t="shared" si="2"/>
        <v>4</v>
      </c>
      <c r="B109" s="62" t="s">
        <v>54</v>
      </c>
      <c r="C109" s="62" t="s">
        <v>54</v>
      </c>
      <c r="D109" s="62" t="s">
        <v>594</v>
      </c>
      <c r="E109" s="114">
        <v>269</v>
      </c>
      <c r="F109" s="120" t="s">
        <v>75</v>
      </c>
      <c r="G109" s="115" t="s">
        <v>128</v>
      </c>
      <c r="H109" s="226">
        <v>40567</v>
      </c>
      <c r="I109" s="226">
        <v>40908</v>
      </c>
      <c r="J109" s="112"/>
      <c r="K109" s="76" t="s">
        <v>628</v>
      </c>
      <c r="L109" s="115">
        <f>+(I109-H109)/30</f>
        <v>11.366666666666667</v>
      </c>
      <c r="M109" s="114">
        <v>56</v>
      </c>
      <c r="N109" s="115" t="s">
        <v>95</v>
      </c>
      <c r="O109" s="229">
        <v>43160019</v>
      </c>
      <c r="P109" s="114">
        <v>57</v>
      </c>
      <c r="Q109" s="76" t="s">
        <v>628</v>
      </c>
      <c r="R109" s="86"/>
      <c r="S109" s="86"/>
      <c r="T109" s="86"/>
      <c r="U109" s="86"/>
      <c r="V109" s="86"/>
      <c r="W109" s="86"/>
      <c r="X109" s="86"/>
      <c r="Y109" s="86"/>
      <c r="Z109" s="86"/>
    </row>
    <row r="110" spans="1:26" s="79" customFormat="1" ht="28.5" x14ac:dyDescent="0.25">
      <c r="A110" s="47">
        <f t="shared" si="2"/>
        <v>5</v>
      </c>
      <c r="B110" s="62" t="s">
        <v>54</v>
      </c>
      <c r="C110" s="62" t="s">
        <v>54</v>
      </c>
      <c r="D110" s="62" t="s">
        <v>594</v>
      </c>
      <c r="E110" s="114">
        <v>880</v>
      </c>
      <c r="F110" s="120" t="s">
        <v>75</v>
      </c>
      <c r="G110" s="120" t="s">
        <v>128</v>
      </c>
      <c r="H110" s="226">
        <v>40209</v>
      </c>
      <c r="I110" s="226">
        <v>40518</v>
      </c>
      <c r="J110" s="112" t="s">
        <v>95</v>
      </c>
      <c r="K110" s="227">
        <f>+(I110-H110)/30</f>
        <v>10.3</v>
      </c>
      <c r="L110" s="112"/>
      <c r="M110" s="114">
        <v>14</v>
      </c>
      <c r="N110" s="115" t="s">
        <v>95</v>
      </c>
      <c r="O110" s="117"/>
      <c r="P110" s="117">
        <v>55</v>
      </c>
      <c r="Q110" s="76"/>
      <c r="R110" s="86"/>
      <c r="S110" s="86"/>
      <c r="T110" s="86"/>
      <c r="U110" s="86"/>
      <c r="V110" s="86"/>
      <c r="W110" s="86"/>
      <c r="X110" s="86"/>
      <c r="Y110" s="86"/>
      <c r="Z110" s="86"/>
    </row>
    <row r="111" spans="1:26" s="79" customFormat="1" ht="57" x14ac:dyDescent="0.25">
      <c r="A111" s="47">
        <f t="shared" si="2"/>
        <v>6</v>
      </c>
      <c r="B111" s="62" t="s">
        <v>54</v>
      </c>
      <c r="C111" s="62" t="s">
        <v>54</v>
      </c>
      <c r="D111" s="62" t="s">
        <v>594</v>
      </c>
      <c r="E111" s="114">
        <v>704</v>
      </c>
      <c r="F111" s="120" t="s">
        <v>75</v>
      </c>
      <c r="G111" s="120" t="s">
        <v>128</v>
      </c>
      <c r="H111" s="226">
        <v>40209</v>
      </c>
      <c r="I111" s="226">
        <v>40518</v>
      </c>
      <c r="J111" s="112" t="s">
        <v>95</v>
      </c>
      <c r="K111" s="76" t="s">
        <v>629</v>
      </c>
      <c r="L111" s="115">
        <f>+(I111-H111)/30</f>
        <v>10.3</v>
      </c>
      <c r="M111" s="114">
        <v>224</v>
      </c>
      <c r="N111" s="115" t="s">
        <v>95</v>
      </c>
      <c r="O111" s="117">
        <v>9357346</v>
      </c>
      <c r="P111" s="117">
        <v>62</v>
      </c>
      <c r="Q111" s="76" t="s">
        <v>629</v>
      </c>
      <c r="R111" s="86"/>
      <c r="S111" s="86"/>
      <c r="T111" s="86"/>
      <c r="U111" s="86"/>
      <c r="V111" s="86"/>
      <c r="W111" s="86"/>
      <c r="X111" s="86"/>
      <c r="Y111" s="86"/>
      <c r="Z111" s="86"/>
    </row>
    <row r="112" spans="1:26" s="79" customFormat="1" x14ac:dyDescent="0.25">
      <c r="A112" s="47">
        <f t="shared" si="2"/>
        <v>7</v>
      </c>
      <c r="B112" s="62"/>
      <c r="C112" s="63"/>
      <c r="D112" s="62"/>
      <c r="E112" s="119"/>
      <c r="F112" s="120"/>
      <c r="G112" s="120"/>
      <c r="H112" s="120"/>
      <c r="I112" s="112"/>
      <c r="J112" s="112"/>
      <c r="K112" s="112"/>
      <c r="L112" s="112"/>
      <c r="M112" s="115"/>
      <c r="N112" s="115"/>
      <c r="O112" s="117"/>
      <c r="P112" s="117"/>
      <c r="Q112" s="76"/>
      <c r="R112" s="86"/>
      <c r="S112" s="86"/>
      <c r="T112" s="86"/>
      <c r="U112" s="86"/>
      <c r="V112" s="86"/>
      <c r="W112" s="86"/>
      <c r="X112" s="86"/>
      <c r="Y112" s="86"/>
      <c r="Z112" s="86"/>
    </row>
    <row r="113" spans="1:26" s="79" customFormat="1" x14ac:dyDescent="0.25">
      <c r="A113" s="47">
        <f t="shared" si="2"/>
        <v>8</v>
      </c>
      <c r="B113" s="62"/>
      <c r="C113" s="63"/>
      <c r="D113" s="62"/>
      <c r="E113" s="119"/>
      <c r="F113" s="120"/>
      <c r="G113" s="120"/>
      <c r="H113" s="120"/>
      <c r="I113" s="112"/>
      <c r="J113" s="112"/>
      <c r="K113" s="112"/>
      <c r="L113" s="112"/>
      <c r="M113" s="115"/>
      <c r="N113" s="115"/>
      <c r="O113" s="117"/>
      <c r="P113" s="117"/>
      <c r="Q113" s="76"/>
      <c r="R113" s="86"/>
      <c r="S113" s="86"/>
      <c r="T113" s="86"/>
      <c r="U113" s="86"/>
      <c r="V113" s="86"/>
      <c r="W113" s="86"/>
      <c r="X113" s="86"/>
      <c r="Y113" s="86"/>
      <c r="Z113" s="86"/>
    </row>
    <row r="114" spans="1:26" s="79" customFormat="1" x14ac:dyDescent="0.25">
      <c r="A114" s="47"/>
      <c r="B114" s="118" t="s">
        <v>105</v>
      </c>
      <c r="C114" s="63"/>
      <c r="D114" s="62"/>
      <c r="E114" s="119"/>
      <c r="F114" s="120"/>
      <c r="G114" s="120"/>
      <c r="H114" s="120"/>
      <c r="I114" s="112"/>
      <c r="J114" s="112"/>
      <c r="K114" s="121">
        <f>SUM(K106:K113)</f>
        <v>27.3</v>
      </c>
      <c r="L114" s="122"/>
      <c r="M114" s="121">
        <f t="shared" ref="M114:N114" si="3">SUM(M106:M113)</f>
        <v>727</v>
      </c>
      <c r="N114" s="122">
        <f t="shared" si="3"/>
        <v>0</v>
      </c>
      <c r="O114" s="117"/>
      <c r="P114" s="117"/>
      <c r="Q114" s="76"/>
    </row>
    <row r="115" spans="1:26" x14ac:dyDescent="0.25">
      <c r="E115" s="155"/>
    </row>
    <row r="116" spans="1:26" ht="18" x14ac:dyDescent="0.25">
      <c r="B116" s="160" t="s">
        <v>204</v>
      </c>
      <c r="C116" s="235">
        <f>+K114</f>
        <v>27.3</v>
      </c>
      <c r="H116" s="126"/>
      <c r="I116" s="126"/>
      <c r="J116" s="126"/>
      <c r="K116" s="126"/>
      <c r="L116" s="126"/>
      <c r="M116" s="126"/>
    </row>
    <row r="117" spans="1:26" x14ac:dyDescent="0.25">
      <c r="H117" s="230"/>
      <c r="I117" s="230"/>
      <c r="J117" s="132"/>
    </row>
    <row r="118" spans="1:26" ht="15" thickBot="1" x14ac:dyDescent="0.3">
      <c r="H118" s="230"/>
      <c r="I118" s="230"/>
      <c r="J118" s="132"/>
    </row>
    <row r="119" spans="1:26" ht="30.75" thickBot="1" x14ac:dyDescent="0.3">
      <c r="B119" s="210" t="s">
        <v>205</v>
      </c>
      <c r="C119" s="211" t="s">
        <v>206</v>
      </c>
      <c r="D119" s="210" t="s">
        <v>104</v>
      </c>
      <c r="E119" s="211" t="s">
        <v>207</v>
      </c>
      <c r="H119" s="230"/>
      <c r="I119" s="230"/>
      <c r="J119" s="132"/>
    </row>
    <row r="120" spans="1:26" x14ac:dyDescent="0.25">
      <c r="B120" s="47" t="s">
        <v>208</v>
      </c>
      <c r="C120" s="212">
        <v>20</v>
      </c>
      <c r="D120" s="212">
        <v>0</v>
      </c>
      <c r="E120" s="495">
        <f>+D120+D121+D122</f>
        <v>40</v>
      </c>
    </row>
    <row r="121" spans="1:26" x14ac:dyDescent="0.25">
      <c r="B121" s="47" t="s">
        <v>209</v>
      </c>
      <c r="C121" s="85">
        <v>30</v>
      </c>
      <c r="D121" s="85">
        <v>0</v>
      </c>
      <c r="E121" s="496"/>
    </row>
    <row r="122" spans="1:26" ht="15" thickBot="1" x14ac:dyDescent="0.3">
      <c r="B122" s="47" t="s">
        <v>210</v>
      </c>
      <c r="C122" s="213">
        <v>40</v>
      </c>
      <c r="D122" s="213">
        <v>40</v>
      </c>
      <c r="E122" s="497"/>
    </row>
    <row r="124" spans="1:26" ht="15" thickBot="1" x14ac:dyDescent="0.3"/>
    <row r="125" spans="1:26" ht="27" thickBot="1" x14ac:dyDescent="0.3">
      <c r="B125" s="513" t="s">
        <v>211</v>
      </c>
      <c r="C125" s="514"/>
      <c r="D125" s="514"/>
      <c r="E125" s="514"/>
      <c r="F125" s="514"/>
      <c r="G125" s="514"/>
      <c r="H125" s="514"/>
      <c r="I125" s="514"/>
      <c r="J125" s="514"/>
      <c r="K125" s="514"/>
      <c r="L125" s="514"/>
      <c r="M125" s="514"/>
      <c r="N125" s="515"/>
    </row>
    <row r="127" spans="1:26" ht="15" x14ac:dyDescent="0.25">
      <c r="B127" s="476" t="s">
        <v>163</v>
      </c>
      <c r="C127" s="476" t="s">
        <v>164</v>
      </c>
      <c r="D127" s="476" t="s">
        <v>165</v>
      </c>
      <c r="E127" s="476" t="s">
        <v>166</v>
      </c>
      <c r="F127" s="476" t="s">
        <v>167</v>
      </c>
      <c r="G127" s="476" t="s">
        <v>168</v>
      </c>
      <c r="H127" s="476" t="s">
        <v>169</v>
      </c>
      <c r="I127" s="476" t="s">
        <v>170</v>
      </c>
      <c r="J127" s="489" t="s">
        <v>171</v>
      </c>
      <c r="K127" s="490"/>
      <c r="L127" s="491"/>
      <c r="M127" s="476" t="s">
        <v>172</v>
      </c>
      <c r="N127" s="476" t="s">
        <v>1804</v>
      </c>
      <c r="O127" s="476" t="s">
        <v>1805</v>
      </c>
      <c r="P127" s="478" t="s">
        <v>96</v>
      </c>
      <c r="Q127" s="479"/>
    </row>
    <row r="128" spans="1:26" ht="30" x14ac:dyDescent="0.25">
      <c r="B128" s="477"/>
      <c r="C128" s="477"/>
      <c r="D128" s="477"/>
      <c r="E128" s="477"/>
      <c r="F128" s="477"/>
      <c r="G128" s="477"/>
      <c r="H128" s="477"/>
      <c r="I128" s="477"/>
      <c r="J128" s="176" t="s">
        <v>173</v>
      </c>
      <c r="K128" s="176" t="s">
        <v>174</v>
      </c>
      <c r="L128" s="176" t="s">
        <v>175</v>
      </c>
      <c r="M128" s="477"/>
      <c r="N128" s="477"/>
      <c r="O128" s="477"/>
      <c r="P128" s="480"/>
      <c r="Q128" s="481"/>
    </row>
    <row r="129" spans="2:17" x14ac:dyDescent="0.2">
      <c r="B129" s="59" t="s">
        <v>556</v>
      </c>
      <c r="C129" s="47"/>
      <c r="D129" s="127"/>
      <c r="E129" s="47"/>
      <c r="F129" s="127"/>
      <c r="G129" s="127"/>
      <c r="H129" s="129"/>
      <c r="I129" s="127"/>
      <c r="J129" s="127"/>
      <c r="K129" s="129"/>
      <c r="L129" s="127"/>
      <c r="M129" s="99"/>
      <c r="N129" s="99"/>
      <c r="O129" s="99"/>
      <c r="P129" s="482"/>
      <c r="Q129" s="483"/>
    </row>
    <row r="130" spans="2:17" s="215" customFormat="1" x14ac:dyDescent="0.2">
      <c r="B130" s="59" t="s">
        <v>558</v>
      </c>
      <c r="C130" s="217"/>
      <c r="D130" s="87"/>
      <c r="E130" s="169"/>
      <c r="F130" s="87"/>
      <c r="G130" s="59"/>
      <c r="H130" s="236"/>
      <c r="I130" s="127"/>
      <c r="J130" s="231"/>
      <c r="K130" s="231"/>
      <c r="L130" s="59"/>
      <c r="M130" s="198"/>
      <c r="N130" s="198"/>
      <c r="O130" s="198"/>
      <c r="P130" s="482"/>
      <c r="Q130" s="483"/>
    </row>
    <row r="131" spans="2:17" s="215" customFormat="1" x14ac:dyDescent="0.2">
      <c r="B131" s="59" t="s">
        <v>558</v>
      </c>
      <c r="C131" s="217"/>
      <c r="D131" s="87"/>
      <c r="E131" s="169"/>
      <c r="F131" s="87"/>
      <c r="G131" s="127"/>
      <c r="H131" s="87"/>
      <c r="I131" s="127"/>
      <c r="J131" s="59"/>
      <c r="K131" s="59"/>
      <c r="L131" s="59"/>
      <c r="M131" s="198"/>
      <c r="N131" s="198"/>
      <c r="O131" s="198"/>
      <c r="P131" s="468"/>
      <c r="Q131" s="469"/>
    </row>
    <row r="132" spans="2:17" ht="28.5" x14ac:dyDescent="0.2">
      <c r="B132" s="144" t="s">
        <v>559</v>
      </c>
      <c r="C132" s="237" t="s">
        <v>220</v>
      </c>
      <c r="D132" s="144" t="s">
        <v>630</v>
      </c>
      <c r="E132" s="100">
        <v>52243406</v>
      </c>
      <c r="F132" s="100" t="s">
        <v>631</v>
      </c>
      <c r="G132" s="100" t="s">
        <v>632</v>
      </c>
      <c r="H132" s="216">
        <v>37477</v>
      </c>
      <c r="I132" s="100" t="s">
        <v>128</v>
      </c>
      <c r="J132" s="76" t="s">
        <v>54</v>
      </c>
      <c r="K132" s="100" t="s">
        <v>633</v>
      </c>
      <c r="L132" s="100" t="s">
        <v>634</v>
      </c>
      <c r="M132" s="100" t="s">
        <v>75</v>
      </c>
      <c r="N132" s="100" t="s">
        <v>75</v>
      </c>
      <c r="O132" s="100" t="s">
        <v>75</v>
      </c>
      <c r="P132" s="482"/>
      <c r="Q132" s="483"/>
    </row>
    <row r="135" spans="2:17" ht="15" thickBot="1" x14ac:dyDescent="0.3"/>
    <row r="136" spans="2:17" ht="30" x14ac:dyDescent="0.25">
      <c r="B136" s="158" t="s">
        <v>94</v>
      </c>
      <c r="C136" s="158" t="s">
        <v>205</v>
      </c>
      <c r="D136" s="176" t="s">
        <v>206</v>
      </c>
      <c r="E136" s="158" t="s">
        <v>104</v>
      </c>
      <c r="F136" s="211" t="s">
        <v>227</v>
      </c>
      <c r="G136" s="177"/>
    </row>
    <row r="137" spans="2:17" ht="108" x14ac:dyDescent="0.2">
      <c r="B137" s="459" t="s">
        <v>228</v>
      </c>
      <c r="C137" s="220" t="s">
        <v>229</v>
      </c>
      <c r="D137" s="85">
        <v>25</v>
      </c>
      <c r="E137" s="85">
        <v>0</v>
      </c>
      <c r="F137" s="471">
        <f>+E137+E138+E139</f>
        <v>10</v>
      </c>
      <c r="G137" s="221"/>
    </row>
    <row r="138" spans="2:17" ht="96" x14ac:dyDescent="0.2">
      <c r="B138" s="459"/>
      <c r="C138" s="220" t="s">
        <v>230</v>
      </c>
      <c r="D138" s="47">
        <v>25</v>
      </c>
      <c r="E138" s="85">
        <v>0</v>
      </c>
      <c r="F138" s="472"/>
      <c r="G138" s="221"/>
    </row>
    <row r="139" spans="2:17" ht="60" x14ac:dyDescent="0.2">
      <c r="B139" s="459"/>
      <c r="C139" s="220" t="s">
        <v>231</v>
      </c>
      <c r="D139" s="85">
        <v>10</v>
      </c>
      <c r="E139" s="85">
        <v>10</v>
      </c>
      <c r="F139" s="473"/>
      <c r="G139" s="221"/>
    </row>
    <row r="140" spans="2:17" x14ac:dyDescent="0.2">
      <c r="C140" s="171"/>
    </row>
    <row r="143" spans="2:17" ht="15" x14ac:dyDescent="0.25">
      <c r="B143" s="188" t="s">
        <v>232</v>
      </c>
    </row>
    <row r="146" spans="2:5" ht="15" x14ac:dyDescent="0.25">
      <c r="B146" s="176" t="s">
        <v>94</v>
      </c>
      <c r="C146" s="176" t="s">
        <v>103</v>
      </c>
      <c r="D146" s="158" t="s">
        <v>104</v>
      </c>
      <c r="E146" s="158" t="s">
        <v>105</v>
      </c>
    </row>
    <row r="147" spans="2:5" ht="42.75" x14ac:dyDescent="0.25">
      <c r="B147" s="190" t="s">
        <v>1807</v>
      </c>
      <c r="C147" s="47">
        <v>40</v>
      </c>
      <c r="D147" s="85">
        <v>40</v>
      </c>
      <c r="E147" s="474">
        <f>+D147+D148</f>
        <v>50</v>
      </c>
    </row>
    <row r="148" spans="2:5" ht="71.25" x14ac:dyDescent="0.25">
      <c r="B148" s="190" t="s">
        <v>1808</v>
      </c>
      <c r="C148" s="47">
        <v>60</v>
      </c>
      <c r="D148" s="85">
        <f>+F137</f>
        <v>10</v>
      </c>
      <c r="E148" s="475"/>
    </row>
  </sheetData>
  <mergeCells count="67">
    <mergeCell ref="M46:N46"/>
    <mergeCell ref="B2:P2"/>
    <mergeCell ref="B4:P4"/>
    <mergeCell ref="A5:L5"/>
    <mergeCell ref="C7:N7"/>
    <mergeCell ref="C8:N8"/>
    <mergeCell ref="C9:N9"/>
    <mergeCell ref="C10:N10"/>
    <mergeCell ref="C11:E11"/>
    <mergeCell ref="B15:C22"/>
    <mergeCell ref="B23:C23"/>
    <mergeCell ref="E41:E42"/>
    <mergeCell ref="P75:Q75"/>
    <mergeCell ref="B60:B61"/>
    <mergeCell ref="C60:C61"/>
    <mergeCell ref="D60:E60"/>
    <mergeCell ref="C64:N64"/>
    <mergeCell ref="B66:N66"/>
    <mergeCell ref="P69:Q69"/>
    <mergeCell ref="P70:Q70"/>
    <mergeCell ref="P71:Q71"/>
    <mergeCell ref="P72:Q72"/>
    <mergeCell ref="P73:Q73"/>
    <mergeCell ref="P74:Q74"/>
    <mergeCell ref="B81:N81"/>
    <mergeCell ref="B86:B87"/>
    <mergeCell ref="C86:C87"/>
    <mergeCell ref="D86:D87"/>
    <mergeCell ref="E86:E87"/>
    <mergeCell ref="F86:F87"/>
    <mergeCell ref="G86:G87"/>
    <mergeCell ref="H86:H87"/>
    <mergeCell ref="I86:I87"/>
    <mergeCell ref="J86:L86"/>
    <mergeCell ref="E120:E122"/>
    <mergeCell ref="M86:M87"/>
    <mergeCell ref="N86:N87"/>
    <mergeCell ref="O86:O87"/>
    <mergeCell ref="P86:Q87"/>
    <mergeCell ref="P88:Q88"/>
    <mergeCell ref="P89:Q89"/>
    <mergeCell ref="B92:N92"/>
    <mergeCell ref="D95:E95"/>
    <mergeCell ref="D96:E96"/>
    <mergeCell ref="B99:P99"/>
    <mergeCell ref="B102:N102"/>
    <mergeCell ref="P130:Q130"/>
    <mergeCell ref="B125:N125"/>
    <mergeCell ref="B127:B128"/>
    <mergeCell ref="C127:C128"/>
    <mergeCell ref="D127:D128"/>
    <mergeCell ref="E127:E128"/>
    <mergeCell ref="F127:F128"/>
    <mergeCell ref="G127:G128"/>
    <mergeCell ref="H127:H128"/>
    <mergeCell ref="I127:I128"/>
    <mergeCell ref="J127:L127"/>
    <mergeCell ref="M127:M128"/>
    <mergeCell ref="N127:N128"/>
    <mergeCell ref="O127:O128"/>
    <mergeCell ref="P127:Q128"/>
    <mergeCell ref="P129:Q129"/>
    <mergeCell ref="P131:Q131"/>
    <mergeCell ref="P132:Q132"/>
    <mergeCell ref="B137:B139"/>
    <mergeCell ref="F137:F139"/>
    <mergeCell ref="E147:E148"/>
  </mergeCells>
  <dataValidations disablePrompts="1" count="2">
    <dataValidation type="list" allowBlank="1" showInputMessage="1" showErrorMessage="1" sqref="WVE983064 WVE25:WVE45 WLI25:WLI45 WBM25:WBM45 VRQ25:VRQ45 VHU25:VHU45 UXY25:UXY45 UOC25:UOC45 UEG25:UEG45 TUK25:TUK45 TKO25:TKO45 TAS25:TAS45 SQW25:SQW45 SHA25:SHA45 RXE25:RXE45 RNI25:RNI45 RDM25:RDM45 QTQ25:QTQ45 QJU25:QJU45 PZY25:PZY45 PQC25:PQC45 PGG25:PGG45 OWK25:OWK45 OMO25:OMO45 OCS25:OCS45 NSW25:NSW45 NJA25:NJA45 MZE25:MZE45 MPI25:MPI45 MFM25:MFM45 LVQ25:LVQ45 LLU25:LLU45 LBY25:LBY45 KSC25:KSC45 KIG25:KIG45 JYK25:JYK45 JOO25:JOO45 JES25:JES45 IUW25:IUW45 ILA25:ILA45 IBE25:IBE45 HRI25:HRI45 HHM25:HHM45 GXQ25:GXQ45 GNU25:GNU45 GDY25:GDY45 FUC25:FUC45 FKG25:FKG45 FAK25:FAK45 EQO25:EQO45 EGS25:EGS45 DWW25:DWW45 DNA25:DNA45 DDE25:DDE45 CTI25:CTI45 CJM25:CJM45 BZQ25:BZQ45 BPU25:BPU45 BFY25:BFY45 AWC25:AWC45 AMG25:AMG45 ACK25:ACK45 SO25:SO45 IS25:IS45 A25:A45 WLI983064 WBM983064 VRQ983064 VHU983064 UXY983064 UOC983064 UEG983064 TUK983064 TKO983064 TAS983064 SQW983064 SHA983064 RXE983064 RNI983064 RDM983064 QTQ983064 QJU983064 PZY983064 PQC983064 PGG983064 OWK983064 OMO983064 OCS983064 NSW983064 NJA983064 MZE983064 MPI983064 MFM983064 LVQ983064 LLU983064 LBY983064 KSC983064 KIG983064 JYK983064 JOO983064 JES983064 IUW983064 ILA983064 IBE983064 HRI983064 HHM983064 GXQ983064 GNU983064 GDY983064 FUC983064 FKG983064 FAK983064 EQO983064 EGS983064 DWW983064 DNA983064 DDE983064 CTI983064 CJM983064 BZQ983064 BPU983064 BFY983064 AWC983064 AMG983064 ACK983064 SO983064 IS983064 A983064 WVE917528 WLI917528 WBM917528 VRQ917528 VHU917528 UXY917528 UOC917528 UEG917528 TUK917528 TKO917528 TAS917528 SQW917528 SHA917528 RXE917528 RNI917528 RDM917528 QTQ917528 QJU917528 PZY917528 PQC917528 PGG917528 OWK917528 OMO917528 OCS917528 NSW917528 NJA917528 MZE917528 MPI917528 MFM917528 LVQ917528 LLU917528 LBY917528 KSC917528 KIG917528 JYK917528 JOO917528 JES917528 IUW917528 ILA917528 IBE917528 HRI917528 HHM917528 GXQ917528 GNU917528 GDY917528 FUC917528 FKG917528 FAK917528 EQO917528 EGS917528 DWW917528 DNA917528 DDE917528 CTI917528 CJM917528 BZQ917528 BPU917528 BFY917528 AWC917528 AMG917528 ACK917528 SO917528 IS917528 A917528 WVE851992 WLI851992 WBM851992 VRQ851992 VHU851992 UXY851992 UOC851992 UEG851992 TUK851992 TKO851992 TAS851992 SQW851992 SHA851992 RXE851992 RNI851992 RDM851992 QTQ851992 QJU851992 PZY851992 PQC851992 PGG851992 OWK851992 OMO851992 OCS851992 NSW851992 NJA851992 MZE851992 MPI851992 MFM851992 LVQ851992 LLU851992 LBY851992 KSC851992 KIG851992 JYK851992 JOO851992 JES851992 IUW851992 ILA851992 IBE851992 HRI851992 HHM851992 GXQ851992 GNU851992 GDY851992 FUC851992 FKG851992 FAK851992 EQO851992 EGS851992 DWW851992 DNA851992 DDE851992 CTI851992 CJM851992 BZQ851992 BPU851992 BFY851992 AWC851992 AMG851992 ACK851992 SO851992 IS851992 A851992 WVE786456 WLI786456 WBM786456 VRQ786456 VHU786456 UXY786456 UOC786456 UEG786456 TUK786456 TKO786456 TAS786456 SQW786456 SHA786456 RXE786456 RNI786456 RDM786456 QTQ786456 QJU786456 PZY786456 PQC786456 PGG786456 OWK786456 OMO786456 OCS786456 NSW786456 NJA786456 MZE786456 MPI786456 MFM786456 LVQ786456 LLU786456 LBY786456 KSC786456 KIG786456 JYK786456 JOO786456 JES786456 IUW786456 ILA786456 IBE786456 HRI786456 HHM786456 GXQ786456 GNU786456 GDY786456 FUC786456 FKG786456 FAK786456 EQO786456 EGS786456 DWW786456 DNA786456 DDE786456 CTI786456 CJM786456 BZQ786456 BPU786456 BFY786456 AWC786456 AMG786456 ACK786456 SO786456 IS786456 A786456 WVE720920 WLI720920 WBM720920 VRQ720920 VHU720920 UXY720920 UOC720920 UEG720920 TUK720920 TKO720920 TAS720920 SQW720920 SHA720920 RXE720920 RNI720920 RDM720920 QTQ720920 QJU720920 PZY720920 PQC720920 PGG720920 OWK720920 OMO720920 OCS720920 NSW720920 NJA720920 MZE720920 MPI720920 MFM720920 LVQ720920 LLU720920 LBY720920 KSC720920 KIG720920 JYK720920 JOO720920 JES720920 IUW720920 ILA720920 IBE720920 HRI720920 HHM720920 GXQ720920 GNU720920 GDY720920 FUC720920 FKG720920 FAK720920 EQO720920 EGS720920 DWW720920 DNA720920 DDE720920 CTI720920 CJM720920 BZQ720920 BPU720920 BFY720920 AWC720920 AMG720920 ACK720920 SO720920 IS720920 A720920 WVE655384 WLI655384 WBM655384 VRQ655384 VHU655384 UXY655384 UOC655384 UEG655384 TUK655384 TKO655384 TAS655384 SQW655384 SHA655384 RXE655384 RNI655384 RDM655384 QTQ655384 QJU655384 PZY655384 PQC655384 PGG655384 OWK655384 OMO655384 OCS655384 NSW655384 NJA655384 MZE655384 MPI655384 MFM655384 LVQ655384 LLU655384 LBY655384 KSC655384 KIG655384 JYK655384 JOO655384 JES655384 IUW655384 ILA655384 IBE655384 HRI655384 HHM655384 GXQ655384 GNU655384 GDY655384 FUC655384 FKG655384 FAK655384 EQO655384 EGS655384 DWW655384 DNA655384 DDE655384 CTI655384 CJM655384 BZQ655384 BPU655384 BFY655384 AWC655384 AMG655384 ACK655384 SO655384 IS655384 A655384 WVE589848 WLI589848 WBM589848 VRQ589848 VHU589848 UXY589848 UOC589848 UEG589848 TUK589848 TKO589848 TAS589848 SQW589848 SHA589848 RXE589848 RNI589848 RDM589848 QTQ589848 QJU589848 PZY589848 PQC589848 PGG589848 OWK589848 OMO589848 OCS589848 NSW589848 NJA589848 MZE589848 MPI589848 MFM589848 LVQ589848 LLU589848 LBY589848 KSC589848 KIG589848 JYK589848 JOO589848 JES589848 IUW589848 ILA589848 IBE589848 HRI589848 HHM589848 GXQ589848 GNU589848 GDY589848 FUC589848 FKG589848 FAK589848 EQO589848 EGS589848 DWW589848 DNA589848 DDE589848 CTI589848 CJM589848 BZQ589848 BPU589848 BFY589848 AWC589848 AMG589848 ACK589848 SO589848 IS589848 A589848 WVE524312 WLI524312 WBM524312 VRQ524312 VHU524312 UXY524312 UOC524312 UEG524312 TUK524312 TKO524312 TAS524312 SQW524312 SHA524312 RXE524312 RNI524312 RDM524312 QTQ524312 QJU524312 PZY524312 PQC524312 PGG524312 OWK524312 OMO524312 OCS524312 NSW524312 NJA524312 MZE524312 MPI524312 MFM524312 LVQ524312 LLU524312 LBY524312 KSC524312 KIG524312 JYK524312 JOO524312 JES524312 IUW524312 ILA524312 IBE524312 HRI524312 HHM524312 GXQ524312 GNU524312 GDY524312 FUC524312 FKG524312 FAK524312 EQO524312 EGS524312 DWW524312 DNA524312 DDE524312 CTI524312 CJM524312 BZQ524312 BPU524312 BFY524312 AWC524312 AMG524312 ACK524312 SO524312 IS524312 A524312 WVE458776 WLI458776 WBM458776 VRQ458776 VHU458776 UXY458776 UOC458776 UEG458776 TUK458776 TKO458776 TAS458776 SQW458776 SHA458776 RXE458776 RNI458776 RDM458776 QTQ458776 QJU458776 PZY458776 PQC458776 PGG458776 OWK458776 OMO458776 OCS458776 NSW458776 NJA458776 MZE458776 MPI458776 MFM458776 LVQ458776 LLU458776 LBY458776 KSC458776 KIG458776 JYK458776 JOO458776 JES458776 IUW458776 ILA458776 IBE458776 HRI458776 HHM458776 GXQ458776 GNU458776 GDY458776 FUC458776 FKG458776 FAK458776 EQO458776 EGS458776 DWW458776 DNA458776 DDE458776 CTI458776 CJM458776 BZQ458776 BPU458776 BFY458776 AWC458776 AMG458776 ACK458776 SO458776 IS458776 A458776 WVE393240 WLI393240 WBM393240 VRQ393240 VHU393240 UXY393240 UOC393240 UEG393240 TUK393240 TKO393240 TAS393240 SQW393240 SHA393240 RXE393240 RNI393240 RDM393240 QTQ393240 QJU393240 PZY393240 PQC393240 PGG393240 OWK393240 OMO393240 OCS393240 NSW393240 NJA393240 MZE393240 MPI393240 MFM393240 LVQ393240 LLU393240 LBY393240 KSC393240 KIG393240 JYK393240 JOO393240 JES393240 IUW393240 ILA393240 IBE393240 HRI393240 HHM393240 GXQ393240 GNU393240 GDY393240 FUC393240 FKG393240 FAK393240 EQO393240 EGS393240 DWW393240 DNA393240 DDE393240 CTI393240 CJM393240 BZQ393240 BPU393240 BFY393240 AWC393240 AMG393240 ACK393240 SO393240 IS393240 A393240 WVE327704 WLI327704 WBM327704 VRQ327704 VHU327704 UXY327704 UOC327704 UEG327704 TUK327704 TKO327704 TAS327704 SQW327704 SHA327704 RXE327704 RNI327704 RDM327704 QTQ327704 QJU327704 PZY327704 PQC327704 PGG327704 OWK327704 OMO327704 OCS327704 NSW327704 NJA327704 MZE327704 MPI327704 MFM327704 LVQ327704 LLU327704 LBY327704 KSC327704 KIG327704 JYK327704 JOO327704 JES327704 IUW327704 ILA327704 IBE327704 HRI327704 HHM327704 GXQ327704 GNU327704 GDY327704 FUC327704 FKG327704 FAK327704 EQO327704 EGS327704 DWW327704 DNA327704 DDE327704 CTI327704 CJM327704 BZQ327704 BPU327704 BFY327704 AWC327704 AMG327704 ACK327704 SO327704 IS327704 A327704 WVE262168 WLI262168 WBM262168 VRQ262168 VHU262168 UXY262168 UOC262168 UEG262168 TUK262168 TKO262168 TAS262168 SQW262168 SHA262168 RXE262168 RNI262168 RDM262168 QTQ262168 QJU262168 PZY262168 PQC262168 PGG262168 OWK262168 OMO262168 OCS262168 NSW262168 NJA262168 MZE262168 MPI262168 MFM262168 LVQ262168 LLU262168 LBY262168 KSC262168 KIG262168 JYK262168 JOO262168 JES262168 IUW262168 ILA262168 IBE262168 HRI262168 HHM262168 GXQ262168 GNU262168 GDY262168 FUC262168 FKG262168 FAK262168 EQO262168 EGS262168 DWW262168 DNA262168 DDE262168 CTI262168 CJM262168 BZQ262168 BPU262168 BFY262168 AWC262168 AMG262168 ACK262168 SO262168 IS262168 A262168 WVE196632 WLI196632 WBM196632 VRQ196632 VHU196632 UXY196632 UOC196632 UEG196632 TUK196632 TKO196632 TAS196632 SQW196632 SHA196632 RXE196632 RNI196632 RDM196632 QTQ196632 QJU196632 PZY196632 PQC196632 PGG196632 OWK196632 OMO196632 OCS196632 NSW196632 NJA196632 MZE196632 MPI196632 MFM196632 LVQ196632 LLU196632 LBY196632 KSC196632 KIG196632 JYK196632 JOO196632 JES196632 IUW196632 ILA196632 IBE196632 HRI196632 HHM196632 GXQ196632 GNU196632 GDY196632 FUC196632 FKG196632 FAK196632 EQO196632 EGS196632 DWW196632 DNA196632 DDE196632 CTI196632 CJM196632 BZQ196632 BPU196632 BFY196632 AWC196632 AMG196632 ACK196632 SO196632 IS196632 A196632 WVE131096 WLI131096 WBM131096 VRQ131096 VHU131096 UXY131096 UOC131096 UEG131096 TUK131096 TKO131096 TAS131096 SQW131096 SHA131096 RXE131096 RNI131096 RDM131096 QTQ131096 QJU131096 PZY131096 PQC131096 PGG131096 OWK131096 OMO131096 OCS131096 NSW131096 NJA131096 MZE131096 MPI131096 MFM131096 LVQ131096 LLU131096 LBY131096 KSC131096 KIG131096 JYK131096 JOO131096 JES131096 IUW131096 ILA131096 IBE131096 HRI131096 HHM131096 GXQ131096 GNU131096 GDY131096 FUC131096 FKG131096 FAK131096 EQO131096 EGS131096 DWW131096 DNA131096 DDE131096 CTI131096 CJM131096 BZQ131096 BPU131096 BFY131096 AWC131096 AMG131096 ACK131096 SO131096 IS131096 A131096 WVE65560 WLI65560 WBM65560 VRQ65560 VHU65560 UXY65560 UOC65560 UEG65560 TUK65560 TKO65560 TAS65560 SQW65560 SHA65560 RXE65560 RNI65560 RDM65560 QTQ65560 QJU65560 PZY65560 PQC65560 PGG65560 OWK65560 OMO65560 OCS65560 NSW65560 NJA65560 MZE65560 MPI65560 MFM65560 LVQ65560 LLU65560 LBY65560 KSC65560 KIG65560 JYK65560 JOO65560 JES65560 IUW65560 ILA65560 IBE65560 HRI65560 HHM65560 GXQ65560 GNU65560 GDY65560 FUC65560 FKG65560 FAK65560 EQO65560 EGS65560 DWW65560 DNA65560 DDE65560 CTI65560 CJM65560 BZQ65560 BPU65560 BFY65560 AWC65560 AMG65560 ACK65560 SO65560 IS65560 A65560">
      <formula1>"1,2,3,4,5"</formula1>
    </dataValidation>
    <dataValidation type="decimal" allowBlank="1" showInputMessage="1" showErrorMessage="1" sqref="WVH983064 WVH25:WVH45 WLL25:WLL45 WBP25:WBP45 VRT25:VRT45 VHX25:VHX45 UYB25:UYB45 UOF25:UOF45 UEJ25:UEJ45 TUN25:TUN45 TKR25:TKR45 TAV25:TAV45 SQZ25:SQZ45 SHD25:SHD45 RXH25:RXH45 RNL25:RNL45 RDP25:RDP45 QTT25:QTT45 QJX25:QJX45 QAB25:QAB45 PQF25:PQF45 PGJ25:PGJ45 OWN25:OWN45 OMR25:OMR45 OCV25:OCV45 NSZ25:NSZ45 NJD25:NJD45 MZH25:MZH45 MPL25:MPL45 MFP25:MFP45 LVT25:LVT45 LLX25:LLX45 LCB25:LCB45 KSF25:KSF45 KIJ25:KIJ45 JYN25:JYN45 JOR25:JOR45 JEV25:JEV45 IUZ25:IUZ45 ILD25:ILD45 IBH25:IBH45 HRL25:HRL45 HHP25:HHP45 GXT25:GXT45 GNX25:GNX45 GEB25:GEB45 FUF25:FUF45 FKJ25:FKJ45 FAN25:FAN45 EQR25:EQR45 EGV25:EGV45 DWZ25:DWZ45 DND25:DND45 DDH25:DDH45 CTL25:CTL45 CJP25:CJP45 BZT25:BZT45 BPX25:BPX45 BGB25:BGB45 AWF25:AWF45 AMJ25:AMJ45 ACN25:ACN45 SR25:SR45 IV25:IV45 WBP983064 VRT983064 VHX983064 UYB983064 UOF983064 UEJ983064 TUN983064 TKR983064 TAV983064 SQZ983064 SHD983064 RXH983064 RNL983064 RDP983064 QTT983064 QJX983064 QAB983064 PQF983064 PGJ983064 OWN983064 OMR983064 OCV983064 NSZ983064 NJD983064 MZH983064 MPL983064 MFP983064 LVT983064 LLX983064 LCB983064 KSF983064 KIJ983064 JYN983064 JOR983064 JEV983064 IUZ983064 ILD983064 IBH983064 HRL983064 HHP983064 GXT983064 GNX983064 GEB983064 FUF983064 FKJ983064 FAN983064 EQR983064 EGV983064 DWZ983064 DND983064 DDH983064 CTL983064 CJP983064 BZT983064 BPX983064 BGB983064 AWF983064 AMJ983064 ACN983064 SR983064 IV983064 C983064 WVH917528 WLL917528 WBP917528 VRT917528 VHX917528 UYB917528 UOF917528 UEJ917528 TUN917528 TKR917528 TAV917528 SQZ917528 SHD917528 RXH917528 RNL917528 RDP917528 QTT917528 QJX917528 QAB917528 PQF917528 PGJ917528 OWN917528 OMR917528 OCV917528 NSZ917528 NJD917528 MZH917528 MPL917528 MFP917528 LVT917528 LLX917528 LCB917528 KSF917528 KIJ917528 JYN917528 JOR917528 JEV917528 IUZ917528 ILD917528 IBH917528 HRL917528 HHP917528 GXT917528 GNX917528 GEB917528 FUF917528 FKJ917528 FAN917528 EQR917528 EGV917528 DWZ917528 DND917528 DDH917528 CTL917528 CJP917528 BZT917528 BPX917528 BGB917528 AWF917528 AMJ917528 ACN917528 SR917528 IV917528 C917528 WVH851992 WLL851992 WBP851992 VRT851992 VHX851992 UYB851992 UOF851992 UEJ851992 TUN851992 TKR851992 TAV851992 SQZ851992 SHD851992 RXH851992 RNL851992 RDP851992 QTT851992 QJX851992 QAB851992 PQF851992 PGJ851992 OWN851992 OMR851992 OCV851992 NSZ851992 NJD851992 MZH851992 MPL851992 MFP851992 LVT851992 LLX851992 LCB851992 KSF851992 KIJ851992 JYN851992 JOR851992 JEV851992 IUZ851992 ILD851992 IBH851992 HRL851992 HHP851992 GXT851992 GNX851992 GEB851992 FUF851992 FKJ851992 FAN851992 EQR851992 EGV851992 DWZ851992 DND851992 DDH851992 CTL851992 CJP851992 BZT851992 BPX851992 BGB851992 AWF851992 AMJ851992 ACN851992 SR851992 IV851992 C851992 WVH786456 WLL786456 WBP786456 VRT786456 VHX786456 UYB786456 UOF786456 UEJ786456 TUN786456 TKR786456 TAV786456 SQZ786456 SHD786456 RXH786456 RNL786456 RDP786456 QTT786456 QJX786456 QAB786456 PQF786456 PGJ786456 OWN786456 OMR786456 OCV786456 NSZ786456 NJD786456 MZH786456 MPL786456 MFP786456 LVT786456 LLX786456 LCB786456 KSF786456 KIJ786456 JYN786456 JOR786456 JEV786456 IUZ786456 ILD786456 IBH786456 HRL786456 HHP786456 GXT786456 GNX786456 GEB786456 FUF786456 FKJ786456 FAN786456 EQR786456 EGV786456 DWZ786456 DND786456 DDH786456 CTL786456 CJP786456 BZT786456 BPX786456 BGB786456 AWF786456 AMJ786456 ACN786456 SR786456 IV786456 C786456 WVH720920 WLL720920 WBP720920 VRT720920 VHX720920 UYB720920 UOF720920 UEJ720920 TUN720920 TKR720920 TAV720920 SQZ720920 SHD720920 RXH720920 RNL720920 RDP720920 QTT720920 QJX720920 QAB720920 PQF720920 PGJ720920 OWN720920 OMR720920 OCV720920 NSZ720920 NJD720920 MZH720920 MPL720920 MFP720920 LVT720920 LLX720920 LCB720920 KSF720920 KIJ720920 JYN720920 JOR720920 JEV720920 IUZ720920 ILD720920 IBH720920 HRL720920 HHP720920 GXT720920 GNX720920 GEB720920 FUF720920 FKJ720920 FAN720920 EQR720920 EGV720920 DWZ720920 DND720920 DDH720920 CTL720920 CJP720920 BZT720920 BPX720920 BGB720920 AWF720920 AMJ720920 ACN720920 SR720920 IV720920 C720920 WVH655384 WLL655384 WBP655384 VRT655384 VHX655384 UYB655384 UOF655384 UEJ655384 TUN655384 TKR655384 TAV655384 SQZ655384 SHD655384 RXH655384 RNL655384 RDP655384 QTT655384 QJX655384 QAB655384 PQF655384 PGJ655384 OWN655384 OMR655384 OCV655384 NSZ655384 NJD655384 MZH655384 MPL655384 MFP655384 LVT655384 LLX655384 LCB655384 KSF655384 KIJ655384 JYN655384 JOR655384 JEV655384 IUZ655384 ILD655384 IBH655384 HRL655384 HHP655384 GXT655384 GNX655384 GEB655384 FUF655384 FKJ655384 FAN655384 EQR655384 EGV655384 DWZ655384 DND655384 DDH655384 CTL655384 CJP655384 BZT655384 BPX655384 BGB655384 AWF655384 AMJ655384 ACN655384 SR655384 IV655384 C655384 WVH589848 WLL589848 WBP589848 VRT589848 VHX589848 UYB589848 UOF589848 UEJ589848 TUN589848 TKR589848 TAV589848 SQZ589848 SHD589848 RXH589848 RNL589848 RDP589848 QTT589848 QJX589848 QAB589848 PQF589848 PGJ589848 OWN589848 OMR589848 OCV589848 NSZ589848 NJD589848 MZH589848 MPL589848 MFP589848 LVT589848 LLX589848 LCB589848 KSF589848 KIJ589848 JYN589848 JOR589848 JEV589848 IUZ589848 ILD589848 IBH589848 HRL589848 HHP589848 GXT589848 GNX589848 GEB589848 FUF589848 FKJ589848 FAN589848 EQR589848 EGV589848 DWZ589848 DND589848 DDH589848 CTL589848 CJP589848 BZT589848 BPX589848 BGB589848 AWF589848 AMJ589848 ACN589848 SR589848 IV589848 C589848 WVH524312 WLL524312 WBP524312 VRT524312 VHX524312 UYB524312 UOF524312 UEJ524312 TUN524312 TKR524312 TAV524312 SQZ524312 SHD524312 RXH524312 RNL524312 RDP524312 QTT524312 QJX524312 QAB524312 PQF524312 PGJ524312 OWN524312 OMR524312 OCV524312 NSZ524312 NJD524312 MZH524312 MPL524312 MFP524312 LVT524312 LLX524312 LCB524312 KSF524312 KIJ524312 JYN524312 JOR524312 JEV524312 IUZ524312 ILD524312 IBH524312 HRL524312 HHP524312 GXT524312 GNX524312 GEB524312 FUF524312 FKJ524312 FAN524312 EQR524312 EGV524312 DWZ524312 DND524312 DDH524312 CTL524312 CJP524312 BZT524312 BPX524312 BGB524312 AWF524312 AMJ524312 ACN524312 SR524312 IV524312 C524312 WVH458776 WLL458776 WBP458776 VRT458776 VHX458776 UYB458776 UOF458776 UEJ458776 TUN458776 TKR458776 TAV458776 SQZ458776 SHD458776 RXH458776 RNL458776 RDP458776 QTT458776 QJX458776 QAB458776 PQF458776 PGJ458776 OWN458776 OMR458776 OCV458776 NSZ458776 NJD458776 MZH458776 MPL458776 MFP458776 LVT458776 LLX458776 LCB458776 KSF458776 KIJ458776 JYN458776 JOR458776 JEV458776 IUZ458776 ILD458776 IBH458776 HRL458776 HHP458776 GXT458776 GNX458776 GEB458776 FUF458776 FKJ458776 FAN458776 EQR458776 EGV458776 DWZ458776 DND458776 DDH458776 CTL458776 CJP458776 BZT458776 BPX458776 BGB458776 AWF458776 AMJ458776 ACN458776 SR458776 IV458776 C458776 WVH393240 WLL393240 WBP393240 VRT393240 VHX393240 UYB393240 UOF393240 UEJ393240 TUN393240 TKR393240 TAV393240 SQZ393240 SHD393240 RXH393240 RNL393240 RDP393240 QTT393240 QJX393240 QAB393240 PQF393240 PGJ393240 OWN393240 OMR393240 OCV393240 NSZ393240 NJD393240 MZH393240 MPL393240 MFP393240 LVT393240 LLX393240 LCB393240 KSF393240 KIJ393240 JYN393240 JOR393240 JEV393240 IUZ393240 ILD393240 IBH393240 HRL393240 HHP393240 GXT393240 GNX393240 GEB393240 FUF393240 FKJ393240 FAN393240 EQR393240 EGV393240 DWZ393240 DND393240 DDH393240 CTL393240 CJP393240 BZT393240 BPX393240 BGB393240 AWF393240 AMJ393240 ACN393240 SR393240 IV393240 C393240 WVH327704 WLL327704 WBP327704 VRT327704 VHX327704 UYB327704 UOF327704 UEJ327704 TUN327704 TKR327704 TAV327704 SQZ327704 SHD327704 RXH327704 RNL327704 RDP327704 QTT327704 QJX327704 QAB327704 PQF327704 PGJ327704 OWN327704 OMR327704 OCV327704 NSZ327704 NJD327704 MZH327704 MPL327704 MFP327704 LVT327704 LLX327704 LCB327704 KSF327704 KIJ327704 JYN327704 JOR327704 JEV327704 IUZ327704 ILD327704 IBH327704 HRL327704 HHP327704 GXT327704 GNX327704 GEB327704 FUF327704 FKJ327704 FAN327704 EQR327704 EGV327704 DWZ327704 DND327704 DDH327704 CTL327704 CJP327704 BZT327704 BPX327704 BGB327704 AWF327704 AMJ327704 ACN327704 SR327704 IV327704 C327704 WVH262168 WLL262168 WBP262168 VRT262168 VHX262168 UYB262168 UOF262168 UEJ262168 TUN262168 TKR262168 TAV262168 SQZ262168 SHD262168 RXH262168 RNL262168 RDP262168 QTT262168 QJX262168 QAB262168 PQF262168 PGJ262168 OWN262168 OMR262168 OCV262168 NSZ262168 NJD262168 MZH262168 MPL262168 MFP262168 LVT262168 LLX262168 LCB262168 KSF262168 KIJ262168 JYN262168 JOR262168 JEV262168 IUZ262168 ILD262168 IBH262168 HRL262168 HHP262168 GXT262168 GNX262168 GEB262168 FUF262168 FKJ262168 FAN262168 EQR262168 EGV262168 DWZ262168 DND262168 DDH262168 CTL262168 CJP262168 BZT262168 BPX262168 BGB262168 AWF262168 AMJ262168 ACN262168 SR262168 IV262168 C262168 WVH196632 WLL196632 WBP196632 VRT196632 VHX196632 UYB196632 UOF196632 UEJ196632 TUN196632 TKR196632 TAV196632 SQZ196632 SHD196632 RXH196632 RNL196632 RDP196632 QTT196632 QJX196632 QAB196632 PQF196632 PGJ196632 OWN196632 OMR196632 OCV196632 NSZ196632 NJD196632 MZH196632 MPL196632 MFP196632 LVT196632 LLX196632 LCB196632 KSF196632 KIJ196632 JYN196632 JOR196632 JEV196632 IUZ196632 ILD196632 IBH196632 HRL196632 HHP196632 GXT196632 GNX196632 GEB196632 FUF196632 FKJ196632 FAN196632 EQR196632 EGV196632 DWZ196632 DND196632 DDH196632 CTL196632 CJP196632 BZT196632 BPX196632 BGB196632 AWF196632 AMJ196632 ACN196632 SR196632 IV196632 C196632 WVH131096 WLL131096 WBP131096 VRT131096 VHX131096 UYB131096 UOF131096 UEJ131096 TUN131096 TKR131096 TAV131096 SQZ131096 SHD131096 RXH131096 RNL131096 RDP131096 QTT131096 QJX131096 QAB131096 PQF131096 PGJ131096 OWN131096 OMR131096 OCV131096 NSZ131096 NJD131096 MZH131096 MPL131096 MFP131096 LVT131096 LLX131096 LCB131096 KSF131096 KIJ131096 JYN131096 JOR131096 JEV131096 IUZ131096 ILD131096 IBH131096 HRL131096 HHP131096 GXT131096 GNX131096 GEB131096 FUF131096 FKJ131096 FAN131096 EQR131096 EGV131096 DWZ131096 DND131096 DDH131096 CTL131096 CJP131096 BZT131096 BPX131096 BGB131096 AWF131096 AMJ131096 ACN131096 SR131096 IV131096 C131096 WVH65560 WLL65560 WBP65560 VRT65560 VHX65560 UYB65560 UOF65560 UEJ65560 TUN65560 TKR65560 TAV65560 SQZ65560 SHD65560 RXH65560 RNL65560 RDP65560 QTT65560 QJX65560 QAB65560 PQF65560 PGJ65560 OWN65560 OMR65560 OCV65560 NSZ65560 NJD65560 MZH65560 MPL65560 MFP65560 LVT65560 LLX65560 LCB65560 KSF65560 KIJ65560 JYN65560 JOR65560 JEV65560 IUZ65560 ILD65560 IBH65560 HRL65560 HHP65560 GXT65560 GNX65560 GEB65560 FUF65560 FKJ65560 FAN65560 EQR65560 EGV65560 DWZ65560 DND65560 DDH65560 CTL65560 CJP65560 BZT65560 BPX65560 BGB65560 AWF65560 AMJ65560 ACN65560 SR65560 IV65560 C65560 WLL983064">
      <formula1>0</formula1>
      <formula2>1</formula2>
    </dataValidation>
  </dataValidations>
  <pageMargins left="0.7" right="0.7" top="0.75" bottom="0.75" header="0.3" footer="0.3"/>
  <pageSetup orientation="portrait" horizontalDpi="4294967295" verticalDpi="4294967295"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V137"/>
  <sheetViews>
    <sheetView topLeftCell="E6" zoomScale="90" zoomScaleNormal="90" workbookViewId="0">
      <selection activeCell="F11" sqref="F11:N11"/>
    </sheetView>
  </sheetViews>
  <sheetFormatPr baseColWidth="10" defaultColWidth="20" defaultRowHeight="14.25" x14ac:dyDescent="0.25"/>
  <cols>
    <col min="1" max="1" width="3.140625" style="123" bestFit="1" customWidth="1"/>
    <col min="2" max="2" width="58.85546875" style="123" customWidth="1"/>
    <col min="3" max="3" width="31.140625" style="123" customWidth="1"/>
    <col min="4" max="4" width="26.7109375" style="123" customWidth="1"/>
    <col min="5" max="5" width="25" style="123" customWidth="1"/>
    <col min="6" max="7" width="29.7109375" style="123" customWidth="1"/>
    <col min="8" max="8" width="23" style="123" customWidth="1"/>
    <col min="9" max="9" width="27.28515625" style="123" customWidth="1"/>
    <col min="10" max="10" width="29.5703125" style="123" customWidth="1"/>
    <col min="11" max="11" width="33" style="123" customWidth="1"/>
    <col min="12" max="12" width="29.85546875" style="123" customWidth="1"/>
    <col min="13" max="13" width="26.28515625" style="123" customWidth="1"/>
    <col min="14" max="14" width="22.140625" style="123" customWidth="1"/>
    <col min="15" max="15" width="26.140625" style="123" customWidth="1"/>
    <col min="16" max="16" width="19.5703125" style="123" bestFit="1" customWidth="1"/>
    <col min="17" max="17" width="21.85546875" style="123" customWidth="1"/>
    <col min="18" max="18" width="18.28515625" style="123" customWidth="1"/>
    <col min="19" max="22" width="6.42578125" style="123" customWidth="1"/>
    <col min="23" max="251" width="11.42578125" style="123" customWidth="1"/>
    <col min="252" max="252" width="1" style="123" customWidth="1"/>
    <col min="253" max="253" width="4.28515625" style="123" customWidth="1"/>
    <col min="254" max="254" width="34.7109375" style="123" customWidth="1"/>
    <col min="255" max="255" width="0" style="123" hidden="1" customWidth="1"/>
    <col min="256" max="256" width="20" style="123"/>
    <col min="257" max="257" width="3.140625" style="123" bestFit="1" customWidth="1"/>
    <col min="258" max="258" width="58.85546875" style="123" customWidth="1"/>
    <col min="259" max="259" width="31.140625" style="123" customWidth="1"/>
    <col min="260" max="260" width="26.7109375" style="123" customWidth="1"/>
    <col min="261" max="261" width="25" style="123" customWidth="1"/>
    <col min="262" max="263" width="29.7109375" style="123" customWidth="1"/>
    <col min="264" max="264" width="23" style="123" customWidth="1"/>
    <col min="265" max="265" width="27.28515625" style="123" customWidth="1"/>
    <col min="266" max="266" width="29.5703125" style="123" customWidth="1"/>
    <col min="267" max="267" width="33" style="123" customWidth="1"/>
    <col min="268" max="268" width="29.85546875" style="123" customWidth="1"/>
    <col min="269" max="269" width="26.28515625" style="123" customWidth="1"/>
    <col min="270" max="270" width="22.140625" style="123" customWidth="1"/>
    <col min="271" max="271" width="26.140625" style="123" customWidth="1"/>
    <col min="272" max="272" width="19.5703125" style="123" bestFit="1" customWidth="1"/>
    <col min="273" max="273" width="21.85546875" style="123" customWidth="1"/>
    <col min="274" max="274" width="18.28515625" style="123" customWidth="1"/>
    <col min="275" max="278" width="6.42578125" style="123" customWidth="1"/>
    <col min="279" max="507" width="11.42578125" style="123" customWidth="1"/>
    <col min="508" max="508" width="1" style="123" customWidth="1"/>
    <col min="509" max="509" width="4.28515625" style="123" customWidth="1"/>
    <col min="510" max="510" width="34.7109375" style="123" customWidth="1"/>
    <col min="511" max="511" width="0" style="123" hidden="1" customWidth="1"/>
    <col min="512" max="512" width="20" style="123"/>
    <col min="513" max="513" width="3.140625" style="123" bestFit="1" customWidth="1"/>
    <col min="514" max="514" width="58.85546875" style="123" customWidth="1"/>
    <col min="515" max="515" width="31.140625" style="123" customWidth="1"/>
    <col min="516" max="516" width="26.7109375" style="123" customWidth="1"/>
    <col min="517" max="517" width="25" style="123" customWidth="1"/>
    <col min="518" max="519" width="29.7109375" style="123" customWidth="1"/>
    <col min="520" max="520" width="23" style="123" customWidth="1"/>
    <col min="521" max="521" width="27.28515625" style="123" customWidth="1"/>
    <col min="522" max="522" width="29.5703125" style="123" customWidth="1"/>
    <col min="523" max="523" width="33" style="123" customWidth="1"/>
    <col min="524" max="524" width="29.85546875" style="123" customWidth="1"/>
    <col min="525" max="525" width="26.28515625" style="123" customWidth="1"/>
    <col min="526" max="526" width="22.140625" style="123" customWidth="1"/>
    <col min="527" max="527" width="26.140625" style="123" customWidth="1"/>
    <col min="528" max="528" width="19.5703125" style="123" bestFit="1" customWidth="1"/>
    <col min="529" max="529" width="21.85546875" style="123" customWidth="1"/>
    <col min="530" max="530" width="18.28515625" style="123" customWidth="1"/>
    <col min="531" max="534" width="6.42578125" style="123" customWidth="1"/>
    <col min="535" max="763" width="11.42578125" style="123" customWidth="1"/>
    <col min="764" max="764" width="1" style="123" customWidth="1"/>
    <col min="765" max="765" width="4.28515625" style="123" customWidth="1"/>
    <col min="766" max="766" width="34.7109375" style="123" customWidth="1"/>
    <col min="767" max="767" width="0" style="123" hidden="1" customWidth="1"/>
    <col min="768" max="768" width="20" style="123"/>
    <col min="769" max="769" width="3.140625" style="123" bestFit="1" customWidth="1"/>
    <col min="770" max="770" width="58.85546875" style="123" customWidth="1"/>
    <col min="771" max="771" width="31.140625" style="123" customWidth="1"/>
    <col min="772" max="772" width="26.7109375" style="123" customWidth="1"/>
    <col min="773" max="773" width="25" style="123" customWidth="1"/>
    <col min="774" max="775" width="29.7109375" style="123" customWidth="1"/>
    <col min="776" max="776" width="23" style="123" customWidth="1"/>
    <col min="777" max="777" width="27.28515625" style="123" customWidth="1"/>
    <col min="778" max="778" width="29.5703125" style="123" customWidth="1"/>
    <col min="779" max="779" width="33" style="123" customWidth="1"/>
    <col min="780" max="780" width="29.85546875" style="123" customWidth="1"/>
    <col min="781" max="781" width="26.28515625" style="123" customWidth="1"/>
    <col min="782" max="782" width="22.140625" style="123" customWidth="1"/>
    <col min="783" max="783" width="26.140625" style="123" customWidth="1"/>
    <col min="784" max="784" width="19.5703125" style="123" bestFit="1" customWidth="1"/>
    <col min="785" max="785" width="21.85546875" style="123" customWidth="1"/>
    <col min="786" max="786" width="18.28515625" style="123" customWidth="1"/>
    <col min="787" max="790" width="6.42578125" style="123" customWidth="1"/>
    <col min="791" max="1019" width="11.42578125" style="123" customWidth="1"/>
    <col min="1020" max="1020" width="1" style="123" customWidth="1"/>
    <col min="1021" max="1021" width="4.28515625" style="123" customWidth="1"/>
    <col min="1022" max="1022" width="34.7109375" style="123" customWidth="1"/>
    <col min="1023" max="1023" width="0" style="123" hidden="1" customWidth="1"/>
    <col min="1024" max="1024" width="20" style="123"/>
    <col min="1025" max="1025" width="3.140625" style="123" bestFit="1" customWidth="1"/>
    <col min="1026" max="1026" width="58.85546875" style="123" customWidth="1"/>
    <col min="1027" max="1027" width="31.140625" style="123" customWidth="1"/>
    <col min="1028" max="1028" width="26.7109375" style="123" customWidth="1"/>
    <col min="1029" max="1029" width="25" style="123" customWidth="1"/>
    <col min="1030" max="1031" width="29.7109375" style="123" customWidth="1"/>
    <col min="1032" max="1032" width="23" style="123" customWidth="1"/>
    <col min="1033" max="1033" width="27.28515625" style="123" customWidth="1"/>
    <col min="1034" max="1034" width="29.5703125" style="123" customWidth="1"/>
    <col min="1035" max="1035" width="33" style="123" customWidth="1"/>
    <col min="1036" max="1036" width="29.85546875" style="123" customWidth="1"/>
    <col min="1037" max="1037" width="26.28515625" style="123" customWidth="1"/>
    <col min="1038" max="1038" width="22.140625" style="123" customWidth="1"/>
    <col min="1039" max="1039" width="26.140625" style="123" customWidth="1"/>
    <col min="1040" max="1040" width="19.5703125" style="123" bestFit="1" customWidth="1"/>
    <col min="1041" max="1041" width="21.85546875" style="123" customWidth="1"/>
    <col min="1042" max="1042" width="18.28515625" style="123" customWidth="1"/>
    <col min="1043" max="1046" width="6.42578125" style="123" customWidth="1"/>
    <col min="1047" max="1275" width="11.42578125" style="123" customWidth="1"/>
    <col min="1276" max="1276" width="1" style="123" customWidth="1"/>
    <col min="1277" max="1277" width="4.28515625" style="123" customWidth="1"/>
    <col min="1278" max="1278" width="34.7109375" style="123" customWidth="1"/>
    <col min="1279" max="1279" width="0" style="123" hidden="1" customWidth="1"/>
    <col min="1280" max="1280" width="20" style="123"/>
    <col min="1281" max="1281" width="3.140625" style="123" bestFit="1" customWidth="1"/>
    <col min="1282" max="1282" width="58.85546875" style="123" customWidth="1"/>
    <col min="1283" max="1283" width="31.140625" style="123" customWidth="1"/>
    <col min="1284" max="1284" width="26.7109375" style="123" customWidth="1"/>
    <col min="1285" max="1285" width="25" style="123" customWidth="1"/>
    <col min="1286" max="1287" width="29.7109375" style="123" customWidth="1"/>
    <col min="1288" max="1288" width="23" style="123" customWidth="1"/>
    <col min="1289" max="1289" width="27.28515625" style="123" customWidth="1"/>
    <col min="1290" max="1290" width="29.5703125" style="123" customWidth="1"/>
    <col min="1291" max="1291" width="33" style="123" customWidth="1"/>
    <col min="1292" max="1292" width="29.85546875" style="123" customWidth="1"/>
    <col min="1293" max="1293" width="26.28515625" style="123" customWidth="1"/>
    <col min="1294" max="1294" width="22.140625" style="123" customWidth="1"/>
    <col min="1295" max="1295" width="26.140625" style="123" customWidth="1"/>
    <col min="1296" max="1296" width="19.5703125" style="123" bestFit="1" customWidth="1"/>
    <col min="1297" max="1297" width="21.85546875" style="123" customWidth="1"/>
    <col min="1298" max="1298" width="18.28515625" style="123" customWidth="1"/>
    <col min="1299" max="1302" width="6.42578125" style="123" customWidth="1"/>
    <col min="1303" max="1531" width="11.42578125" style="123" customWidth="1"/>
    <col min="1532" max="1532" width="1" style="123" customWidth="1"/>
    <col min="1533" max="1533" width="4.28515625" style="123" customWidth="1"/>
    <col min="1534" max="1534" width="34.7109375" style="123" customWidth="1"/>
    <col min="1535" max="1535" width="0" style="123" hidden="1" customWidth="1"/>
    <col min="1536" max="1536" width="20" style="123"/>
    <col min="1537" max="1537" width="3.140625" style="123" bestFit="1" customWidth="1"/>
    <col min="1538" max="1538" width="58.85546875" style="123" customWidth="1"/>
    <col min="1539" max="1539" width="31.140625" style="123" customWidth="1"/>
    <col min="1540" max="1540" width="26.7109375" style="123" customWidth="1"/>
    <col min="1541" max="1541" width="25" style="123" customWidth="1"/>
    <col min="1542" max="1543" width="29.7109375" style="123" customWidth="1"/>
    <col min="1544" max="1544" width="23" style="123" customWidth="1"/>
    <col min="1545" max="1545" width="27.28515625" style="123" customWidth="1"/>
    <col min="1546" max="1546" width="29.5703125" style="123" customWidth="1"/>
    <col min="1547" max="1547" width="33" style="123" customWidth="1"/>
    <col min="1548" max="1548" width="29.85546875" style="123" customWidth="1"/>
    <col min="1549" max="1549" width="26.28515625" style="123" customWidth="1"/>
    <col min="1550" max="1550" width="22.140625" style="123" customWidth="1"/>
    <col min="1551" max="1551" width="26.140625" style="123" customWidth="1"/>
    <col min="1552" max="1552" width="19.5703125" style="123" bestFit="1" customWidth="1"/>
    <col min="1553" max="1553" width="21.85546875" style="123" customWidth="1"/>
    <col min="1554" max="1554" width="18.28515625" style="123" customWidth="1"/>
    <col min="1555" max="1558" width="6.42578125" style="123" customWidth="1"/>
    <col min="1559" max="1787" width="11.42578125" style="123" customWidth="1"/>
    <col min="1788" max="1788" width="1" style="123" customWidth="1"/>
    <col min="1789" max="1789" width="4.28515625" style="123" customWidth="1"/>
    <col min="1790" max="1790" width="34.7109375" style="123" customWidth="1"/>
    <col min="1791" max="1791" width="0" style="123" hidden="1" customWidth="1"/>
    <col min="1792" max="1792" width="20" style="123"/>
    <col min="1793" max="1793" width="3.140625" style="123" bestFit="1" customWidth="1"/>
    <col min="1794" max="1794" width="58.85546875" style="123" customWidth="1"/>
    <col min="1795" max="1795" width="31.140625" style="123" customWidth="1"/>
    <col min="1796" max="1796" width="26.7109375" style="123" customWidth="1"/>
    <col min="1797" max="1797" width="25" style="123" customWidth="1"/>
    <col min="1798" max="1799" width="29.7109375" style="123" customWidth="1"/>
    <col min="1800" max="1800" width="23" style="123" customWidth="1"/>
    <col min="1801" max="1801" width="27.28515625" style="123" customWidth="1"/>
    <col min="1802" max="1802" width="29.5703125" style="123" customWidth="1"/>
    <col min="1803" max="1803" width="33" style="123" customWidth="1"/>
    <col min="1804" max="1804" width="29.85546875" style="123" customWidth="1"/>
    <col min="1805" max="1805" width="26.28515625" style="123" customWidth="1"/>
    <col min="1806" max="1806" width="22.140625" style="123" customWidth="1"/>
    <col min="1807" max="1807" width="26.140625" style="123" customWidth="1"/>
    <col min="1808" max="1808" width="19.5703125" style="123" bestFit="1" customWidth="1"/>
    <col min="1809" max="1809" width="21.85546875" style="123" customWidth="1"/>
    <col min="1810" max="1810" width="18.28515625" style="123" customWidth="1"/>
    <col min="1811" max="1814" width="6.42578125" style="123" customWidth="1"/>
    <col min="1815" max="2043" width="11.42578125" style="123" customWidth="1"/>
    <col min="2044" max="2044" width="1" style="123" customWidth="1"/>
    <col min="2045" max="2045" width="4.28515625" style="123" customWidth="1"/>
    <col min="2046" max="2046" width="34.7109375" style="123" customWidth="1"/>
    <col min="2047" max="2047" width="0" style="123" hidden="1" customWidth="1"/>
    <col min="2048" max="2048" width="20" style="123"/>
    <col min="2049" max="2049" width="3.140625" style="123" bestFit="1" customWidth="1"/>
    <col min="2050" max="2050" width="58.85546875" style="123" customWidth="1"/>
    <col min="2051" max="2051" width="31.140625" style="123" customWidth="1"/>
    <col min="2052" max="2052" width="26.7109375" style="123" customWidth="1"/>
    <col min="2053" max="2053" width="25" style="123" customWidth="1"/>
    <col min="2054" max="2055" width="29.7109375" style="123" customWidth="1"/>
    <col min="2056" max="2056" width="23" style="123" customWidth="1"/>
    <col min="2057" max="2057" width="27.28515625" style="123" customWidth="1"/>
    <col min="2058" max="2058" width="29.5703125" style="123" customWidth="1"/>
    <col min="2059" max="2059" width="33" style="123" customWidth="1"/>
    <col min="2060" max="2060" width="29.85546875" style="123" customWidth="1"/>
    <col min="2061" max="2061" width="26.28515625" style="123" customWidth="1"/>
    <col min="2062" max="2062" width="22.140625" style="123" customWidth="1"/>
    <col min="2063" max="2063" width="26.140625" style="123" customWidth="1"/>
    <col min="2064" max="2064" width="19.5703125" style="123" bestFit="1" customWidth="1"/>
    <col min="2065" max="2065" width="21.85546875" style="123" customWidth="1"/>
    <col min="2066" max="2066" width="18.28515625" style="123" customWidth="1"/>
    <col min="2067" max="2070" width="6.42578125" style="123" customWidth="1"/>
    <col min="2071" max="2299" width="11.42578125" style="123" customWidth="1"/>
    <col min="2300" max="2300" width="1" style="123" customWidth="1"/>
    <col min="2301" max="2301" width="4.28515625" style="123" customWidth="1"/>
    <col min="2302" max="2302" width="34.7109375" style="123" customWidth="1"/>
    <col min="2303" max="2303" width="0" style="123" hidden="1" customWidth="1"/>
    <col min="2304" max="2304" width="20" style="123"/>
    <col min="2305" max="2305" width="3.140625" style="123" bestFit="1" customWidth="1"/>
    <col min="2306" max="2306" width="58.85546875" style="123" customWidth="1"/>
    <col min="2307" max="2307" width="31.140625" style="123" customWidth="1"/>
    <col min="2308" max="2308" width="26.7109375" style="123" customWidth="1"/>
    <col min="2309" max="2309" width="25" style="123" customWidth="1"/>
    <col min="2310" max="2311" width="29.7109375" style="123" customWidth="1"/>
    <col min="2312" max="2312" width="23" style="123" customWidth="1"/>
    <col min="2313" max="2313" width="27.28515625" style="123" customWidth="1"/>
    <col min="2314" max="2314" width="29.5703125" style="123" customWidth="1"/>
    <col min="2315" max="2315" width="33" style="123" customWidth="1"/>
    <col min="2316" max="2316" width="29.85546875" style="123" customWidth="1"/>
    <col min="2317" max="2317" width="26.28515625" style="123" customWidth="1"/>
    <col min="2318" max="2318" width="22.140625" style="123" customWidth="1"/>
    <col min="2319" max="2319" width="26.140625" style="123" customWidth="1"/>
    <col min="2320" max="2320" width="19.5703125" style="123" bestFit="1" customWidth="1"/>
    <col min="2321" max="2321" width="21.85546875" style="123" customWidth="1"/>
    <col min="2322" max="2322" width="18.28515625" style="123" customWidth="1"/>
    <col min="2323" max="2326" width="6.42578125" style="123" customWidth="1"/>
    <col min="2327" max="2555" width="11.42578125" style="123" customWidth="1"/>
    <col min="2556" max="2556" width="1" style="123" customWidth="1"/>
    <col min="2557" max="2557" width="4.28515625" style="123" customWidth="1"/>
    <col min="2558" max="2558" width="34.7109375" style="123" customWidth="1"/>
    <col min="2559" max="2559" width="0" style="123" hidden="1" customWidth="1"/>
    <col min="2560" max="2560" width="20" style="123"/>
    <col min="2561" max="2561" width="3.140625" style="123" bestFit="1" customWidth="1"/>
    <col min="2562" max="2562" width="58.85546875" style="123" customWidth="1"/>
    <col min="2563" max="2563" width="31.140625" style="123" customWidth="1"/>
    <col min="2564" max="2564" width="26.7109375" style="123" customWidth="1"/>
    <col min="2565" max="2565" width="25" style="123" customWidth="1"/>
    <col min="2566" max="2567" width="29.7109375" style="123" customWidth="1"/>
    <col min="2568" max="2568" width="23" style="123" customWidth="1"/>
    <col min="2569" max="2569" width="27.28515625" style="123" customWidth="1"/>
    <col min="2570" max="2570" width="29.5703125" style="123" customWidth="1"/>
    <col min="2571" max="2571" width="33" style="123" customWidth="1"/>
    <col min="2572" max="2572" width="29.85546875" style="123" customWidth="1"/>
    <col min="2573" max="2573" width="26.28515625" style="123" customWidth="1"/>
    <col min="2574" max="2574" width="22.140625" style="123" customWidth="1"/>
    <col min="2575" max="2575" width="26.140625" style="123" customWidth="1"/>
    <col min="2576" max="2576" width="19.5703125" style="123" bestFit="1" customWidth="1"/>
    <col min="2577" max="2577" width="21.85546875" style="123" customWidth="1"/>
    <col min="2578" max="2578" width="18.28515625" style="123" customWidth="1"/>
    <col min="2579" max="2582" width="6.42578125" style="123" customWidth="1"/>
    <col min="2583" max="2811" width="11.42578125" style="123" customWidth="1"/>
    <col min="2812" max="2812" width="1" style="123" customWidth="1"/>
    <col min="2813" max="2813" width="4.28515625" style="123" customWidth="1"/>
    <col min="2814" max="2814" width="34.7109375" style="123" customWidth="1"/>
    <col min="2815" max="2815" width="0" style="123" hidden="1" customWidth="1"/>
    <col min="2816" max="2816" width="20" style="123"/>
    <col min="2817" max="2817" width="3.140625" style="123" bestFit="1" customWidth="1"/>
    <col min="2818" max="2818" width="58.85546875" style="123" customWidth="1"/>
    <col min="2819" max="2819" width="31.140625" style="123" customWidth="1"/>
    <col min="2820" max="2820" width="26.7109375" style="123" customWidth="1"/>
    <col min="2821" max="2821" width="25" style="123" customWidth="1"/>
    <col min="2822" max="2823" width="29.7109375" style="123" customWidth="1"/>
    <col min="2824" max="2824" width="23" style="123" customWidth="1"/>
    <col min="2825" max="2825" width="27.28515625" style="123" customWidth="1"/>
    <col min="2826" max="2826" width="29.5703125" style="123" customWidth="1"/>
    <col min="2827" max="2827" width="33" style="123" customWidth="1"/>
    <col min="2828" max="2828" width="29.85546875" style="123" customWidth="1"/>
    <col min="2829" max="2829" width="26.28515625" style="123" customWidth="1"/>
    <col min="2830" max="2830" width="22.140625" style="123" customWidth="1"/>
    <col min="2831" max="2831" width="26.140625" style="123" customWidth="1"/>
    <col min="2832" max="2832" width="19.5703125" style="123" bestFit="1" customWidth="1"/>
    <col min="2833" max="2833" width="21.85546875" style="123" customWidth="1"/>
    <col min="2834" max="2834" width="18.28515625" style="123" customWidth="1"/>
    <col min="2835" max="2838" width="6.42578125" style="123" customWidth="1"/>
    <col min="2839" max="3067" width="11.42578125" style="123" customWidth="1"/>
    <col min="3068" max="3068" width="1" style="123" customWidth="1"/>
    <col min="3069" max="3069" width="4.28515625" style="123" customWidth="1"/>
    <col min="3070" max="3070" width="34.7109375" style="123" customWidth="1"/>
    <col min="3071" max="3071" width="0" style="123" hidden="1" customWidth="1"/>
    <col min="3072" max="3072" width="20" style="123"/>
    <col min="3073" max="3073" width="3.140625" style="123" bestFit="1" customWidth="1"/>
    <col min="3074" max="3074" width="58.85546875" style="123" customWidth="1"/>
    <col min="3075" max="3075" width="31.140625" style="123" customWidth="1"/>
    <col min="3076" max="3076" width="26.7109375" style="123" customWidth="1"/>
    <col min="3077" max="3077" width="25" style="123" customWidth="1"/>
    <col min="3078" max="3079" width="29.7109375" style="123" customWidth="1"/>
    <col min="3080" max="3080" width="23" style="123" customWidth="1"/>
    <col min="3081" max="3081" width="27.28515625" style="123" customWidth="1"/>
    <col min="3082" max="3082" width="29.5703125" style="123" customWidth="1"/>
    <col min="3083" max="3083" width="33" style="123" customWidth="1"/>
    <col min="3084" max="3084" width="29.85546875" style="123" customWidth="1"/>
    <col min="3085" max="3085" width="26.28515625" style="123" customWidth="1"/>
    <col min="3086" max="3086" width="22.140625" style="123" customWidth="1"/>
    <col min="3087" max="3087" width="26.140625" style="123" customWidth="1"/>
    <col min="3088" max="3088" width="19.5703125" style="123" bestFit="1" customWidth="1"/>
    <col min="3089" max="3089" width="21.85546875" style="123" customWidth="1"/>
    <col min="3090" max="3090" width="18.28515625" style="123" customWidth="1"/>
    <col min="3091" max="3094" width="6.42578125" style="123" customWidth="1"/>
    <col min="3095" max="3323" width="11.42578125" style="123" customWidth="1"/>
    <col min="3324" max="3324" width="1" style="123" customWidth="1"/>
    <col min="3325" max="3325" width="4.28515625" style="123" customWidth="1"/>
    <col min="3326" max="3326" width="34.7109375" style="123" customWidth="1"/>
    <col min="3327" max="3327" width="0" style="123" hidden="1" customWidth="1"/>
    <col min="3328" max="3328" width="20" style="123"/>
    <col min="3329" max="3329" width="3.140625" style="123" bestFit="1" customWidth="1"/>
    <col min="3330" max="3330" width="58.85546875" style="123" customWidth="1"/>
    <col min="3331" max="3331" width="31.140625" style="123" customWidth="1"/>
    <col min="3332" max="3332" width="26.7109375" style="123" customWidth="1"/>
    <col min="3333" max="3333" width="25" style="123" customWidth="1"/>
    <col min="3334" max="3335" width="29.7109375" style="123" customWidth="1"/>
    <col min="3336" max="3336" width="23" style="123" customWidth="1"/>
    <col min="3337" max="3337" width="27.28515625" style="123" customWidth="1"/>
    <col min="3338" max="3338" width="29.5703125" style="123" customWidth="1"/>
    <col min="3339" max="3339" width="33" style="123" customWidth="1"/>
    <col min="3340" max="3340" width="29.85546875" style="123" customWidth="1"/>
    <col min="3341" max="3341" width="26.28515625" style="123" customWidth="1"/>
    <col min="3342" max="3342" width="22.140625" style="123" customWidth="1"/>
    <col min="3343" max="3343" width="26.140625" style="123" customWidth="1"/>
    <col min="3344" max="3344" width="19.5703125" style="123" bestFit="1" customWidth="1"/>
    <col min="3345" max="3345" width="21.85546875" style="123" customWidth="1"/>
    <col min="3346" max="3346" width="18.28515625" style="123" customWidth="1"/>
    <col min="3347" max="3350" width="6.42578125" style="123" customWidth="1"/>
    <col min="3351" max="3579" width="11.42578125" style="123" customWidth="1"/>
    <col min="3580" max="3580" width="1" style="123" customWidth="1"/>
    <col min="3581" max="3581" width="4.28515625" style="123" customWidth="1"/>
    <col min="3582" max="3582" width="34.7109375" style="123" customWidth="1"/>
    <col min="3583" max="3583" width="0" style="123" hidden="1" customWidth="1"/>
    <col min="3584" max="3584" width="20" style="123"/>
    <col min="3585" max="3585" width="3.140625" style="123" bestFit="1" customWidth="1"/>
    <col min="3586" max="3586" width="58.85546875" style="123" customWidth="1"/>
    <col min="3587" max="3587" width="31.140625" style="123" customWidth="1"/>
    <col min="3588" max="3588" width="26.7109375" style="123" customWidth="1"/>
    <col min="3589" max="3589" width="25" style="123" customWidth="1"/>
    <col min="3590" max="3591" width="29.7109375" style="123" customWidth="1"/>
    <col min="3592" max="3592" width="23" style="123" customWidth="1"/>
    <col min="3593" max="3593" width="27.28515625" style="123" customWidth="1"/>
    <col min="3594" max="3594" width="29.5703125" style="123" customWidth="1"/>
    <col min="3595" max="3595" width="33" style="123" customWidth="1"/>
    <col min="3596" max="3596" width="29.85546875" style="123" customWidth="1"/>
    <col min="3597" max="3597" width="26.28515625" style="123" customWidth="1"/>
    <col min="3598" max="3598" width="22.140625" style="123" customWidth="1"/>
    <col min="3599" max="3599" width="26.140625" style="123" customWidth="1"/>
    <col min="3600" max="3600" width="19.5703125" style="123" bestFit="1" customWidth="1"/>
    <col min="3601" max="3601" width="21.85546875" style="123" customWidth="1"/>
    <col min="3602" max="3602" width="18.28515625" style="123" customWidth="1"/>
    <col min="3603" max="3606" width="6.42578125" style="123" customWidth="1"/>
    <col min="3607" max="3835" width="11.42578125" style="123" customWidth="1"/>
    <col min="3836" max="3836" width="1" style="123" customWidth="1"/>
    <col min="3837" max="3837" width="4.28515625" style="123" customWidth="1"/>
    <col min="3838" max="3838" width="34.7109375" style="123" customWidth="1"/>
    <col min="3839" max="3839" width="0" style="123" hidden="1" customWidth="1"/>
    <col min="3840" max="3840" width="20" style="123"/>
    <col min="3841" max="3841" width="3.140625" style="123" bestFit="1" customWidth="1"/>
    <col min="3842" max="3842" width="58.85546875" style="123" customWidth="1"/>
    <col min="3843" max="3843" width="31.140625" style="123" customWidth="1"/>
    <col min="3844" max="3844" width="26.7109375" style="123" customWidth="1"/>
    <col min="3845" max="3845" width="25" style="123" customWidth="1"/>
    <col min="3846" max="3847" width="29.7109375" style="123" customWidth="1"/>
    <col min="3848" max="3848" width="23" style="123" customWidth="1"/>
    <col min="3849" max="3849" width="27.28515625" style="123" customWidth="1"/>
    <col min="3850" max="3850" width="29.5703125" style="123" customWidth="1"/>
    <col min="3851" max="3851" width="33" style="123" customWidth="1"/>
    <col min="3852" max="3852" width="29.85546875" style="123" customWidth="1"/>
    <col min="3853" max="3853" width="26.28515625" style="123" customWidth="1"/>
    <col min="3854" max="3854" width="22.140625" style="123" customWidth="1"/>
    <col min="3855" max="3855" width="26.140625" style="123" customWidth="1"/>
    <col min="3856" max="3856" width="19.5703125" style="123" bestFit="1" customWidth="1"/>
    <col min="3857" max="3857" width="21.85546875" style="123" customWidth="1"/>
    <col min="3858" max="3858" width="18.28515625" style="123" customWidth="1"/>
    <col min="3859" max="3862" width="6.42578125" style="123" customWidth="1"/>
    <col min="3863" max="4091" width="11.42578125" style="123" customWidth="1"/>
    <col min="4092" max="4092" width="1" style="123" customWidth="1"/>
    <col min="4093" max="4093" width="4.28515625" style="123" customWidth="1"/>
    <col min="4094" max="4094" width="34.7109375" style="123" customWidth="1"/>
    <col min="4095" max="4095" width="0" style="123" hidden="1" customWidth="1"/>
    <col min="4096" max="4096" width="20" style="123"/>
    <col min="4097" max="4097" width="3.140625" style="123" bestFit="1" customWidth="1"/>
    <col min="4098" max="4098" width="58.85546875" style="123" customWidth="1"/>
    <col min="4099" max="4099" width="31.140625" style="123" customWidth="1"/>
    <col min="4100" max="4100" width="26.7109375" style="123" customWidth="1"/>
    <col min="4101" max="4101" width="25" style="123" customWidth="1"/>
    <col min="4102" max="4103" width="29.7109375" style="123" customWidth="1"/>
    <col min="4104" max="4104" width="23" style="123" customWidth="1"/>
    <col min="4105" max="4105" width="27.28515625" style="123" customWidth="1"/>
    <col min="4106" max="4106" width="29.5703125" style="123" customWidth="1"/>
    <col min="4107" max="4107" width="33" style="123" customWidth="1"/>
    <col min="4108" max="4108" width="29.85546875" style="123" customWidth="1"/>
    <col min="4109" max="4109" width="26.28515625" style="123" customWidth="1"/>
    <col min="4110" max="4110" width="22.140625" style="123" customWidth="1"/>
    <col min="4111" max="4111" width="26.140625" style="123" customWidth="1"/>
    <col min="4112" max="4112" width="19.5703125" style="123" bestFit="1" customWidth="1"/>
    <col min="4113" max="4113" width="21.85546875" style="123" customWidth="1"/>
    <col min="4114" max="4114" width="18.28515625" style="123" customWidth="1"/>
    <col min="4115" max="4118" width="6.42578125" style="123" customWidth="1"/>
    <col min="4119" max="4347" width="11.42578125" style="123" customWidth="1"/>
    <col min="4348" max="4348" width="1" style="123" customWidth="1"/>
    <col min="4349" max="4349" width="4.28515625" style="123" customWidth="1"/>
    <col min="4350" max="4350" width="34.7109375" style="123" customWidth="1"/>
    <col min="4351" max="4351" width="0" style="123" hidden="1" customWidth="1"/>
    <col min="4352" max="4352" width="20" style="123"/>
    <col min="4353" max="4353" width="3.140625" style="123" bestFit="1" customWidth="1"/>
    <col min="4354" max="4354" width="58.85546875" style="123" customWidth="1"/>
    <col min="4355" max="4355" width="31.140625" style="123" customWidth="1"/>
    <col min="4356" max="4356" width="26.7109375" style="123" customWidth="1"/>
    <col min="4357" max="4357" width="25" style="123" customWidth="1"/>
    <col min="4358" max="4359" width="29.7109375" style="123" customWidth="1"/>
    <col min="4360" max="4360" width="23" style="123" customWidth="1"/>
    <col min="4361" max="4361" width="27.28515625" style="123" customWidth="1"/>
    <col min="4362" max="4362" width="29.5703125" style="123" customWidth="1"/>
    <col min="4363" max="4363" width="33" style="123" customWidth="1"/>
    <col min="4364" max="4364" width="29.85546875" style="123" customWidth="1"/>
    <col min="4365" max="4365" width="26.28515625" style="123" customWidth="1"/>
    <col min="4366" max="4366" width="22.140625" style="123" customWidth="1"/>
    <col min="4367" max="4367" width="26.140625" style="123" customWidth="1"/>
    <col min="4368" max="4368" width="19.5703125" style="123" bestFit="1" customWidth="1"/>
    <col min="4369" max="4369" width="21.85546875" style="123" customWidth="1"/>
    <col min="4370" max="4370" width="18.28515625" style="123" customWidth="1"/>
    <col min="4371" max="4374" width="6.42578125" style="123" customWidth="1"/>
    <col min="4375" max="4603" width="11.42578125" style="123" customWidth="1"/>
    <col min="4604" max="4604" width="1" style="123" customWidth="1"/>
    <col min="4605" max="4605" width="4.28515625" style="123" customWidth="1"/>
    <col min="4606" max="4606" width="34.7109375" style="123" customWidth="1"/>
    <col min="4607" max="4607" width="0" style="123" hidden="1" customWidth="1"/>
    <col min="4608" max="4608" width="20" style="123"/>
    <col min="4609" max="4609" width="3.140625" style="123" bestFit="1" customWidth="1"/>
    <col min="4610" max="4610" width="58.85546875" style="123" customWidth="1"/>
    <col min="4611" max="4611" width="31.140625" style="123" customWidth="1"/>
    <col min="4612" max="4612" width="26.7109375" style="123" customWidth="1"/>
    <col min="4613" max="4613" width="25" style="123" customWidth="1"/>
    <col min="4614" max="4615" width="29.7109375" style="123" customWidth="1"/>
    <col min="4616" max="4616" width="23" style="123" customWidth="1"/>
    <col min="4617" max="4617" width="27.28515625" style="123" customWidth="1"/>
    <col min="4618" max="4618" width="29.5703125" style="123" customWidth="1"/>
    <col min="4619" max="4619" width="33" style="123" customWidth="1"/>
    <col min="4620" max="4620" width="29.85546875" style="123" customWidth="1"/>
    <col min="4621" max="4621" width="26.28515625" style="123" customWidth="1"/>
    <col min="4622" max="4622" width="22.140625" style="123" customWidth="1"/>
    <col min="4623" max="4623" width="26.140625" style="123" customWidth="1"/>
    <col min="4624" max="4624" width="19.5703125" style="123" bestFit="1" customWidth="1"/>
    <col min="4625" max="4625" width="21.85546875" style="123" customWidth="1"/>
    <col min="4626" max="4626" width="18.28515625" style="123" customWidth="1"/>
    <col min="4627" max="4630" width="6.42578125" style="123" customWidth="1"/>
    <col min="4631" max="4859" width="11.42578125" style="123" customWidth="1"/>
    <col min="4860" max="4860" width="1" style="123" customWidth="1"/>
    <col min="4861" max="4861" width="4.28515625" style="123" customWidth="1"/>
    <col min="4862" max="4862" width="34.7109375" style="123" customWidth="1"/>
    <col min="4863" max="4863" width="0" style="123" hidden="1" customWidth="1"/>
    <col min="4864" max="4864" width="20" style="123"/>
    <col min="4865" max="4865" width="3.140625" style="123" bestFit="1" customWidth="1"/>
    <col min="4866" max="4866" width="58.85546875" style="123" customWidth="1"/>
    <col min="4867" max="4867" width="31.140625" style="123" customWidth="1"/>
    <col min="4868" max="4868" width="26.7109375" style="123" customWidth="1"/>
    <col min="4869" max="4869" width="25" style="123" customWidth="1"/>
    <col min="4870" max="4871" width="29.7109375" style="123" customWidth="1"/>
    <col min="4872" max="4872" width="23" style="123" customWidth="1"/>
    <col min="4873" max="4873" width="27.28515625" style="123" customWidth="1"/>
    <col min="4874" max="4874" width="29.5703125" style="123" customWidth="1"/>
    <col min="4875" max="4875" width="33" style="123" customWidth="1"/>
    <col min="4876" max="4876" width="29.85546875" style="123" customWidth="1"/>
    <col min="4877" max="4877" width="26.28515625" style="123" customWidth="1"/>
    <col min="4878" max="4878" width="22.140625" style="123" customWidth="1"/>
    <col min="4879" max="4879" width="26.140625" style="123" customWidth="1"/>
    <col min="4880" max="4880" width="19.5703125" style="123" bestFit="1" customWidth="1"/>
    <col min="4881" max="4881" width="21.85546875" style="123" customWidth="1"/>
    <col min="4882" max="4882" width="18.28515625" style="123" customWidth="1"/>
    <col min="4883" max="4886" width="6.42578125" style="123" customWidth="1"/>
    <col min="4887" max="5115" width="11.42578125" style="123" customWidth="1"/>
    <col min="5116" max="5116" width="1" style="123" customWidth="1"/>
    <col min="5117" max="5117" width="4.28515625" style="123" customWidth="1"/>
    <col min="5118" max="5118" width="34.7109375" style="123" customWidth="1"/>
    <col min="5119" max="5119" width="0" style="123" hidden="1" customWidth="1"/>
    <col min="5120" max="5120" width="20" style="123"/>
    <col min="5121" max="5121" width="3.140625" style="123" bestFit="1" customWidth="1"/>
    <col min="5122" max="5122" width="58.85546875" style="123" customWidth="1"/>
    <col min="5123" max="5123" width="31.140625" style="123" customWidth="1"/>
    <col min="5124" max="5124" width="26.7109375" style="123" customWidth="1"/>
    <col min="5125" max="5125" width="25" style="123" customWidth="1"/>
    <col min="5126" max="5127" width="29.7109375" style="123" customWidth="1"/>
    <col min="5128" max="5128" width="23" style="123" customWidth="1"/>
    <col min="5129" max="5129" width="27.28515625" style="123" customWidth="1"/>
    <col min="5130" max="5130" width="29.5703125" style="123" customWidth="1"/>
    <col min="5131" max="5131" width="33" style="123" customWidth="1"/>
    <col min="5132" max="5132" width="29.85546875" style="123" customWidth="1"/>
    <col min="5133" max="5133" width="26.28515625" style="123" customWidth="1"/>
    <col min="5134" max="5134" width="22.140625" style="123" customWidth="1"/>
    <col min="5135" max="5135" width="26.140625" style="123" customWidth="1"/>
    <col min="5136" max="5136" width="19.5703125" style="123" bestFit="1" customWidth="1"/>
    <col min="5137" max="5137" width="21.85546875" style="123" customWidth="1"/>
    <col min="5138" max="5138" width="18.28515625" style="123" customWidth="1"/>
    <col min="5139" max="5142" width="6.42578125" style="123" customWidth="1"/>
    <col min="5143" max="5371" width="11.42578125" style="123" customWidth="1"/>
    <col min="5372" max="5372" width="1" style="123" customWidth="1"/>
    <col min="5373" max="5373" width="4.28515625" style="123" customWidth="1"/>
    <col min="5374" max="5374" width="34.7109375" style="123" customWidth="1"/>
    <col min="5375" max="5375" width="0" style="123" hidden="1" customWidth="1"/>
    <col min="5376" max="5376" width="20" style="123"/>
    <col min="5377" max="5377" width="3.140625" style="123" bestFit="1" customWidth="1"/>
    <col min="5378" max="5378" width="58.85546875" style="123" customWidth="1"/>
    <col min="5379" max="5379" width="31.140625" style="123" customWidth="1"/>
    <col min="5380" max="5380" width="26.7109375" style="123" customWidth="1"/>
    <col min="5381" max="5381" width="25" style="123" customWidth="1"/>
    <col min="5382" max="5383" width="29.7109375" style="123" customWidth="1"/>
    <col min="5384" max="5384" width="23" style="123" customWidth="1"/>
    <col min="5385" max="5385" width="27.28515625" style="123" customWidth="1"/>
    <col min="5386" max="5386" width="29.5703125" style="123" customWidth="1"/>
    <col min="5387" max="5387" width="33" style="123" customWidth="1"/>
    <col min="5388" max="5388" width="29.85546875" style="123" customWidth="1"/>
    <col min="5389" max="5389" width="26.28515625" style="123" customWidth="1"/>
    <col min="5390" max="5390" width="22.140625" style="123" customWidth="1"/>
    <col min="5391" max="5391" width="26.140625" style="123" customWidth="1"/>
    <col min="5392" max="5392" width="19.5703125" style="123" bestFit="1" customWidth="1"/>
    <col min="5393" max="5393" width="21.85546875" style="123" customWidth="1"/>
    <col min="5394" max="5394" width="18.28515625" style="123" customWidth="1"/>
    <col min="5395" max="5398" width="6.42578125" style="123" customWidth="1"/>
    <col min="5399" max="5627" width="11.42578125" style="123" customWidth="1"/>
    <col min="5628" max="5628" width="1" style="123" customWidth="1"/>
    <col min="5629" max="5629" width="4.28515625" style="123" customWidth="1"/>
    <col min="5630" max="5630" width="34.7109375" style="123" customWidth="1"/>
    <col min="5631" max="5631" width="0" style="123" hidden="1" customWidth="1"/>
    <col min="5632" max="5632" width="20" style="123"/>
    <col min="5633" max="5633" width="3.140625" style="123" bestFit="1" customWidth="1"/>
    <col min="5634" max="5634" width="58.85546875" style="123" customWidth="1"/>
    <col min="5635" max="5635" width="31.140625" style="123" customWidth="1"/>
    <col min="5636" max="5636" width="26.7109375" style="123" customWidth="1"/>
    <col min="5637" max="5637" width="25" style="123" customWidth="1"/>
    <col min="5638" max="5639" width="29.7109375" style="123" customWidth="1"/>
    <col min="5640" max="5640" width="23" style="123" customWidth="1"/>
    <col min="5641" max="5641" width="27.28515625" style="123" customWidth="1"/>
    <col min="5642" max="5642" width="29.5703125" style="123" customWidth="1"/>
    <col min="5643" max="5643" width="33" style="123" customWidth="1"/>
    <col min="5644" max="5644" width="29.85546875" style="123" customWidth="1"/>
    <col min="5645" max="5645" width="26.28515625" style="123" customWidth="1"/>
    <col min="5646" max="5646" width="22.140625" style="123" customWidth="1"/>
    <col min="5647" max="5647" width="26.140625" style="123" customWidth="1"/>
    <col min="5648" max="5648" width="19.5703125" style="123" bestFit="1" customWidth="1"/>
    <col min="5649" max="5649" width="21.85546875" style="123" customWidth="1"/>
    <col min="5650" max="5650" width="18.28515625" style="123" customWidth="1"/>
    <col min="5651" max="5654" width="6.42578125" style="123" customWidth="1"/>
    <col min="5655" max="5883" width="11.42578125" style="123" customWidth="1"/>
    <col min="5884" max="5884" width="1" style="123" customWidth="1"/>
    <col min="5885" max="5885" width="4.28515625" style="123" customWidth="1"/>
    <col min="5886" max="5886" width="34.7109375" style="123" customWidth="1"/>
    <col min="5887" max="5887" width="0" style="123" hidden="1" customWidth="1"/>
    <col min="5888" max="5888" width="20" style="123"/>
    <col min="5889" max="5889" width="3.140625" style="123" bestFit="1" customWidth="1"/>
    <col min="5890" max="5890" width="58.85546875" style="123" customWidth="1"/>
    <col min="5891" max="5891" width="31.140625" style="123" customWidth="1"/>
    <col min="5892" max="5892" width="26.7109375" style="123" customWidth="1"/>
    <col min="5893" max="5893" width="25" style="123" customWidth="1"/>
    <col min="5894" max="5895" width="29.7109375" style="123" customWidth="1"/>
    <col min="5896" max="5896" width="23" style="123" customWidth="1"/>
    <col min="5897" max="5897" width="27.28515625" style="123" customWidth="1"/>
    <col min="5898" max="5898" width="29.5703125" style="123" customWidth="1"/>
    <col min="5899" max="5899" width="33" style="123" customWidth="1"/>
    <col min="5900" max="5900" width="29.85546875" style="123" customWidth="1"/>
    <col min="5901" max="5901" width="26.28515625" style="123" customWidth="1"/>
    <col min="5902" max="5902" width="22.140625" style="123" customWidth="1"/>
    <col min="5903" max="5903" width="26.140625" style="123" customWidth="1"/>
    <col min="5904" max="5904" width="19.5703125" style="123" bestFit="1" customWidth="1"/>
    <col min="5905" max="5905" width="21.85546875" style="123" customWidth="1"/>
    <col min="5906" max="5906" width="18.28515625" style="123" customWidth="1"/>
    <col min="5907" max="5910" width="6.42578125" style="123" customWidth="1"/>
    <col min="5911" max="6139" width="11.42578125" style="123" customWidth="1"/>
    <col min="6140" max="6140" width="1" style="123" customWidth="1"/>
    <col min="6141" max="6141" width="4.28515625" style="123" customWidth="1"/>
    <col min="6142" max="6142" width="34.7109375" style="123" customWidth="1"/>
    <col min="6143" max="6143" width="0" style="123" hidden="1" customWidth="1"/>
    <col min="6144" max="6144" width="20" style="123"/>
    <col min="6145" max="6145" width="3.140625" style="123" bestFit="1" customWidth="1"/>
    <col min="6146" max="6146" width="58.85546875" style="123" customWidth="1"/>
    <col min="6147" max="6147" width="31.140625" style="123" customWidth="1"/>
    <col min="6148" max="6148" width="26.7109375" style="123" customWidth="1"/>
    <col min="6149" max="6149" width="25" style="123" customWidth="1"/>
    <col min="6150" max="6151" width="29.7109375" style="123" customWidth="1"/>
    <col min="6152" max="6152" width="23" style="123" customWidth="1"/>
    <col min="6153" max="6153" width="27.28515625" style="123" customWidth="1"/>
    <col min="6154" max="6154" width="29.5703125" style="123" customWidth="1"/>
    <col min="6155" max="6155" width="33" style="123" customWidth="1"/>
    <col min="6156" max="6156" width="29.85546875" style="123" customWidth="1"/>
    <col min="6157" max="6157" width="26.28515625" style="123" customWidth="1"/>
    <col min="6158" max="6158" width="22.140625" style="123" customWidth="1"/>
    <col min="6159" max="6159" width="26.140625" style="123" customWidth="1"/>
    <col min="6160" max="6160" width="19.5703125" style="123" bestFit="1" customWidth="1"/>
    <col min="6161" max="6161" width="21.85546875" style="123" customWidth="1"/>
    <col min="6162" max="6162" width="18.28515625" style="123" customWidth="1"/>
    <col min="6163" max="6166" width="6.42578125" style="123" customWidth="1"/>
    <col min="6167" max="6395" width="11.42578125" style="123" customWidth="1"/>
    <col min="6396" max="6396" width="1" style="123" customWidth="1"/>
    <col min="6397" max="6397" width="4.28515625" style="123" customWidth="1"/>
    <col min="6398" max="6398" width="34.7109375" style="123" customWidth="1"/>
    <col min="6399" max="6399" width="0" style="123" hidden="1" customWidth="1"/>
    <col min="6400" max="6400" width="20" style="123"/>
    <col min="6401" max="6401" width="3.140625" style="123" bestFit="1" customWidth="1"/>
    <col min="6402" max="6402" width="58.85546875" style="123" customWidth="1"/>
    <col min="6403" max="6403" width="31.140625" style="123" customWidth="1"/>
    <col min="6404" max="6404" width="26.7109375" style="123" customWidth="1"/>
    <col min="6405" max="6405" width="25" style="123" customWidth="1"/>
    <col min="6406" max="6407" width="29.7109375" style="123" customWidth="1"/>
    <col min="6408" max="6408" width="23" style="123" customWidth="1"/>
    <col min="6409" max="6409" width="27.28515625" style="123" customWidth="1"/>
    <col min="6410" max="6410" width="29.5703125" style="123" customWidth="1"/>
    <col min="6411" max="6411" width="33" style="123" customWidth="1"/>
    <col min="6412" max="6412" width="29.85546875" style="123" customWidth="1"/>
    <col min="6413" max="6413" width="26.28515625" style="123" customWidth="1"/>
    <col min="6414" max="6414" width="22.140625" style="123" customWidth="1"/>
    <col min="6415" max="6415" width="26.140625" style="123" customWidth="1"/>
    <col min="6416" max="6416" width="19.5703125" style="123" bestFit="1" customWidth="1"/>
    <col min="6417" max="6417" width="21.85546875" style="123" customWidth="1"/>
    <col min="6418" max="6418" width="18.28515625" style="123" customWidth="1"/>
    <col min="6419" max="6422" width="6.42578125" style="123" customWidth="1"/>
    <col min="6423" max="6651" width="11.42578125" style="123" customWidth="1"/>
    <col min="6652" max="6652" width="1" style="123" customWidth="1"/>
    <col min="6653" max="6653" width="4.28515625" style="123" customWidth="1"/>
    <col min="6654" max="6654" width="34.7109375" style="123" customWidth="1"/>
    <col min="6655" max="6655" width="0" style="123" hidden="1" customWidth="1"/>
    <col min="6656" max="6656" width="20" style="123"/>
    <col min="6657" max="6657" width="3.140625" style="123" bestFit="1" customWidth="1"/>
    <col min="6658" max="6658" width="58.85546875" style="123" customWidth="1"/>
    <col min="6659" max="6659" width="31.140625" style="123" customWidth="1"/>
    <col min="6660" max="6660" width="26.7109375" style="123" customWidth="1"/>
    <col min="6661" max="6661" width="25" style="123" customWidth="1"/>
    <col min="6662" max="6663" width="29.7109375" style="123" customWidth="1"/>
    <col min="6664" max="6664" width="23" style="123" customWidth="1"/>
    <col min="6665" max="6665" width="27.28515625" style="123" customWidth="1"/>
    <col min="6666" max="6666" width="29.5703125" style="123" customWidth="1"/>
    <col min="6667" max="6667" width="33" style="123" customWidth="1"/>
    <col min="6668" max="6668" width="29.85546875" style="123" customWidth="1"/>
    <col min="6669" max="6669" width="26.28515625" style="123" customWidth="1"/>
    <col min="6670" max="6670" width="22.140625" style="123" customWidth="1"/>
    <col min="6671" max="6671" width="26.140625" style="123" customWidth="1"/>
    <col min="6672" max="6672" width="19.5703125" style="123" bestFit="1" customWidth="1"/>
    <col min="6673" max="6673" width="21.85546875" style="123" customWidth="1"/>
    <col min="6674" max="6674" width="18.28515625" style="123" customWidth="1"/>
    <col min="6675" max="6678" width="6.42578125" style="123" customWidth="1"/>
    <col min="6679" max="6907" width="11.42578125" style="123" customWidth="1"/>
    <col min="6908" max="6908" width="1" style="123" customWidth="1"/>
    <col min="6909" max="6909" width="4.28515625" style="123" customWidth="1"/>
    <col min="6910" max="6910" width="34.7109375" style="123" customWidth="1"/>
    <col min="6911" max="6911" width="0" style="123" hidden="1" customWidth="1"/>
    <col min="6912" max="6912" width="20" style="123"/>
    <col min="6913" max="6913" width="3.140625" style="123" bestFit="1" customWidth="1"/>
    <col min="6914" max="6914" width="58.85546875" style="123" customWidth="1"/>
    <col min="6915" max="6915" width="31.140625" style="123" customWidth="1"/>
    <col min="6916" max="6916" width="26.7109375" style="123" customWidth="1"/>
    <col min="6917" max="6917" width="25" style="123" customWidth="1"/>
    <col min="6918" max="6919" width="29.7109375" style="123" customWidth="1"/>
    <col min="6920" max="6920" width="23" style="123" customWidth="1"/>
    <col min="6921" max="6921" width="27.28515625" style="123" customWidth="1"/>
    <col min="6922" max="6922" width="29.5703125" style="123" customWidth="1"/>
    <col min="6923" max="6923" width="33" style="123" customWidth="1"/>
    <col min="6924" max="6924" width="29.85546875" style="123" customWidth="1"/>
    <col min="6925" max="6925" width="26.28515625" style="123" customWidth="1"/>
    <col min="6926" max="6926" width="22.140625" style="123" customWidth="1"/>
    <col min="6927" max="6927" width="26.140625" style="123" customWidth="1"/>
    <col min="6928" max="6928" width="19.5703125" style="123" bestFit="1" customWidth="1"/>
    <col min="6929" max="6929" width="21.85546875" style="123" customWidth="1"/>
    <col min="6930" max="6930" width="18.28515625" style="123" customWidth="1"/>
    <col min="6931" max="6934" width="6.42578125" style="123" customWidth="1"/>
    <col min="6935" max="7163" width="11.42578125" style="123" customWidth="1"/>
    <col min="7164" max="7164" width="1" style="123" customWidth="1"/>
    <col min="7165" max="7165" width="4.28515625" style="123" customWidth="1"/>
    <col min="7166" max="7166" width="34.7109375" style="123" customWidth="1"/>
    <col min="7167" max="7167" width="0" style="123" hidden="1" customWidth="1"/>
    <col min="7168" max="7168" width="20" style="123"/>
    <col min="7169" max="7169" width="3.140625" style="123" bestFit="1" customWidth="1"/>
    <col min="7170" max="7170" width="58.85546875" style="123" customWidth="1"/>
    <col min="7171" max="7171" width="31.140625" style="123" customWidth="1"/>
    <col min="7172" max="7172" width="26.7109375" style="123" customWidth="1"/>
    <col min="7173" max="7173" width="25" style="123" customWidth="1"/>
    <col min="7174" max="7175" width="29.7109375" style="123" customWidth="1"/>
    <col min="7176" max="7176" width="23" style="123" customWidth="1"/>
    <col min="7177" max="7177" width="27.28515625" style="123" customWidth="1"/>
    <col min="7178" max="7178" width="29.5703125" style="123" customWidth="1"/>
    <col min="7179" max="7179" width="33" style="123" customWidth="1"/>
    <col min="7180" max="7180" width="29.85546875" style="123" customWidth="1"/>
    <col min="7181" max="7181" width="26.28515625" style="123" customWidth="1"/>
    <col min="7182" max="7182" width="22.140625" style="123" customWidth="1"/>
    <col min="7183" max="7183" width="26.140625" style="123" customWidth="1"/>
    <col min="7184" max="7184" width="19.5703125" style="123" bestFit="1" customWidth="1"/>
    <col min="7185" max="7185" width="21.85546875" style="123" customWidth="1"/>
    <col min="7186" max="7186" width="18.28515625" style="123" customWidth="1"/>
    <col min="7187" max="7190" width="6.42578125" style="123" customWidth="1"/>
    <col min="7191" max="7419" width="11.42578125" style="123" customWidth="1"/>
    <col min="7420" max="7420" width="1" style="123" customWidth="1"/>
    <col min="7421" max="7421" width="4.28515625" style="123" customWidth="1"/>
    <col min="7422" max="7422" width="34.7109375" style="123" customWidth="1"/>
    <col min="7423" max="7423" width="0" style="123" hidden="1" customWidth="1"/>
    <col min="7424" max="7424" width="20" style="123"/>
    <col min="7425" max="7425" width="3.140625" style="123" bestFit="1" customWidth="1"/>
    <col min="7426" max="7426" width="58.85546875" style="123" customWidth="1"/>
    <col min="7427" max="7427" width="31.140625" style="123" customWidth="1"/>
    <col min="7428" max="7428" width="26.7109375" style="123" customWidth="1"/>
    <col min="7429" max="7429" width="25" style="123" customWidth="1"/>
    <col min="7430" max="7431" width="29.7109375" style="123" customWidth="1"/>
    <col min="7432" max="7432" width="23" style="123" customWidth="1"/>
    <col min="7433" max="7433" width="27.28515625" style="123" customWidth="1"/>
    <col min="7434" max="7434" width="29.5703125" style="123" customWidth="1"/>
    <col min="7435" max="7435" width="33" style="123" customWidth="1"/>
    <col min="7436" max="7436" width="29.85546875" style="123" customWidth="1"/>
    <col min="7437" max="7437" width="26.28515625" style="123" customWidth="1"/>
    <col min="7438" max="7438" width="22.140625" style="123" customWidth="1"/>
    <col min="7439" max="7439" width="26.140625" style="123" customWidth="1"/>
    <col min="7440" max="7440" width="19.5703125" style="123" bestFit="1" customWidth="1"/>
    <col min="7441" max="7441" width="21.85546875" style="123" customWidth="1"/>
    <col min="7442" max="7442" width="18.28515625" style="123" customWidth="1"/>
    <col min="7443" max="7446" width="6.42578125" style="123" customWidth="1"/>
    <col min="7447" max="7675" width="11.42578125" style="123" customWidth="1"/>
    <col min="7676" max="7676" width="1" style="123" customWidth="1"/>
    <col min="7677" max="7677" width="4.28515625" style="123" customWidth="1"/>
    <col min="7678" max="7678" width="34.7109375" style="123" customWidth="1"/>
    <col min="7679" max="7679" width="0" style="123" hidden="1" customWidth="1"/>
    <col min="7680" max="7680" width="20" style="123"/>
    <col min="7681" max="7681" width="3.140625" style="123" bestFit="1" customWidth="1"/>
    <col min="7682" max="7682" width="58.85546875" style="123" customWidth="1"/>
    <col min="7683" max="7683" width="31.140625" style="123" customWidth="1"/>
    <col min="7684" max="7684" width="26.7109375" style="123" customWidth="1"/>
    <col min="7685" max="7685" width="25" style="123" customWidth="1"/>
    <col min="7686" max="7687" width="29.7109375" style="123" customWidth="1"/>
    <col min="7688" max="7688" width="23" style="123" customWidth="1"/>
    <col min="7689" max="7689" width="27.28515625" style="123" customWidth="1"/>
    <col min="7690" max="7690" width="29.5703125" style="123" customWidth="1"/>
    <col min="7691" max="7691" width="33" style="123" customWidth="1"/>
    <col min="7692" max="7692" width="29.85546875" style="123" customWidth="1"/>
    <col min="7693" max="7693" width="26.28515625" style="123" customWidth="1"/>
    <col min="7694" max="7694" width="22.140625" style="123" customWidth="1"/>
    <col min="7695" max="7695" width="26.140625" style="123" customWidth="1"/>
    <col min="7696" max="7696" width="19.5703125" style="123" bestFit="1" customWidth="1"/>
    <col min="7697" max="7697" width="21.85546875" style="123" customWidth="1"/>
    <col min="7698" max="7698" width="18.28515625" style="123" customWidth="1"/>
    <col min="7699" max="7702" width="6.42578125" style="123" customWidth="1"/>
    <col min="7703" max="7931" width="11.42578125" style="123" customWidth="1"/>
    <col min="7932" max="7932" width="1" style="123" customWidth="1"/>
    <col min="7933" max="7933" width="4.28515625" style="123" customWidth="1"/>
    <col min="7934" max="7934" width="34.7109375" style="123" customWidth="1"/>
    <col min="7935" max="7935" width="0" style="123" hidden="1" customWidth="1"/>
    <col min="7936" max="7936" width="20" style="123"/>
    <col min="7937" max="7937" width="3.140625" style="123" bestFit="1" customWidth="1"/>
    <col min="7938" max="7938" width="58.85546875" style="123" customWidth="1"/>
    <col min="7939" max="7939" width="31.140625" style="123" customWidth="1"/>
    <col min="7940" max="7940" width="26.7109375" style="123" customWidth="1"/>
    <col min="7941" max="7941" width="25" style="123" customWidth="1"/>
    <col min="7942" max="7943" width="29.7109375" style="123" customWidth="1"/>
    <col min="7944" max="7944" width="23" style="123" customWidth="1"/>
    <col min="7945" max="7945" width="27.28515625" style="123" customWidth="1"/>
    <col min="7946" max="7946" width="29.5703125" style="123" customWidth="1"/>
    <col min="7947" max="7947" width="33" style="123" customWidth="1"/>
    <col min="7948" max="7948" width="29.85546875" style="123" customWidth="1"/>
    <col min="7949" max="7949" width="26.28515625" style="123" customWidth="1"/>
    <col min="7950" max="7950" width="22.140625" style="123" customWidth="1"/>
    <col min="7951" max="7951" width="26.140625" style="123" customWidth="1"/>
    <col min="7952" max="7952" width="19.5703125" style="123" bestFit="1" customWidth="1"/>
    <col min="7953" max="7953" width="21.85546875" style="123" customWidth="1"/>
    <col min="7954" max="7954" width="18.28515625" style="123" customWidth="1"/>
    <col min="7955" max="7958" width="6.42578125" style="123" customWidth="1"/>
    <col min="7959" max="8187" width="11.42578125" style="123" customWidth="1"/>
    <col min="8188" max="8188" width="1" style="123" customWidth="1"/>
    <col min="8189" max="8189" width="4.28515625" style="123" customWidth="1"/>
    <col min="8190" max="8190" width="34.7109375" style="123" customWidth="1"/>
    <col min="8191" max="8191" width="0" style="123" hidden="1" customWidth="1"/>
    <col min="8192" max="8192" width="20" style="123"/>
    <col min="8193" max="8193" width="3.140625" style="123" bestFit="1" customWidth="1"/>
    <col min="8194" max="8194" width="58.85546875" style="123" customWidth="1"/>
    <col min="8195" max="8195" width="31.140625" style="123" customWidth="1"/>
    <col min="8196" max="8196" width="26.7109375" style="123" customWidth="1"/>
    <col min="8197" max="8197" width="25" style="123" customWidth="1"/>
    <col min="8198" max="8199" width="29.7109375" style="123" customWidth="1"/>
    <col min="8200" max="8200" width="23" style="123" customWidth="1"/>
    <col min="8201" max="8201" width="27.28515625" style="123" customWidth="1"/>
    <col min="8202" max="8202" width="29.5703125" style="123" customWidth="1"/>
    <col min="8203" max="8203" width="33" style="123" customWidth="1"/>
    <col min="8204" max="8204" width="29.85546875" style="123" customWidth="1"/>
    <col min="8205" max="8205" width="26.28515625" style="123" customWidth="1"/>
    <col min="8206" max="8206" width="22.140625" style="123" customWidth="1"/>
    <col min="8207" max="8207" width="26.140625" style="123" customWidth="1"/>
    <col min="8208" max="8208" width="19.5703125" style="123" bestFit="1" customWidth="1"/>
    <col min="8209" max="8209" width="21.85546875" style="123" customWidth="1"/>
    <col min="8210" max="8210" width="18.28515625" style="123" customWidth="1"/>
    <col min="8211" max="8214" width="6.42578125" style="123" customWidth="1"/>
    <col min="8215" max="8443" width="11.42578125" style="123" customWidth="1"/>
    <col min="8444" max="8444" width="1" style="123" customWidth="1"/>
    <col min="8445" max="8445" width="4.28515625" style="123" customWidth="1"/>
    <col min="8446" max="8446" width="34.7109375" style="123" customWidth="1"/>
    <col min="8447" max="8447" width="0" style="123" hidden="1" customWidth="1"/>
    <col min="8448" max="8448" width="20" style="123"/>
    <col min="8449" max="8449" width="3.140625" style="123" bestFit="1" customWidth="1"/>
    <col min="8450" max="8450" width="58.85546875" style="123" customWidth="1"/>
    <col min="8451" max="8451" width="31.140625" style="123" customWidth="1"/>
    <col min="8452" max="8452" width="26.7109375" style="123" customWidth="1"/>
    <col min="8453" max="8453" width="25" style="123" customWidth="1"/>
    <col min="8454" max="8455" width="29.7109375" style="123" customWidth="1"/>
    <col min="8456" max="8456" width="23" style="123" customWidth="1"/>
    <col min="8457" max="8457" width="27.28515625" style="123" customWidth="1"/>
    <col min="8458" max="8458" width="29.5703125" style="123" customWidth="1"/>
    <col min="8459" max="8459" width="33" style="123" customWidth="1"/>
    <col min="8460" max="8460" width="29.85546875" style="123" customWidth="1"/>
    <col min="8461" max="8461" width="26.28515625" style="123" customWidth="1"/>
    <col min="8462" max="8462" width="22.140625" style="123" customWidth="1"/>
    <col min="8463" max="8463" width="26.140625" style="123" customWidth="1"/>
    <col min="8464" max="8464" width="19.5703125" style="123" bestFit="1" customWidth="1"/>
    <col min="8465" max="8465" width="21.85546875" style="123" customWidth="1"/>
    <col min="8466" max="8466" width="18.28515625" style="123" customWidth="1"/>
    <col min="8467" max="8470" width="6.42578125" style="123" customWidth="1"/>
    <col min="8471" max="8699" width="11.42578125" style="123" customWidth="1"/>
    <col min="8700" max="8700" width="1" style="123" customWidth="1"/>
    <col min="8701" max="8701" width="4.28515625" style="123" customWidth="1"/>
    <col min="8702" max="8702" width="34.7109375" style="123" customWidth="1"/>
    <col min="8703" max="8703" width="0" style="123" hidden="1" customWidth="1"/>
    <col min="8704" max="8704" width="20" style="123"/>
    <col min="8705" max="8705" width="3.140625" style="123" bestFit="1" customWidth="1"/>
    <col min="8706" max="8706" width="58.85546875" style="123" customWidth="1"/>
    <col min="8707" max="8707" width="31.140625" style="123" customWidth="1"/>
    <col min="8708" max="8708" width="26.7109375" style="123" customWidth="1"/>
    <col min="8709" max="8709" width="25" style="123" customWidth="1"/>
    <col min="8710" max="8711" width="29.7109375" style="123" customWidth="1"/>
    <col min="8712" max="8712" width="23" style="123" customWidth="1"/>
    <col min="8713" max="8713" width="27.28515625" style="123" customWidth="1"/>
    <col min="8714" max="8714" width="29.5703125" style="123" customWidth="1"/>
    <col min="8715" max="8715" width="33" style="123" customWidth="1"/>
    <col min="8716" max="8716" width="29.85546875" style="123" customWidth="1"/>
    <col min="8717" max="8717" width="26.28515625" style="123" customWidth="1"/>
    <col min="8718" max="8718" width="22.140625" style="123" customWidth="1"/>
    <col min="8719" max="8719" width="26.140625" style="123" customWidth="1"/>
    <col min="8720" max="8720" width="19.5703125" style="123" bestFit="1" customWidth="1"/>
    <col min="8721" max="8721" width="21.85546875" style="123" customWidth="1"/>
    <col min="8722" max="8722" width="18.28515625" style="123" customWidth="1"/>
    <col min="8723" max="8726" width="6.42578125" style="123" customWidth="1"/>
    <col min="8727" max="8955" width="11.42578125" style="123" customWidth="1"/>
    <col min="8956" max="8956" width="1" style="123" customWidth="1"/>
    <col min="8957" max="8957" width="4.28515625" style="123" customWidth="1"/>
    <col min="8958" max="8958" width="34.7109375" style="123" customWidth="1"/>
    <col min="8959" max="8959" width="0" style="123" hidden="1" customWidth="1"/>
    <col min="8960" max="8960" width="20" style="123"/>
    <col min="8961" max="8961" width="3.140625" style="123" bestFit="1" customWidth="1"/>
    <col min="8962" max="8962" width="58.85546875" style="123" customWidth="1"/>
    <col min="8963" max="8963" width="31.140625" style="123" customWidth="1"/>
    <col min="8964" max="8964" width="26.7109375" style="123" customWidth="1"/>
    <col min="8965" max="8965" width="25" style="123" customWidth="1"/>
    <col min="8966" max="8967" width="29.7109375" style="123" customWidth="1"/>
    <col min="8968" max="8968" width="23" style="123" customWidth="1"/>
    <col min="8969" max="8969" width="27.28515625" style="123" customWidth="1"/>
    <col min="8970" max="8970" width="29.5703125" style="123" customWidth="1"/>
    <col min="8971" max="8971" width="33" style="123" customWidth="1"/>
    <col min="8972" max="8972" width="29.85546875" style="123" customWidth="1"/>
    <col min="8973" max="8973" width="26.28515625" style="123" customWidth="1"/>
    <col min="8974" max="8974" width="22.140625" style="123" customWidth="1"/>
    <col min="8975" max="8975" width="26.140625" style="123" customWidth="1"/>
    <col min="8976" max="8976" width="19.5703125" style="123" bestFit="1" customWidth="1"/>
    <col min="8977" max="8977" width="21.85546875" style="123" customWidth="1"/>
    <col min="8978" max="8978" width="18.28515625" style="123" customWidth="1"/>
    <col min="8979" max="8982" width="6.42578125" style="123" customWidth="1"/>
    <col min="8983" max="9211" width="11.42578125" style="123" customWidth="1"/>
    <col min="9212" max="9212" width="1" style="123" customWidth="1"/>
    <col min="9213" max="9213" width="4.28515625" style="123" customWidth="1"/>
    <col min="9214" max="9214" width="34.7109375" style="123" customWidth="1"/>
    <col min="9215" max="9215" width="0" style="123" hidden="1" customWidth="1"/>
    <col min="9216" max="9216" width="20" style="123"/>
    <col min="9217" max="9217" width="3.140625" style="123" bestFit="1" customWidth="1"/>
    <col min="9218" max="9218" width="58.85546875" style="123" customWidth="1"/>
    <col min="9219" max="9219" width="31.140625" style="123" customWidth="1"/>
    <col min="9220" max="9220" width="26.7109375" style="123" customWidth="1"/>
    <col min="9221" max="9221" width="25" style="123" customWidth="1"/>
    <col min="9222" max="9223" width="29.7109375" style="123" customWidth="1"/>
    <col min="9224" max="9224" width="23" style="123" customWidth="1"/>
    <col min="9225" max="9225" width="27.28515625" style="123" customWidth="1"/>
    <col min="9226" max="9226" width="29.5703125" style="123" customWidth="1"/>
    <col min="9227" max="9227" width="33" style="123" customWidth="1"/>
    <col min="9228" max="9228" width="29.85546875" style="123" customWidth="1"/>
    <col min="9229" max="9229" width="26.28515625" style="123" customWidth="1"/>
    <col min="9230" max="9230" width="22.140625" style="123" customWidth="1"/>
    <col min="9231" max="9231" width="26.140625" style="123" customWidth="1"/>
    <col min="9232" max="9232" width="19.5703125" style="123" bestFit="1" customWidth="1"/>
    <col min="9233" max="9233" width="21.85546875" style="123" customWidth="1"/>
    <col min="9234" max="9234" width="18.28515625" style="123" customWidth="1"/>
    <col min="9235" max="9238" width="6.42578125" style="123" customWidth="1"/>
    <col min="9239" max="9467" width="11.42578125" style="123" customWidth="1"/>
    <col min="9468" max="9468" width="1" style="123" customWidth="1"/>
    <col min="9469" max="9469" width="4.28515625" style="123" customWidth="1"/>
    <col min="9470" max="9470" width="34.7109375" style="123" customWidth="1"/>
    <col min="9471" max="9471" width="0" style="123" hidden="1" customWidth="1"/>
    <col min="9472" max="9472" width="20" style="123"/>
    <col min="9473" max="9473" width="3.140625" style="123" bestFit="1" customWidth="1"/>
    <col min="9474" max="9474" width="58.85546875" style="123" customWidth="1"/>
    <col min="9475" max="9475" width="31.140625" style="123" customWidth="1"/>
    <col min="9476" max="9476" width="26.7109375" style="123" customWidth="1"/>
    <col min="9477" max="9477" width="25" style="123" customWidth="1"/>
    <col min="9478" max="9479" width="29.7109375" style="123" customWidth="1"/>
    <col min="9480" max="9480" width="23" style="123" customWidth="1"/>
    <col min="9481" max="9481" width="27.28515625" style="123" customWidth="1"/>
    <col min="9482" max="9482" width="29.5703125" style="123" customWidth="1"/>
    <col min="9483" max="9483" width="33" style="123" customWidth="1"/>
    <col min="9484" max="9484" width="29.85546875" style="123" customWidth="1"/>
    <col min="9485" max="9485" width="26.28515625" style="123" customWidth="1"/>
    <col min="9486" max="9486" width="22.140625" style="123" customWidth="1"/>
    <col min="9487" max="9487" width="26.140625" style="123" customWidth="1"/>
    <col min="9488" max="9488" width="19.5703125" style="123" bestFit="1" customWidth="1"/>
    <col min="9489" max="9489" width="21.85546875" style="123" customWidth="1"/>
    <col min="9490" max="9490" width="18.28515625" style="123" customWidth="1"/>
    <col min="9491" max="9494" width="6.42578125" style="123" customWidth="1"/>
    <col min="9495" max="9723" width="11.42578125" style="123" customWidth="1"/>
    <col min="9724" max="9724" width="1" style="123" customWidth="1"/>
    <col min="9725" max="9725" width="4.28515625" style="123" customWidth="1"/>
    <col min="9726" max="9726" width="34.7109375" style="123" customWidth="1"/>
    <col min="9727" max="9727" width="0" style="123" hidden="1" customWidth="1"/>
    <col min="9728" max="9728" width="20" style="123"/>
    <col min="9729" max="9729" width="3.140625" style="123" bestFit="1" customWidth="1"/>
    <col min="9730" max="9730" width="58.85546875" style="123" customWidth="1"/>
    <col min="9731" max="9731" width="31.140625" style="123" customWidth="1"/>
    <col min="9732" max="9732" width="26.7109375" style="123" customWidth="1"/>
    <col min="9733" max="9733" width="25" style="123" customWidth="1"/>
    <col min="9734" max="9735" width="29.7109375" style="123" customWidth="1"/>
    <col min="9736" max="9736" width="23" style="123" customWidth="1"/>
    <col min="9737" max="9737" width="27.28515625" style="123" customWidth="1"/>
    <col min="9738" max="9738" width="29.5703125" style="123" customWidth="1"/>
    <col min="9739" max="9739" width="33" style="123" customWidth="1"/>
    <col min="9740" max="9740" width="29.85546875" style="123" customWidth="1"/>
    <col min="9741" max="9741" width="26.28515625" style="123" customWidth="1"/>
    <col min="9742" max="9742" width="22.140625" style="123" customWidth="1"/>
    <col min="9743" max="9743" width="26.140625" style="123" customWidth="1"/>
    <col min="9744" max="9744" width="19.5703125" style="123" bestFit="1" customWidth="1"/>
    <col min="9745" max="9745" width="21.85546875" style="123" customWidth="1"/>
    <col min="9746" max="9746" width="18.28515625" style="123" customWidth="1"/>
    <col min="9747" max="9750" width="6.42578125" style="123" customWidth="1"/>
    <col min="9751" max="9979" width="11.42578125" style="123" customWidth="1"/>
    <col min="9980" max="9980" width="1" style="123" customWidth="1"/>
    <col min="9981" max="9981" width="4.28515625" style="123" customWidth="1"/>
    <col min="9982" max="9982" width="34.7109375" style="123" customWidth="1"/>
    <col min="9983" max="9983" width="0" style="123" hidden="1" customWidth="1"/>
    <col min="9984" max="9984" width="20" style="123"/>
    <col min="9985" max="9985" width="3.140625" style="123" bestFit="1" customWidth="1"/>
    <col min="9986" max="9986" width="58.85546875" style="123" customWidth="1"/>
    <col min="9987" max="9987" width="31.140625" style="123" customWidth="1"/>
    <col min="9988" max="9988" width="26.7109375" style="123" customWidth="1"/>
    <col min="9989" max="9989" width="25" style="123" customWidth="1"/>
    <col min="9990" max="9991" width="29.7109375" style="123" customWidth="1"/>
    <col min="9992" max="9992" width="23" style="123" customWidth="1"/>
    <col min="9993" max="9993" width="27.28515625" style="123" customWidth="1"/>
    <col min="9994" max="9994" width="29.5703125" style="123" customWidth="1"/>
    <col min="9995" max="9995" width="33" style="123" customWidth="1"/>
    <col min="9996" max="9996" width="29.85546875" style="123" customWidth="1"/>
    <col min="9997" max="9997" width="26.28515625" style="123" customWidth="1"/>
    <col min="9998" max="9998" width="22.140625" style="123" customWidth="1"/>
    <col min="9999" max="9999" width="26.140625" style="123" customWidth="1"/>
    <col min="10000" max="10000" width="19.5703125" style="123" bestFit="1" customWidth="1"/>
    <col min="10001" max="10001" width="21.85546875" style="123" customWidth="1"/>
    <col min="10002" max="10002" width="18.28515625" style="123" customWidth="1"/>
    <col min="10003" max="10006" width="6.42578125" style="123" customWidth="1"/>
    <col min="10007" max="10235" width="11.42578125" style="123" customWidth="1"/>
    <col min="10236" max="10236" width="1" style="123" customWidth="1"/>
    <col min="10237" max="10237" width="4.28515625" style="123" customWidth="1"/>
    <col min="10238" max="10238" width="34.7109375" style="123" customWidth="1"/>
    <col min="10239" max="10239" width="0" style="123" hidden="1" customWidth="1"/>
    <col min="10240" max="10240" width="20" style="123"/>
    <col min="10241" max="10241" width="3.140625" style="123" bestFit="1" customWidth="1"/>
    <col min="10242" max="10242" width="58.85546875" style="123" customWidth="1"/>
    <col min="10243" max="10243" width="31.140625" style="123" customWidth="1"/>
    <col min="10244" max="10244" width="26.7109375" style="123" customWidth="1"/>
    <col min="10245" max="10245" width="25" style="123" customWidth="1"/>
    <col min="10246" max="10247" width="29.7109375" style="123" customWidth="1"/>
    <col min="10248" max="10248" width="23" style="123" customWidth="1"/>
    <col min="10249" max="10249" width="27.28515625" style="123" customWidth="1"/>
    <col min="10250" max="10250" width="29.5703125" style="123" customWidth="1"/>
    <col min="10251" max="10251" width="33" style="123" customWidth="1"/>
    <col min="10252" max="10252" width="29.85546875" style="123" customWidth="1"/>
    <col min="10253" max="10253" width="26.28515625" style="123" customWidth="1"/>
    <col min="10254" max="10254" width="22.140625" style="123" customWidth="1"/>
    <col min="10255" max="10255" width="26.140625" style="123" customWidth="1"/>
    <col min="10256" max="10256" width="19.5703125" style="123" bestFit="1" customWidth="1"/>
    <col min="10257" max="10257" width="21.85546875" style="123" customWidth="1"/>
    <col min="10258" max="10258" width="18.28515625" style="123" customWidth="1"/>
    <col min="10259" max="10262" width="6.42578125" style="123" customWidth="1"/>
    <col min="10263" max="10491" width="11.42578125" style="123" customWidth="1"/>
    <col min="10492" max="10492" width="1" style="123" customWidth="1"/>
    <col min="10493" max="10493" width="4.28515625" style="123" customWidth="1"/>
    <col min="10494" max="10494" width="34.7109375" style="123" customWidth="1"/>
    <col min="10495" max="10495" width="0" style="123" hidden="1" customWidth="1"/>
    <col min="10496" max="10496" width="20" style="123"/>
    <col min="10497" max="10497" width="3.140625" style="123" bestFit="1" customWidth="1"/>
    <col min="10498" max="10498" width="58.85546875" style="123" customWidth="1"/>
    <col min="10499" max="10499" width="31.140625" style="123" customWidth="1"/>
    <col min="10500" max="10500" width="26.7109375" style="123" customWidth="1"/>
    <col min="10501" max="10501" width="25" style="123" customWidth="1"/>
    <col min="10502" max="10503" width="29.7109375" style="123" customWidth="1"/>
    <col min="10504" max="10504" width="23" style="123" customWidth="1"/>
    <col min="10505" max="10505" width="27.28515625" style="123" customWidth="1"/>
    <col min="10506" max="10506" width="29.5703125" style="123" customWidth="1"/>
    <col min="10507" max="10507" width="33" style="123" customWidth="1"/>
    <col min="10508" max="10508" width="29.85546875" style="123" customWidth="1"/>
    <col min="10509" max="10509" width="26.28515625" style="123" customWidth="1"/>
    <col min="10510" max="10510" width="22.140625" style="123" customWidth="1"/>
    <col min="10511" max="10511" width="26.140625" style="123" customWidth="1"/>
    <col min="10512" max="10512" width="19.5703125" style="123" bestFit="1" customWidth="1"/>
    <col min="10513" max="10513" width="21.85546875" style="123" customWidth="1"/>
    <col min="10514" max="10514" width="18.28515625" style="123" customWidth="1"/>
    <col min="10515" max="10518" width="6.42578125" style="123" customWidth="1"/>
    <col min="10519" max="10747" width="11.42578125" style="123" customWidth="1"/>
    <col min="10748" max="10748" width="1" style="123" customWidth="1"/>
    <col min="10749" max="10749" width="4.28515625" style="123" customWidth="1"/>
    <col min="10750" max="10750" width="34.7109375" style="123" customWidth="1"/>
    <col min="10751" max="10751" width="0" style="123" hidden="1" customWidth="1"/>
    <col min="10752" max="10752" width="20" style="123"/>
    <col min="10753" max="10753" width="3.140625" style="123" bestFit="1" customWidth="1"/>
    <col min="10754" max="10754" width="58.85546875" style="123" customWidth="1"/>
    <col min="10755" max="10755" width="31.140625" style="123" customWidth="1"/>
    <col min="10756" max="10756" width="26.7109375" style="123" customWidth="1"/>
    <col min="10757" max="10757" width="25" style="123" customWidth="1"/>
    <col min="10758" max="10759" width="29.7109375" style="123" customWidth="1"/>
    <col min="10760" max="10760" width="23" style="123" customWidth="1"/>
    <col min="10761" max="10761" width="27.28515625" style="123" customWidth="1"/>
    <col min="10762" max="10762" width="29.5703125" style="123" customWidth="1"/>
    <col min="10763" max="10763" width="33" style="123" customWidth="1"/>
    <col min="10764" max="10764" width="29.85546875" style="123" customWidth="1"/>
    <col min="10765" max="10765" width="26.28515625" style="123" customWidth="1"/>
    <col min="10766" max="10766" width="22.140625" style="123" customWidth="1"/>
    <col min="10767" max="10767" width="26.140625" style="123" customWidth="1"/>
    <col min="10768" max="10768" width="19.5703125" style="123" bestFit="1" customWidth="1"/>
    <col min="10769" max="10769" width="21.85546875" style="123" customWidth="1"/>
    <col min="10770" max="10770" width="18.28515625" style="123" customWidth="1"/>
    <col min="10771" max="10774" width="6.42578125" style="123" customWidth="1"/>
    <col min="10775" max="11003" width="11.42578125" style="123" customWidth="1"/>
    <col min="11004" max="11004" width="1" style="123" customWidth="1"/>
    <col min="11005" max="11005" width="4.28515625" style="123" customWidth="1"/>
    <col min="11006" max="11006" width="34.7109375" style="123" customWidth="1"/>
    <col min="11007" max="11007" width="0" style="123" hidden="1" customWidth="1"/>
    <col min="11008" max="11008" width="20" style="123"/>
    <col min="11009" max="11009" width="3.140625" style="123" bestFit="1" customWidth="1"/>
    <col min="11010" max="11010" width="58.85546875" style="123" customWidth="1"/>
    <col min="11011" max="11011" width="31.140625" style="123" customWidth="1"/>
    <col min="11012" max="11012" width="26.7109375" style="123" customWidth="1"/>
    <col min="11013" max="11013" width="25" style="123" customWidth="1"/>
    <col min="11014" max="11015" width="29.7109375" style="123" customWidth="1"/>
    <col min="11016" max="11016" width="23" style="123" customWidth="1"/>
    <col min="11017" max="11017" width="27.28515625" style="123" customWidth="1"/>
    <col min="11018" max="11018" width="29.5703125" style="123" customWidth="1"/>
    <col min="11019" max="11019" width="33" style="123" customWidth="1"/>
    <col min="11020" max="11020" width="29.85546875" style="123" customWidth="1"/>
    <col min="11021" max="11021" width="26.28515625" style="123" customWidth="1"/>
    <col min="11022" max="11022" width="22.140625" style="123" customWidth="1"/>
    <col min="11023" max="11023" width="26.140625" style="123" customWidth="1"/>
    <col min="11024" max="11024" width="19.5703125" style="123" bestFit="1" customWidth="1"/>
    <col min="11025" max="11025" width="21.85546875" style="123" customWidth="1"/>
    <col min="11026" max="11026" width="18.28515625" style="123" customWidth="1"/>
    <col min="11027" max="11030" width="6.42578125" style="123" customWidth="1"/>
    <col min="11031" max="11259" width="11.42578125" style="123" customWidth="1"/>
    <col min="11260" max="11260" width="1" style="123" customWidth="1"/>
    <col min="11261" max="11261" width="4.28515625" style="123" customWidth="1"/>
    <col min="11262" max="11262" width="34.7109375" style="123" customWidth="1"/>
    <col min="11263" max="11263" width="0" style="123" hidden="1" customWidth="1"/>
    <col min="11264" max="11264" width="20" style="123"/>
    <col min="11265" max="11265" width="3.140625" style="123" bestFit="1" customWidth="1"/>
    <col min="11266" max="11266" width="58.85546875" style="123" customWidth="1"/>
    <col min="11267" max="11267" width="31.140625" style="123" customWidth="1"/>
    <col min="11268" max="11268" width="26.7109375" style="123" customWidth="1"/>
    <col min="11269" max="11269" width="25" style="123" customWidth="1"/>
    <col min="11270" max="11271" width="29.7109375" style="123" customWidth="1"/>
    <col min="11272" max="11272" width="23" style="123" customWidth="1"/>
    <col min="11273" max="11273" width="27.28515625" style="123" customWidth="1"/>
    <col min="11274" max="11274" width="29.5703125" style="123" customWidth="1"/>
    <col min="11275" max="11275" width="33" style="123" customWidth="1"/>
    <col min="11276" max="11276" width="29.85546875" style="123" customWidth="1"/>
    <col min="11277" max="11277" width="26.28515625" style="123" customWidth="1"/>
    <col min="11278" max="11278" width="22.140625" style="123" customWidth="1"/>
    <col min="11279" max="11279" width="26.140625" style="123" customWidth="1"/>
    <col min="11280" max="11280" width="19.5703125" style="123" bestFit="1" customWidth="1"/>
    <col min="11281" max="11281" width="21.85546875" style="123" customWidth="1"/>
    <col min="11282" max="11282" width="18.28515625" style="123" customWidth="1"/>
    <col min="11283" max="11286" width="6.42578125" style="123" customWidth="1"/>
    <col min="11287" max="11515" width="11.42578125" style="123" customWidth="1"/>
    <col min="11516" max="11516" width="1" style="123" customWidth="1"/>
    <col min="11517" max="11517" width="4.28515625" style="123" customWidth="1"/>
    <col min="11518" max="11518" width="34.7109375" style="123" customWidth="1"/>
    <col min="11519" max="11519" width="0" style="123" hidden="1" customWidth="1"/>
    <col min="11520" max="11520" width="20" style="123"/>
    <col min="11521" max="11521" width="3.140625" style="123" bestFit="1" customWidth="1"/>
    <col min="11522" max="11522" width="58.85546875" style="123" customWidth="1"/>
    <col min="11523" max="11523" width="31.140625" style="123" customWidth="1"/>
    <col min="11524" max="11524" width="26.7109375" style="123" customWidth="1"/>
    <col min="11525" max="11525" width="25" style="123" customWidth="1"/>
    <col min="11526" max="11527" width="29.7109375" style="123" customWidth="1"/>
    <col min="11528" max="11528" width="23" style="123" customWidth="1"/>
    <col min="11529" max="11529" width="27.28515625" style="123" customWidth="1"/>
    <col min="11530" max="11530" width="29.5703125" style="123" customWidth="1"/>
    <col min="11531" max="11531" width="33" style="123" customWidth="1"/>
    <col min="11532" max="11532" width="29.85546875" style="123" customWidth="1"/>
    <col min="11533" max="11533" width="26.28515625" style="123" customWidth="1"/>
    <col min="11534" max="11534" width="22.140625" style="123" customWidth="1"/>
    <col min="11535" max="11535" width="26.140625" style="123" customWidth="1"/>
    <col min="11536" max="11536" width="19.5703125" style="123" bestFit="1" customWidth="1"/>
    <col min="11537" max="11537" width="21.85546875" style="123" customWidth="1"/>
    <col min="11538" max="11538" width="18.28515625" style="123" customWidth="1"/>
    <col min="11539" max="11542" width="6.42578125" style="123" customWidth="1"/>
    <col min="11543" max="11771" width="11.42578125" style="123" customWidth="1"/>
    <col min="11772" max="11772" width="1" style="123" customWidth="1"/>
    <col min="11773" max="11773" width="4.28515625" style="123" customWidth="1"/>
    <col min="11774" max="11774" width="34.7109375" style="123" customWidth="1"/>
    <col min="11775" max="11775" width="0" style="123" hidden="1" customWidth="1"/>
    <col min="11776" max="11776" width="20" style="123"/>
    <col min="11777" max="11777" width="3.140625" style="123" bestFit="1" customWidth="1"/>
    <col min="11778" max="11778" width="58.85546875" style="123" customWidth="1"/>
    <col min="11779" max="11779" width="31.140625" style="123" customWidth="1"/>
    <col min="11780" max="11780" width="26.7109375" style="123" customWidth="1"/>
    <col min="11781" max="11781" width="25" style="123" customWidth="1"/>
    <col min="11782" max="11783" width="29.7109375" style="123" customWidth="1"/>
    <col min="11784" max="11784" width="23" style="123" customWidth="1"/>
    <col min="11785" max="11785" width="27.28515625" style="123" customWidth="1"/>
    <col min="11786" max="11786" width="29.5703125" style="123" customWidth="1"/>
    <col min="11787" max="11787" width="33" style="123" customWidth="1"/>
    <col min="11788" max="11788" width="29.85546875" style="123" customWidth="1"/>
    <col min="11789" max="11789" width="26.28515625" style="123" customWidth="1"/>
    <col min="11790" max="11790" width="22.140625" style="123" customWidth="1"/>
    <col min="11791" max="11791" width="26.140625" style="123" customWidth="1"/>
    <col min="11792" max="11792" width="19.5703125" style="123" bestFit="1" customWidth="1"/>
    <col min="11793" max="11793" width="21.85546875" style="123" customWidth="1"/>
    <col min="11794" max="11794" width="18.28515625" style="123" customWidth="1"/>
    <col min="11795" max="11798" width="6.42578125" style="123" customWidth="1"/>
    <col min="11799" max="12027" width="11.42578125" style="123" customWidth="1"/>
    <col min="12028" max="12028" width="1" style="123" customWidth="1"/>
    <col min="12029" max="12029" width="4.28515625" style="123" customWidth="1"/>
    <col min="12030" max="12030" width="34.7109375" style="123" customWidth="1"/>
    <col min="12031" max="12031" width="0" style="123" hidden="1" customWidth="1"/>
    <col min="12032" max="12032" width="20" style="123"/>
    <col min="12033" max="12033" width="3.140625" style="123" bestFit="1" customWidth="1"/>
    <col min="12034" max="12034" width="58.85546875" style="123" customWidth="1"/>
    <col min="12035" max="12035" width="31.140625" style="123" customWidth="1"/>
    <col min="12036" max="12036" width="26.7109375" style="123" customWidth="1"/>
    <col min="12037" max="12037" width="25" style="123" customWidth="1"/>
    <col min="12038" max="12039" width="29.7109375" style="123" customWidth="1"/>
    <col min="12040" max="12040" width="23" style="123" customWidth="1"/>
    <col min="12041" max="12041" width="27.28515625" style="123" customWidth="1"/>
    <col min="12042" max="12042" width="29.5703125" style="123" customWidth="1"/>
    <col min="12043" max="12043" width="33" style="123" customWidth="1"/>
    <col min="12044" max="12044" width="29.85546875" style="123" customWidth="1"/>
    <col min="12045" max="12045" width="26.28515625" style="123" customWidth="1"/>
    <col min="12046" max="12046" width="22.140625" style="123" customWidth="1"/>
    <col min="12047" max="12047" width="26.140625" style="123" customWidth="1"/>
    <col min="12048" max="12048" width="19.5703125" style="123" bestFit="1" customWidth="1"/>
    <col min="12049" max="12049" width="21.85546875" style="123" customWidth="1"/>
    <col min="12050" max="12050" width="18.28515625" style="123" customWidth="1"/>
    <col min="12051" max="12054" width="6.42578125" style="123" customWidth="1"/>
    <col min="12055" max="12283" width="11.42578125" style="123" customWidth="1"/>
    <col min="12284" max="12284" width="1" style="123" customWidth="1"/>
    <col min="12285" max="12285" width="4.28515625" style="123" customWidth="1"/>
    <col min="12286" max="12286" width="34.7109375" style="123" customWidth="1"/>
    <col min="12287" max="12287" width="0" style="123" hidden="1" customWidth="1"/>
    <col min="12288" max="12288" width="20" style="123"/>
    <col min="12289" max="12289" width="3.140625" style="123" bestFit="1" customWidth="1"/>
    <col min="12290" max="12290" width="58.85546875" style="123" customWidth="1"/>
    <col min="12291" max="12291" width="31.140625" style="123" customWidth="1"/>
    <col min="12292" max="12292" width="26.7109375" style="123" customWidth="1"/>
    <col min="12293" max="12293" width="25" style="123" customWidth="1"/>
    <col min="12294" max="12295" width="29.7109375" style="123" customWidth="1"/>
    <col min="12296" max="12296" width="23" style="123" customWidth="1"/>
    <col min="12297" max="12297" width="27.28515625" style="123" customWidth="1"/>
    <col min="12298" max="12298" width="29.5703125" style="123" customWidth="1"/>
    <col min="12299" max="12299" width="33" style="123" customWidth="1"/>
    <col min="12300" max="12300" width="29.85546875" style="123" customWidth="1"/>
    <col min="12301" max="12301" width="26.28515625" style="123" customWidth="1"/>
    <col min="12302" max="12302" width="22.140625" style="123" customWidth="1"/>
    <col min="12303" max="12303" width="26.140625" style="123" customWidth="1"/>
    <col min="12304" max="12304" width="19.5703125" style="123" bestFit="1" customWidth="1"/>
    <col min="12305" max="12305" width="21.85546875" style="123" customWidth="1"/>
    <col min="12306" max="12306" width="18.28515625" style="123" customWidth="1"/>
    <col min="12307" max="12310" width="6.42578125" style="123" customWidth="1"/>
    <col min="12311" max="12539" width="11.42578125" style="123" customWidth="1"/>
    <col min="12540" max="12540" width="1" style="123" customWidth="1"/>
    <col min="12541" max="12541" width="4.28515625" style="123" customWidth="1"/>
    <col min="12542" max="12542" width="34.7109375" style="123" customWidth="1"/>
    <col min="12543" max="12543" width="0" style="123" hidden="1" customWidth="1"/>
    <col min="12544" max="12544" width="20" style="123"/>
    <col min="12545" max="12545" width="3.140625" style="123" bestFit="1" customWidth="1"/>
    <col min="12546" max="12546" width="58.85546875" style="123" customWidth="1"/>
    <col min="12547" max="12547" width="31.140625" style="123" customWidth="1"/>
    <col min="12548" max="12548" width="26.7109375" style="123" customWidth="1"/>
    <col min="12549" max="12549" width="25" style="123" customWidth="1"/>
    <col min="12550" max="12551" width="29.7109375" style="123" customWidth="1"/>
    <col min="12552" max="12552" width="23" style="123" customWidth="1"/>
    <col min="12553" max="12553" width="27.28515625" style="123" customWidth="1"/>
    <col min="12554" max="12554" width="29.5703125" style="123" customWidth="1"/>
    <col min="12555" max="12555" width="33" style="123" customWidth="1"/>
    <col min="12556" max="12556" width="29.85546875" style="123" customWidth="1"/>
    <col min="12557" max="12557" width="26.28515625" style="123" customWidth="1"/>
    <col min="12558" max="12558" width="22.140625" style="123" customWidth="1"/>
    <col min="12559" max="12559" width="26.140625" style="123" customWidth="1"/>
    <col min="12560" max="12560" width="19.5703125" style="123" bestFit="1" customWidth="1"/>
    <col min="12561" max="12561" width="21.85546875" style="123" customWidth="1"/>
    <col min="12562" max="12562" width="18.28515625" style="123" customWidth="1"/>
    <col min="12563" max="12566" width="6.42578125" style="123" customWidth="1"/>
    <col min="12567" max="12795" width="11.42578125" style="123" customWidth="1"/>
    <col min="12796" max="12796" width="1" style="123" customWidth="1"/>
    <col min="12797" max="12797" width="4.28515625" style="123" customWidth="1"/>
    <col min="12798" max="12798" width="34.7109375" style="123" customWidth="1"/>
    <col min="12799" max="12799" width="0" style="123" hidden="1" customWidth="1"/>
    <col min="12800" max="12800" width="20" style="123"/>
    <col min="12801" max="12801" width="3.140625" style="123" bestFit="1" customWidth="1"/>
    <col min="12802" max="12802" width="58.85546875" style="123" customWidth="1"/>
    <col min="12803" max="12803" width="31.140625" style="123" customWidth="1"/>
    <col min="12804" max="12804" width="26.7109375" style="123" customWidth="1"/>
    <col min="12805" max="12805" width="25" style="123" customWidth="1"/>
    <col min="12806" max="12807" width="29.7109375" style="123" customWidth="1"/>
    <col min="12808" max="12808" width="23" style="123" customWidth="1"/>
    <col min="12809" max="12809" width="27.28515625" style="123" customWidth="1"/>
    <col min="12810" max="12810" width="29.5703125" style="123" customWidth="1"/>
    <col min="12811" max="12811" width="33" style="123" customWidth="1"/>
    <col min="12812" max="12812" width="29.85546875" style="123" customWidth="1"/>
    <col min="12813" max="12813" width="26.28515625" style="123" customWidth="1"/>
    <col min="12814" max="12814" width="22.140625" style="123" customWidth="1"/>
    <col min="12815" max="12815" width="26.140625" style="123" customWidth="1"/>
    <col min="12816" max="12816" width="19.5703125" style="123" bestFit="1" customWidth="1"/>
    <col min="12817" max="12817" width="21.85546875" style="123" customWidth="1"/>
    <col min="12818" max="12818" width="18.28515625" style="123" customWidth="1"/>
    <col min="12819" max="12822" width="6.42578125" style="123" customWidth="1"/>
    <col min="12823" max="13051" width="11.42578125" style="123" customWidth="1"/>
    <col min="13052" max="13052" width="1" style="123" customWidth="1"/>
    <col min="13053" max="13053" width="4.28515625" style="123" customWidth="1"/>
    <col min="13054" max="13054" width="34.7109375" style="123" customWidth="1"/>
    <col min="13055" max="13055" width="0" style="123" hidden="1" customWidth="1"/>
    <col min="13056" max="13056" width="20" style="123"/>
    <col min="13057" max="13057" width="3.140625" style="123" bestFit="1" customWidth="1"/>
    <col min="13058" max="13058" width="58.85546875" style="123" customWidth="1"/>
    <col min="13059" max="13059" width="31.140625" style="123" customWidth="1"/>
    <col min="13060" max="13060" width="26.7109375" style="123" customWidth="1"/>
    <col min="13061" max="13061" width="25" style="123" customWidth="1"/>
    <col min="13062" max="13063" width="29.7109375" style="123" customWidth="1"/>
    <col min="13064" max="13064" width="23" style="123" customWidth="1"/>
    <col min="13065" max="13065" width="27.28515625" style="123" customWidth="1"/>
    <col min="13066" max="13066" width="29.5703125" style="123" customWidth="1"/>
    <col min="13067" max="13067" width="33" style="123" customWidth="1"/>
    <col min="13068" max="13068" width="29.85546875" style="123" customWidth="1"/>
    <col min="13069" max="13069" width="26.28515625" style="123" customWidth="1"/>
    <col min="13070" max="13070" width="22.140625" style="123" customWidth="1"/>
    <col min="13071" max="13071" width="26.140625" style="123" customWidth="1"/>
    <col min="13072" max="13072" width="19.5703125" style="123" bestFit="1" customWidth="1"/>
    <col min="13073" max="13073" width="21.85546875" style="123" customWidth="1"/>
    <col min="13074" max="13074" width="18.28515625" style="123" customWidth="1"/>
    <col min="13075" max="13078" width="6.42578125" style="123" customWidth="1"/>
    <col min="13079" max="13307" width="11.42578125" style="123" customWidth="1"/>
    <col min="13308" max="13308" width="1" style="123" customWidth="1"/>
    <col min="13309" max="13309" width="4.28515625" style="123" customWidth="1"/>
    <col min="13310" max="13310" width="34.7109375" style="123" customWidth="1"/>
    <col min="13311" max="13311" width="0" style="123" hidden="1" customWidth="1"/>
    <col min="13312" max="13312" width="20" style="123"/>
    <col min="13313" max="13313" width="3.140625" style="123" bestFit="1" customWidth="1"/>
    <col min="13314" max="13314" width="58.85546875" style="123" customWidth="1"/>
    <col min="13315" max="13315" width="31.140625" style="123" customWidth="1"/>
    <col min="13316" max="13316" width="26.7109375" style="123" customWidth="1"/>
    <col min="13317" max="13317" width="25" style="123" customWidth="1"/>
    <col min="13318" max="13319" width="29.7109375" style="123" customWidth="1"/>
    <col min="13320" max="13320" width="23" style="123" customWidth="1"/>
    <col min="13321" max="13321" width="27.28515625" style="123" customWidth="1"/>
    <col min="13322" max="13322" width="29.5703125" style="123" customWidth="1"/>
    <col min="13323" max="13323" width="33" style="123" customWidth="1"/>
    <col min="13324" max="13324" width="29.85546875" style="123" customWidth="1"/>
    <col min="13325" max="13325" width="26.28515625" style="123" customWidth="1"/>
    <col min="13326" max="13326" width="22.140625" style="123" customWidth="1"/>
    <col min="13327" max="13327" width="26.140625" style="123" customWidth="1"/>
    <col min="13328" max="13328" width="19.5703125" style="123" bestFit="1" customWidth="1"/>
    <col min="13329" max="13329" width="21.85546875" style="123" customWidth="1"/>
    <col min="13330" max="13330" width="18.28515625" style="123" customWidth="1"/>
    <col min="13331" max="13334" width="6.42578125" style="123" customWidth="1"/>
    <col min="13335" max="13563" width="11.42578125" style="123" customWidth="1"/>
    <col min="13564" max="13564" width="1" style="123" customWidth="1"/>
    <col min="13565" max="13565" width="4.28515625" style="123" customWidth="1"/>
    <col min="13566" max="13566" width="34.7109375" style="123" customWidth="1"/>
    <col min="13567" max="13567" width="0" style="123" hidden="1" customWidth="1"/>
    <col min="13568" max="13568" width="20" style="123"/>
    <col min="13569" max="13569" width="3.140625" style="123" bestFit="1" customWidth="1"/>
    <col min="13570" max="13570" width="58.85546875" style="123" customWidth="1"/>
    <col min="13571" max="13571" width="31.140625" style="123" customWidth="1"/>
    <col min="13572" max="13572" width="26.7109375" style="123" customWidth="1"/>
    <col min="13573" max="13573" width="25" style="123" customWidth="1"/>
    <col min="13574" max="13575" width="29.7109375" style="123" customWidth="1"/>
    <col min="13576" max="13576" width="23" style="123" customWidth="1"/>
    <col min="13577" max="13577" width="27.28515625" style="123" customWidth="1"/>
    <col min="13578" max="13578" width="29.5703125" style="123" customWidth="1"/>
    <col min="13579" max="13579" width="33" style="123" customWidth="1"/>
    <col min="13580" max="13580" width="29.85546875" style="123" customWidth="1"/>
    <col min="13581" max="13581" width="26.28515625" style="123" customWidth="1"/>
    <col min="13582" max="13582" width="22.140625" style="123" customWidth="1"/>
    <col min="13583" max="13583" width="26.140625" style="123" customWidth="1"/>
    <col min="13584" max="13584" width="19.5703125" style="123" bestFit="1" customWidth="1"/>
    <col min="13585" max="13585" width="21.85546875" style="123" customWidth="1"/>
    <col min="13586" max="13586" width="18.28515625" style="123" customWidth="1"/>
    <col min="13587" max="13590" width="6.42578125" style="123" customWidth="1"/>
    <col min="13591" max="13819" width="11.42578125" style="123" customWidth="1"/>
    <col min="13820" max="13820" width="1" style="123" customWidth="1"/>
    <col min="13821" max="13821" width="4.28515625" style="123" customWidth="1"/>
    <col min="13822" max="13822" width="34.7109375" style="123" customWidth="1"/>
    <col min="13823" max="13823" width="0" style="123" hidden="1" customWidth="1"/>
    <col min="13824" max="13824" width="20" style="123"/>
    <col min="13825" max="13825" width="3.140625" style="123" bestFit="1" customWidth="1"/>
    <col min="13826" max="13826" width="58.85546875" style="123" customWidth="1"/>
    <col min="13827" max="13827" width="31.140625" style="123" customWidth="1"/>
    <col min="13828" max="13828" width="26.7109375" style="123" customWidth="1"/>
    <col min="13829" max="13829" width="25" style="123" customWidth="1"/>
    <col min="13830" max="13831" width="29.7109375" style="123" customWidth="1"/>
    <col min="13832" max="13832" width="23" style="123" customWidth="1"/>
    <col min="13833" max="13833" width="27.28515625" style="123" customWidth="1"/>
    <col min="13834" max="13834" width="29.5703125" style="123" customWidth="1"/>
    <col min="13835" max="13835" width="33" style="123" customWidth="1"/>
    <col min="13836" max="13836" width="29.85546875" style="123" customWidth="1"/>
    <col min="13837" max="13837" width="26.28515625" style="123" customWidth="1"/>
    <col min="13838" max="13838" width="22.140625" style="123" customWidth="1"/>
    <col min="13839" max="13839" width="26.140625" style="123" customWidth="1"/>
    <col min="13840" max="13840" width="19.5703125" style="123" bestFit="1" customWidth="1"/>
    <col min="13841" max="13841" width="21.85546875" style="123" customWidth="1"/>
    <col min="13842" max="13842" width="18.28515625" style="123" customWidth="1"/>
    <col min="13843" max="13846" width="6.42578125" style="123" customWidth="1"/>
    <col min="13847" max="14075" width="11.42578125" style="123" customWidth="1"/>
    <col min="14076" max="14076" width="1" style="123" customWidth="1"/>
    <col min="14077" max="14077" width="4.28515625" style="123" customWidth="1"/>
    <col min="14078" max="14078" width="34.7109375" style="123" customWidth="1"/>
    <col min="14079" max="14079" width="0" style="123" hidden="1" customWidth="1"/>
    <col min="14080" max="14080" width="20" style="123"/>
    <col min="14081" max="14081" width="3.140625" style="123" bestFit="1" customWidth="1"/>
    <col min="14082" max="14082" width="58.85546875" style="123" customWidth="1"/>
    <col min="14083" max="14083" width="31.140625" style="123" customWidth="1"/>
    <col min="14084" max="14084" width="26.7109375" style="123" customWidth="1"/>
    <col min="14085" max="14085" width="25" style="123" customWidth="1"/>
    <col min="14086" max="14087" width="29.7109375" style="123" customWidth="1"/>
    <col min="14088" max="14088" width="23" style="123" customWidth="1"/>
    <col min="14089" max="14089" width="27.28515625" style="123" customWidth="1"/>
    <col min="14090" max="14090" width="29.5703125" style="123" customWidth="1"/>
    <col min="14091" max="14091" width="33" style="123" customWidth="1"/>
    <col min="14092" max="14092" width="29.85546875" style="123" customWidth="1"/>
    <col min="14093" max="14093" width="26.28515625" style="123" customWidth="1"/>
    <col min="14094" max="14094" width="22.140625" style="123" customWidth="1"/>
    <col min="14095" max="14095" width="26.140625" style="123" customWidth="1"/>
    <col min="14096" max="14096" width="19.5703125" style="123" bestFit="1" customWidth="1"/>
    <col min="14097" max="14097" width="21.85546875" style="123" customWidth="1"/>
    <col min="14098" max="14098" width="18.28515625" style="123" customWidth="1"/>
    <col min="14099" max="14102" width="6.42578125" style="123" customWidth="1"/>
    <col min="14103" max="14331" width="11.42578125" style="123" customWidth="1"/>
    <col min="14332" max="14332" width="1" style="123" customWidth="1"/>
    <col min="14333" max="14333" width="4.28515625" style="123" customWidth="1"/>
    <col min="14334" max="14334" width="34.7109375" style="123" customWidth="1"/>
    <col min="14335" max="14335" width="0" style="123" hidden="1" customWidth="1"/>
    <col min="14336" max="14336" width="20" style="123"/>
    <col min="14337" max="14337" width="3.140625" style="123" bestFit="1" customWidth="1"/>
    <col min="14338" max="14338" width="58.85546875" style="123" customWidth="1"/>
    <col min="14339" max="14339" width="31.140625" style="123" customWidth="1"/>
    <col min="14340" max="14340" width="26.7109375" style="123" customWidth="1"/>
    <col min="14341" max="14341" width="25" style="123" customWidth="1"/>
    <col min="14342" max="14343" width="29.7109375" style="123" customWidth="1"/>
    <col min="14344" max="14344" width="23" style="123" customWidth="1"/>
    <col min="14345" max="14345" width="27.28515625" style="123" customWidth="1"/>
    <col min="14346" max="14346" width="29.5703125" style="123" customWidth="1"/>
    <col min="14347" max="14347" width="33" style="123" customWidth="1"/>
    <col min="14348" max="14348" width="29.85546875" style="123" customWidth="1"/>
    <col min="14349" max="14349" width="26.28515625" style="123" customWidth="1"/>
    <col min="14350" max="14350" width="22.140625" style="123" customWidth="1"/>
    <col min="14351" max="14351" width="26.140625" style="123" customWidth="1"/>
    <col min="14352" max="14352" width="19.5703125" style="123" bestFit="1" customWidth="1"/>
    <col min="14353" max="14353" width="21.85546875" style="123" customWidth="1"/>
    <col min="14354" max="14354" width="18.28515625" style="123" customWidth="1"/>
    <col min="14355" max="14358" width="6.42578125" style="123" customWidth="1"/>
    <col min="14359" max="14587" width="11.42578125" style="123" customWidth="1"/>
    <col min="14588" max="14588" width="1" style="123" customWidth="1"/>
    <col min="14589" max="14589" width="4.28515625" style="123" customWidth="1"/>
    <col min="14590" max="14590" width="34.7109375" style="123" customWidth="1"/>
    <col min="14591" max="14591" width="0" style="123" hidden="1" customWidth="1"/>
    <col min="14592" max="14592" width="20" style="123"/>
    <col min="14593" max="14593" width="3.140625" style="123" bestFit="1" customWidth="1"/>
    <col min="14594" max="14594" width="58.85546875" style="123" customWidth="1"/>
    <col min="14595" max="14595" width="31.140625" style="123" customWidth="1"/>
    <col min="14596" max="14596" width="26.7109375" style="123" customWidth="1"/>
    <col min="14597" max="14597" width="25" style="123" customWidth="1"/>
    <col min="14598" max="14599" width="29.7109375" style="123" customWidth="1"/>
    <col min="14600" max="14600" width="23" style="123" customWidth="1"/>
    <col min="14601" max="14601" width="27.28515625" style="123" customWidth="1"/>
    <col min="14602" max="14602" width="29.5703125" style="123" customWidth="1"/>
    <col min="14603" max="14603" width="33" style="123" customWidth="1"/>
    <col min="14604" max="14604" width="29.85546875" style="123" customWidth="1"/>
    <col min="14605" max="14605" width="26.28515625" style="123" customWidth="1"/>
    <col min="14606" max="14606" width="22.140625" style="123" customWidth="1"/>
    <col min="14607" max="14607" width="26.140625" style="123" customWidth="1"/>
    <col min="14608" max="14608" width="19.5703125" style="123" bestFit="1" customWidth="1"/>
    <col min="14609" max="14609" width="21.85546875" style="123" customWidth="1"/>
    <col min="14610" max="14610" width="18.28515625" style="123" customWidth="1"/>
    <col min="14611" max="14614" width="6.42578125" style="123" customWidth="1"/>
    <col min="14615" max="14843" width="11.42578125" style="123" customWidth="1"/>
    <col min="14844" max="14844" width="1" style="123" customWidth="1"/>
    <col min="14845" max="14845" width="4.28515625" style="123" customWidth="1"/>
    <col min="14846" max="14846" width="34.7109375" style="123" customWidth="1"/>
    <col min="14847" max="14847" width="0" style="123" hidden="1" customWidth="1"/>
    <col min="14848" max="14848" width="20" style="123"/>
    <col min="14849" max="14849" width="3.140625" style="123" bestFit="1" customWidth="1"/>
    <col min="14850" max="14850" width="58.85546875" style="123" customWidth="1"/>
    <col min="14851" max="14851" width="31.140625" style="123" customWidth="1"/>
    <col min="14852" max="14852" width="26.7109375" style="123" customWidth="1"/>
    <col min="14853" max="14853" width="25" style="123" customWidth="1"/>
    <col min="14854" max="14855" width="29.7109375" style="123" customWidth="1"/>
    <col min="14856" max="14856" width="23" style="123" customWidth="1"/>
    <col min="14857" max="14857" width="27.28515625" style="123" customWidth="1"/>
    <col min="14858" max="14858" width="29.5703125" style="123" customWidth="1"/>
    <col min="14859" max="14859" width="33" style="123" customWidth="1"/>
    <col min="14860" max="14860" width="29.85546875" style="123" customWidth="1"/>
    <col min="14861" max="14861" width="26.28515625" style="123" customWidth="1"/>
    <col min="14862" max="14862" width="22.140625" style="123" customWidth="1"/>
    <col min="14863" max="14863" width="26.140625" style="123" customWidth="1"/>
    <col min="14864" max="14864" width="19.5703125" style="123" bestFit="1" customWidth="1"/>
    <col min="14865" max="14865" width="21.85546875" style="123" customWidth="1"/>
    <col min="14866" max="14866" width="18.28515625" style="123" customWidth="1"/>
    <col min="14867" max="14870" width="6.42578125" style="123" customWidth="1"/>
    <col min="14871" max="15099" width="11.42578125" style="123" customWidth="1"/>
    <col min="15100" max="15100" width="1" style="123" customWidth="1"/>
    <col min="15101" max="15101" width="4.28515625" style="123" customWidth="1"/>
    <col min="15102" max="15102" width="34.7109375" style="123" customWidth="1"/>
    <col min="15103" max="15103" width="0" style="123" hidden="1" customWidth="1"/>
    <col min="15104" max="15104" width="20" style="123"/>
    <col min="15105" max="15105" width="3.140625" style="123" bestFit="1" customWidth="1"/>
    <col min="15106" max="15106" width="58.85546875" style="123" customWidth="1"/>
    <col min="15107" max="15107" width="31.140625" style="123" customWidth="1"/>
    <col min="15108" max="15108" width="26.7109375" style="123" customWidth="1"/>
    <col min="15109" max="15109" width="25" style="123" customWidth="1"/>
    <col min="15110" max="15111" width="29.7109375" style="123" customWidth="1"/>
    <col min="15112" max="15112" width="23" style="123" customWidth="1"/>
    <col min="15113" max="15113" width="27.28515625" style="123" customWidth="1"/>
    <col min="15114" max="15114" width="29.5703125" style="123" customWidth="1"/>
    <col min="15115" max="15115" width="33" style="123" customWidth="1"/>
    <col min="15116" max="15116" width="29.85546875" style="123" customWidth="1"/>
    <col min="15117" max="15117" width="26.28515625" style="123" customWidth="1"/>
    <col min="15118" max="15118" width="22.140625" style="123" customWidth="1"/>
    <col min="15119" max="15119" width="26.140625" style="123" customWidth="1"/>
    <col min="15120" max="15120" width="19.5703125" style="123" bestFit="1" customWidth="1"/>
    <col min="15121" max="15121" width="21.85546875" style="123" customWidth="1"/>
    <col min="15122" max="15122" width="18.28515625" style="123" customWidth="1"/>
    <col min="15123" max="15126" width="6.42578125" style="123" customWidth="1"/>
    <col min="15127" max="15355" width="11.42578125" style="123" customWidth="1"/>
    <col min="15356" max="15356" width="1" style="123" customWidth="1"/>
    <col min="15357" max="15357" width="4.28515625" style="123" customWidth="1"/>
    <col min="15358" max="15358" width="34.7109375" style="123" customWidth="1"/>
    <col min="15359" max="15359" width="0" style="123" hidden="1" customWidth="1"/>
    <col min="15360" max="15360" width="20" style="123"/>
    <col min="15361" max="15361" width="3.140625" style="123" bestFit="1" customWidth="1"/>
    <col min="15362" max="15362" width="58.85546875" style="123" customWidth="1"/>
    <col min="15363" max="15363" width="31.140625" style="123" customWidth="1"/>
    <col min="15364" max="15364" width="26.7109375" style="123" customWidth="1"/>
    <col min="15365" max="15365" width="25" style="123" customWidth="1"/>
    <col min="15366" max="15367" width="29.7109375" style="123" customWidth="1"/>
    <col min="15368" max="15368" width="23" style="123" customWidth="1"/>
    <col min="15369" max="15369" width="27.28515625" style="123" customWidth="1"/>
    <col min="15370" max="15370" width="29.5703125" style="123" customWidth="1"/>
    <col min="15371" max="15371" width="33" style="123" customWidth="1"/>
    <col min="15372" max="15372" width="29.85546875" style="123" customWidth="1"/>
    <col min="15373" max="15373" width="26.28515625" style="123" customWidth="1"/>
    <col min="15374" max="15374" width="22.140625" style="123" customWidth="1"/>
    <col min="15375" max="15375" width="26.140625" style="123" customWidth="1"/>
    <col min="15376" max="15376" width="19.5703125" style="123" bestFit="1" customWidth="1"/>
    <col min="15377" max="15377" width="21.85546875" style="123" customWidth="1"/>
    <col min="15378" max="15378" width="18.28515625" style="123" customWidth="1"/>
    <col min="15379" max="15382" width="6.42578125" style="123" customWidth="1"/>
    <col min="15383" max="15611" width="11.42578125" style="123" customWidth="1"/>
    <col min="15612" max="15612" width="1" style="123" customWidth="1"/>
    <col min="15613" max="15613" width="4.28515625" style="123" customWidth="1"/>
    <col min="15614" max="15614" width="34.7109375" style="123" customWidth="1"/>
    <col min="15615" max="15615" width="0" style="123" hidden="1" customWidth="1"/>
    <col min="15616" max="15616" width="20" style="123"/>
    <col min="15617" max="15617" width="3.140625" style="123" bestFit="1" customWidth="1"/>
    <col min="15618" max="15618" width="58.85546875" style="123" customWidth="1"/>
    <col min="15619" max="15619" width="31.140625" style="123" customWidth="1"/>
    <col min="15620" max="15620" width="26.7109375" style="123" customWidth="1"/>
    <col min="15621" max="15621" width="25" style="123" customWidth="1"/>
    <col min="15622" max="15623" width="29.7109375" style="123" customWidth="1"/>
    <col min="15624" max="15624" width="23" style="123" customWidth="1"/>
    <col min="15625" max="15625" width="27.28515625" style="123" customWidth="1"/>
    <col min="15626" max="15626" width="29.5703125" style="123" customWidth="1"/>
    <col min="15627" max="15627" width="33" style="123" customWidth="1"/>
    <col min="15628" max="15628" width="29.85546875" style="123" customWidth="1"/>
    <col min="15629" max="15629" width="26.28515625" style="123" customWidth="1"/>
    <col min="15630" max="15630" width="22.140625" style="123" customWidth="1"/>
    <col min="15631" max="15631" width="26.140625" style="123" customWidth="1"/>
    <col min="15632" max="15632" width="19.5703125" style="123" bestFit="1" customWidth="1"/>
    <col min="15633" max="15633" width="21.85546875" style="123" customWidth="1"/>
    <col min="15634" max="15634" width="18.28515625" style="123" customWidth="1"/>
    <col min="15635" max="15638" width="6.42578125" style="123" customWidth="1"/>
    <col min="15639" max="15867" width="11.42578125" style="123" customWidth="1"/>
    <col min="15868" max="15868" width="1" style="123" customWidth="1"/>
    <col min="15869" max="15869" width="4.28515625" style="123" customWidth="1"/>
    <col min="15870" max="15870" width="34.7109375" style="123" customWidth="1"/>
    <col min="15871" max="15871" width="0" style="123" hidden="1" customWidth="1"/>
    <col min="15872" max="15872" width="20" style="123"/>
    <col min="15873" max="15873" width="3.140625" style="123" bestFit="1" customWidth="1"/>
    <col min="15874" max="15874" width="58.85546875" style="123" customWidth="1"/>
    <col min="15875" max="15875" width="31.140625" style="123" customWidth="1"/>
    <col min="15876" max="15876" width="26.7109375" style="123" customWidth="1"/>
    <col min="15877" max="15877" width="25" style="123" customWidth="1"/>
    <col min="15878" max="15879" width="29.7109375" style="123" customWidth="1"/>
    <col min="15880" max="15880" width="23" style="123" customWidth="1"/>
    <col min="15881" max="15881" width="27.28515625" style="123" customWidth="1"/>
    <col min="15882" max="15882" width="29.5703125" style="123" customWidth="1"/>
    <col min="15883" max="15883" width="33" style="123" customWidth="1"/>
    <col min="15884" max="15884" width="29.85546875" style="123" customWidth="1"/>
    <col min="15885" max="15885" width="26.28515625" style="123" customWidth="1"/>
    <col min="15886" max="15886" width="22.140625" style="123" customWidth="1"/>
    <col min="15887" max="15887" width="26.140625" style="123" customWidth="1"/>
    <col min="15888" max="15888" width="19.5703125" style="123" bestFit="1" customWidth="1"/>
    <col min="15889" max="15889" width="21.85546875" style="123" customWidth="1"/>
    <col min="15890" max="15890" width="18.28515625" style="123" customWidth="1"/>
    <col min="15891" max="15894" width="6.42578125" style="123" customWidth="1"/>
    <col min="15895" max="16123" width="11.42578125" style="123" customWidth="1"/>
    <col min="16124" max="16124" width="1" style="123" customWidth="1"/>
    <col min="16125" max="16125" width="4.28515625" style="123" customWidth="1"/>
    <col min="16126" max="16126" width="34.7109375" style="123" customWidth="1"/>
    <col min="16127" max="16127" width="0" style="123" hidden="1" customWidth="1"/>
    <col min="16128" max="16128" width="20" style="123"/>
    <col min="16129" max="16129" width="3.140625" style="123" bestFit="1" customWidth="1"/>
    <col min="16130" max="16130" width="58.85546875" style="123" customWidth="1"/>
    <col min="16131" max="16131" width="31.140625" style="123" customWidth="1"/>
    <col min="16132" max="16132" width="26.7109375" style="123" customWidth="1"/>
    <col min="16133" max="16133" width="25" style="123" customWidth="1"/>
    <col min="16134" max="16135" width="29.7109375" style="123" customWidth="1"/>
    <col min="16136" max="16136" width="23" style="123" customWidth="1"/>
    <col min="16137" max="16137" width="27.28515625" style="123" customWidth="1"/>
    <col min="16138" max="16138" width="29.5703125" style="123" customWidth="1"/>
    <col min="16139" max="16139" width="33" style="123" customWidth="1"/>
    <col min="16140" max="16140" width="29.85546875" style="123" customWidth="1"/>
    <col min="16141" max="16141" width="26.28515625" style="123" customWidth="1"/>
    <col min="16142" max="16142" width="22.140625" style="123" customWidth="1"/>
    <col min="16143" max="16143" width="26.140625" style="123" customWidth="1"/>
    <col min="16144" max="16144" width="19.5703125" style="123" bestFit="1" customWidth="1"/>
    <col min="16145" max="16145" width="21.85546875" style="123" customWidth="1"/>
    <col min="16146" max="16146" width="18.28515625" style="123" customWidth="1"/>
    <col min="16147" max="16150" width="6.42578125" style="123" customWidth="1"/>
    <col min="16151" max="16379" width="11.42578125" style="123" customWidth="1"/>
    <col min="16380" max="16380" width="1" style="123" customWidth="1"/>
    <col min="16381" max="16381" width="4.28515625" style="123" customWidth="1"/>
    <col min="16382" max="16382" width="34.7109375" style="123" customWidth="1"/>
    <col min="16383" max="16383" width="0" style="123" hidden="1" customWidth="1"/>
    <col min="16384" max="16384" width="20" style="123"/>
  </cols>
  <sheetData>
    <row r="2" spans="1:256" ht="26.25" x14ac:dyDescent="0.25">
      <c r="B2" s="516" t="s">
        <v>77</v>
      </c>
      <c r="C2" s="517"/>
      <c r="D2" s="517"/>
      <c r="E2" s="517"/>
      <c r="F2" s="517"/>
      <c r="G2" s="517"/>
      <c r="H2" s="517"/>
      <c r="I2" s="517"/>
      <c r="J2" s="517"/>
      <c r="K2" s="517"/>
      <c r="L2" s="517"/>
      <c r="M2" s="517"/>
      <c r="N2" s="517"/>
      <c r="O2" s="517"/>
      <c r="P2" s="517"/>
    </row>
    <row r="4" spans="1:256" ht="26.25" x14ac:dyDescent="0.25">
      <c r="B4" s="520" t="s">
        <v>78</v>
      </c>
      <c r="C4" s="520"/>
      <c r="D4" s="520"/>
      <c r="E4" s="520"/>
      <c r="F4" s="520"/>
      <c r="G4" s="520"/>
      <c r="H4" s="520"/>
      <c r="I4" s="520"/>
      <c r="J4" s="520"/>
      <c r="K4" s="520"/>
      <c r="L4" s="520"/>
      <c r="M4" s="520"/>
      <c r="N4" s="520"/>
      <c r="O4" s="520"/>
      <c r="P4" s="520"/>
    </row>
    <row r="5" spans="1:256" ht="20.25" x14ac:dyDescent="0.3">
      <c r="A5" s="521" t="s">
        <v>79</v>
      </c>
      <c r="B5" s="521"/>
      <c r="C5" s="521"/>
      <c r="D5" s="521"/>
      <c r="E5" s="521"/>
      <c r="F5" s="521"/>
      <c r="G5" s="521"/>
      <c r="H5" s="521"/>
      <c r="I5" s="521"/>
      <c r="J5" s="521"/>
      <c r="K5" s="521"/>
      <c r="L5" s="521"/>
      <c r="M5" s="171"/>
      <c r="N5" s="171"/>
      <c r="O5" s="171"/>
      <c r="P5" s="171"/>
      <c r="Q5" s="171"/>
      <c r="R5" s="171"/>
      <c r="S5" s="171"/>
      <c r="T5" s="171"/>
      <c r="U5" s="171"/>
      <c r="V5" s="171"/>
      <c r="W5" s="171"/>
      <c r="X5" s="171"/>
      <c r="Y5" s="171"/>
      <c r="Z5" s="171"/>
      <c r="AA5" s="171"/>
      <c r="AB5" s="171"/>
      <c r="AC5" s="171"/>
      <c r="AD5" s="171"/>
      <c r="AE5" s="171"/>
      <c r="AF5" s="171"/>
      <c r="AG5" s="171"/>
      <c r="AH5" s="171"/>
      <c r="AI5" s="171"/>
      <c r="AJ5" s="171"/>
      <c r="AK5" s="171"/>
      <c r="AL5" s="171"/>
      <c r="AM5" s="171"/>
      <c r="AN5" s="171"/>
      <c r="AO5" s="171"/>
      <c r="AP5" s="171"/>
      <c r="AQ5" s="171"/>
      <c r="AR5" s="171"/>
      <c r="AS5" s="171"/>
      <c r="AT5" s="171"/>
      <c r="AU5" s="171"/>
      <c r="AV5" s="171"/>
      <c r="AW5" s="171"/>
      <c r="AX5" s="171"/>
      <c r="AY5" s="171"/>
      <c r="AZ5" s="171"/>
      <c r="BA5" s="171"/>
      <c r="BB5" s="171"/>
      <c r="BC5" s="171"/>
      <c r="BD5" s="171"/>
      <c r="BE5" s="171"/>
      <c r="BF5" s="171"/>
      <c r="BG5" s="171"/>
      <c r="BH5" s="171"/>
      <c r="BI5" s="171"/>
      <c r="BJ5" s="171"/>
      <c r="BK5" s="171"/>
      <c r="BL5" s="171"/>
      <c r="BM5" s="171"/>
      <c r="BN5" s="171"/>
      <c r="BO5" s="171"/>
      <c r="BP5" s="171"/>
      <c r="BQ5" s="171"/>
      <c r="BR5" s="171"/>
      <c r="BS5" s="171"/>
      <c r="BT5" s="171"/>
      <c r="BU5" s="171"/>
      <c r="BV5" s="171"/>
      <c r="BW5" s="171"/>
      <c r="BX5" s="171"/>
      <c r="BY5" s="171"/>
      <c r="BZ5" s="171"/>
      <c r="CA5" s="171"/>
      <c r="CB5" s="171"/>
      <c r="CC5" s="171"/>
      <c r="CD5" s="171"/>
      <c r="CE5" s="171"/>
      <c r="CF5" s="171"/>
      <c r="CG5" s="171"/>
      <c r="CH5" s="171"/>
      <c r="CI5" s="171"/>
      <c r="CJ5" s="171"/>
      <c r="CK5" s="171"/>
      <c r="CL5" s="171"/>
      <c r="CM5" s="171"/>
      <c r="CN5" s="171"/>
      <c r="CO5" s="171"/>
      <c r="CP5" s="171"/>
      <c r="CQ5" s="171"/>
      <c r="CR5" s="171"/>
      <c r="CS5" s="171"/>
      <c r="CT5" s="171"/>
      <c r="CU5" s="171"/>
      <c r="CV5" s="171"/>
      <c r="CW5" s="171"/>
      <c r="CX5" s="171"/>
      <c r="CY5" s="171"/>
      <c r="CZ5" s="171"/>
      <c r="DA5" s="171"/>
      <c r="DB5" s="171"/>
      <c r="DC5" s="171"/>
      <c r="DD5" s="171"/>
      <c r="DE5" s="171"/>
      <c r="DF5" s="171"/>
      <c r="DG5" s="171"/>
      <c r="DH5" s="171"/>
      <c r="DI5" s="171"/>
      <c r="DJ5" s="171"/>
      <c r="DK5" s="171"/>
      <c r="DL5" s="171"/>
      <c r="DM5" s="171"/>
      <c r="DN5" s="171"/>
      <c r="DO5" s="171"/>
      <c r="DP5" s="171"/>
      <c r="DQ5" s="171"/>
      <c r="DR5" s="171"/>
      <c r="DS5" s="171"/>
      <c r="DT5" s="171"/>
      <c r="DU5" s="171"/>
      <c r="DV5" s="171"/>
      <c r="DW5" s="171"/>
      <c r="DX5" s="171"/>
      <c r="DY5" s="171"/>
      <c r="DZ5" s="171"/>
      <c r="EA5" s="171"/>
      <c r="EB5" s="171"/>
      <c r="EC5" s="171"/>
      <c r="ED5" s="171"/>
      <c r="EE5" s="171"/>
      <c r="EF5" s="171"/>
      <c r="EG5" s="171"/>
      <c r="EH5" s="171"/>
      <c r="EI5" s="171"/>
      <c r="EJ5" s="171"/>
      <c r="EK5" s="171"/>
      <c r="EL5" s="171"/>
      <c r="EM5" s="171"/>
      <c r="EN5" s="171"/>
      <c r="EO5" s="171"/>
      <c r="EP5" s="171"/>
      <c r="EQ5" s="171"/>
      <c r="ER5" s="171"/>
      <c r="ES5" s="171"/>
      <c r="ET5" s="171"/>
      <c r="EU5" s="171"/>
      <c r="EV5" s="171"/>
      <c r="EW5" s="171"/>
      <c r="EX5" s="171"/>
      <c r="EY5" s="171"/>
      <c r="EZ5" s="171"/>
      <c r="FA5" s="171"/>
      <c r="FB5" s="171"/>
      <c r="FC5" s="171"/>
      <c r="FD5" s="171"/>
      <c r="FE5" s="171"/>
      <c r="FF5" s="171"/>
      <c r="FG5" s="171"/>
      <c r="FH5" s="171"/>
      <c r="FI5" s="171"/>
      <c r="FJ5" s="171"/>
      <c r="FK5" s="171"/>
      <c r="FL5" s="171"/>
      <c r="FM5" s="171"/>
      <c r="FN5" s="171"/>
      <c r="FO5" s="171"/>
      <c r="FP5" s="171"/>
      <c r="FQ5" s="171"/>
      <c r="FR5" s="171"/>
      <c r="FS5" s="171"/>
      <c r="FT5" s="171"/>
      <c r="FU5" s="171"/>
      <c r="FV5" s="171"/>
      <c r="FW5" s="171"/>
      <c r="FX5" s="171"/>
      <c r="FY5" s="171"/>
      <c r="FZ5" s="171"/>
      <c r="GA5" s="171"/>
      <c r="GB5" s="171"/>
      <c r="GC5" s="171"/>
      <c r="GD5" s="171"/>
      <c r="GE5" s="171"/>
      <c r="GF5" s="171"/>
      <c r="GG5" s="171"/>
      <c r="GH5" s="171"/>
      <c r="GI5" s="171"/>
      <c r="GJ5" s="171"/>
      <c r="GK5" s="171"/>
      <c r="GL5" s="171"/>
      <c r="GM5" s="171"/>
      <c r="GN5" s="171"/>
      <c r="GO5" s="171"/>
      <c r="GP5" s="171"/>
      <c r="GQ5" s="171"/>
      <c r="GR5" s="171"/>
      <c r="GS5" s="171"/>
      <c r="GT5" s="171"/>
      <c r="GU5" s="171"/>
      <c r="GV5" s="171"/>
      <c r="GW5" s="171"/>
      <c r="GX5" s="171"/>
      <c r="GY5" s="171"/>
      <c r="GZ5" s="171"/>
      <c r="HA5" s="171"/>
      <c r="HB5" s="171"/>
      <c r="HC5" s="171"/>
      <c r="HD5" s="171"/>
      <c r="HE5" s="171"/>
      <c r="HF5" s="171"/>
      <c r="HG5" s="171"/>
      <c r="HH5" s="171"/>
      <c r="HI5" s="171"/>
      <c r="HJ5" s="171"/>
      <c r="HK5" s="171"/>
      <c r="HL5" s="171"/>
      <c r="HM5" s="171"/>
      <c r="HN5" s="171"/>
      <c r="HO5" s="171"/>
      <c r="HP5" s="171"/>
      <c r="HQ5" s="171"/>
      <c r="HR5" s="171"/>
      <c r="HS5" s="171"/>
      <c r="HT5" s="171"/>
      <c r="HU5" s="171"/>
      <c r="HV5" s="171"/>
      <c r="HW5" s="171"/>
      <c r="HX5" s="171"/>
      <c r="HY5" s="171"/>
      <c r="HZ5" s="171"/>
      <c r="IA5" s="171"/>
      <c r="IB5" s="171"/>
      <c r="IC5" s="171"/>
      <c r="ID5" s="171"/>
      <c r="IE5" s="171"/>
      <c r="IF5" s="171"/>
      <c r="IG5" s="171"/>
      <c r="IH5" s="171"/>
      <c r="II5" s="171"/>
      <c r="IJ5" s="171"/>
      <c r="IK5" s="171"/>
      <c r="IL5" s="171"/>
      <c r="IM5" s="171"/>
      <c r="IN5" s="171"/>
      <c r="IO5" s="171"/>
      <c r="IP5" s="171"/>
      <c r="IQ5" s="171"/>
      <c r="IR5" s="171"/>
      <c r="IS5" s="171"/>
      <c r="IT5" s="171"/>
      <c r="IU5" s="171"/>
      <c r="IV5" s="171"/>
    </row>
    <row r="6" spans="1:256" ht="15" thickBot="1" x14ac:dyDescent="0.3"/>
    <row r="7" spans="1:256" ht="21" thickBot="1" x14ac:dyDescent="0.3">
      <c r="B7" s="101" t="s">
        <v>80</v>
      </c>
      <c r="C7" s="500" t="s">
        <v>1649</v>
      </c>
      <c r="D7" s="500"/>
      <c r="E7" s="500"/>
      <c r="F7" s="500"/>
      <c r="G7" s="500"/>
      <c r="H7" s="500"/>
      <c r="I7" s="500"/>
      <c r="J7" s="500"/>
      <c r="K7" s="500"/>
      <c r="L7" s="500"/>
      <c r="M7" s="500"/>
      <c r="N7" s="501"/>
    </row>
    <row r="8" spans="1:256" ht="15.75" thickBot="1" x14ac:dyDescent="0.3">
      <c r="B8" s="102" t="s">
        <v>81</v>
      </c>
      <c r="C8" s="500"/>
      <c r="D8" s="500"/>
      <c r="E8" s="500"/>
      <c r="F8" s="500"/>
      <c r="G8" s="500"/>
      <c r="H8" s="500"/>
      <c r="I8" s="500"/>
      <c r="J8" s="500"/>
      <c r="K8" s="500"/>
      <c r="L8" s="500"/>
      <c r="M8" s="500"/>
      <c r="N8" s="501"/>
    </row>
    <row r="9" spans="1:256" ht="15.75" thickBot="1" x14ac:dyDescent="0.3">
      <c r="B9" s="102" t="s">
        <v>82</v>
      </c>
      <c r="C9" s="500"/>
      <c r="D9" s="500"/>
      <c r="E9" s="500"/>
      <c r="F9" s="500"/>
      <c r="G9" s="500"/>
      <c r="H9" s="500"/>
      <c r="I9" s="500"/>
      <c r="J9" s="500"/>
      <c r="K9" s="500"/>
      <c r="L9" s="500"/>
      <c r="M9" s="500"/>
      <c r="N9" s="501"/>
    </row>
    <row r="10" spans="1:256" ht="15.75" thickBot="1" x14ac:dyDescent="0.3">
      <c r="B10" s="102" t="s">
        <v>83</v>
      </c>
      <c r="C10" s="500"/>
      <c r="D10" s="500"/>
      <c r="E10" s="500"/>
      <c r="F10" s="500"/>
      <c r="G10" s="500"/>
      <c r="H10" s="500"/>
      <c r="I10" s="500"/>
      <c r="J10" s="500"/>
      <c r="K10" s="500"/>
      <c r="L10" s="500"/>
      <c r="M10" s="500"/>
      <c r="N10" s="501"/>
    </row>
    <row r="11" spans="1:256" ht="60.75" customHeight="1" thickBot="1" x14ac:dyDescent="0.3">
      <c r="B11" s="102" t="s">
        <v>84</v>
      </c>
      <c r="C11" s="539">
        <v>18</v>
      </c>
      <c r="D11" s="539"/>
      <c r="E11" s="540"/>
      <c r="F11" s="537" t="s">
        <v>1650</v>
      </c>
      <c r="G11" s="537"/>
      <c r="H11" s="537"/>
      <c r="I11" s="537"/>
      <c r="J11" s="537"/>
      <c r="K11" s="537"/>
      <c r="L11" s="537"/>
      <c r="M11" s="537"/>
      <c r="N11" s="538"/>
    </row>
    <row r="12" spans="1:256" ht="15.75" thickBot="1" x14ac:dyDescent="0.3">
      <c r="B12" s="103" t="s">
        <v>85</v>
      </c>
      <c r="C12" s="147">
        <v>42021</v>
      </c>
      <c r="D12" s="104"/>
      <c r="E12" s="104"/>
      <c r="F12" s="104"/>
      <c r="G12" s="104"/>
      <c r="H12" s="104"/>
      <c r="I12" s="104"/>
      <c r="J12" s="104"/>
      <c r="K12" s="104"/>
      <c r="L12" s="104"/>
      <c r="M12" s="104"/>
      <c r="N12" s="105"/>
    </row>
    <row r="13" spans="1:256" ht="15.75" x14ac:dyDescent="0.25">
      <c r="B13" s="106"/>
      <c r="C13" s="148"/>
      <c r="D13" s="107"/>
      <c r="E13" s="107"/>
      <c r="F13" s="107"/>
      <c r="G13" s="107"/>
      <c r="H13" s="107"/>
      <c r="I13" s="174"/>
      <c r="J13" s="174"/>
      <c r="K13" s="174"/>
      <c r="L13" s="174"/>
      <c r="M13" s="174"/>
      <c r="N13" s="107"/>
    </row>
    <row r="14" spans="1:256" ht="15" x14ac:dyDescent="0.25">
      <c r="I14" s="174"/>
      <c r="J14" s="174"/>
      <c r="K14" s="174"/>
      <c r="L14" s="174"/>
      <c r="M14" s="174"/>
      <c r="N14" s="175"/>
    </row>
    <row r="15" spans="1:256" ht="15" x14ac:dyDescent="0.25">
      <c r="B15" s="498" t="s">
        <v>86</v>
      </c>
      <c r="C15" s="498"/>
      <c r="D15" s="176" t="s">
        <v>87</v>
      </c>
      <c r="E15" s="176" t="s">
        <v>88</v>
      </c>
      <c r="F15" s="176" t="s">
        <v>89</v>
      </c>
      <c r="G15" s="177"/>
      <c r="I15" s="149"/>
      <c r="J15" s="149"/>
      <c r="K15" s="149"/>
      <c r="L15" s="149"/>
      <c r="M15" s="149"/>
      <c r="N15" s="175"/>
    </row>
    <row r="16" spans="1:256" ht="15" x14ac:dyDescent="0.25">
      <c r="B16" s="498"/>
      <c r="C16" s="498"/>
      <c r="D16" s="176">
        <v>18</v>
      </c>
      <c r="E16" s="178">
        <v>816221400</v>
      </c>
      <c r="F16" s="178">
        <v>300</v>
      </c>
      <c r="G16" s="179"/>
      <c r="I16" s="150"/>
      <c r="J16" s="150"/>
      <c r="K16" s="150"/>
      <c r="L16" s="150"/>
      <c r="M16" s="150"/>
      <c r="N16" s="175"/>
    </row>
    <row r="17" spans="1:14" ht="15" x14ac:dyDescent="0.25">
      <c r="B17" s="498"/>
      <c r="C17" s="498"/>
      <c r="D17" s="176"/>
      <c r="E17" s="178"/>
      <c r="F17" s="178"/>
      <c r="G17" s="179"/>
      <c r="I17" s="150"/>
      <c r="J17" s="150"/>
      <c r="K17" s="150"/>
      <c r="L17" s="150"/>
      <c r="M17" s="150"/>
      <c r="N17" s="175"/>
    </row>
    <row r="18" spans="1:14" ht="15" x14ac:dyDescent="0.25">
      <c r="B18" s="498"/>
      <c r="C18" s="498"/>
      <c r="D18" s="176"/>
      <c r="E18" s="178"/>
      <c r="F18" s="178"/>
      <c r="G18" s="179"/>
      <c r="I18" s="150"/>
      <c r="J18" s="150"/>
      <c r="K18" s="150"/>
      <c r="L18" s="150"/>
      <c r="M18" s="150"/>
      <c r="N18" s="175"/>
    </row>
    <row r="19" spans="1:14" ht="15" x14ac:dyDescent="0.25">
      <c r="B19" s="498"/>
      <c r="C19" s="498"/>
      <c r="D19" s="176"/>
      <c r="E19" s="180"/>
      <c r="F19" s="178"/>
      <c r="G19" s="179"/>
      <c r="H19" s="151"/>
      <c r="I19" s="150"/>
      <c r="J19" s="150"/>
      <c r="K19" s="150"/>
      <c r="L19" s="150"/>
      <c r="M19" s="150"/>
      <c r="N19" s="181"/>
    </row>
    <row r="20" spans="1:14" ht="15" x14ac:dyDescent="0.25">
      <c r="B20" s="498"/>
      <c r="C20" s="498"/>
      <c r="D20" s="176"/>
      <c r="E20" s="180"/>
      <c r="F20" s="178"/>
      <c r="G20" s="179"/>
      <c r="H20" s="151"/>
      <c r="I20" s="152"/>
      <c r="J20" s="152"/>
      <c r="K20" s="152"/>
      <c r="L20" s="152"/>
      <c r="M20" s="152"/>
      <c r="N20" s="181"/>
    </row>
    <row r="21" spans="1:14" ht="15" x14ac:dyDescent="0.25">
      <c r="B21" s="498"/>
      <c r="C21" s="498"/>
      <c r="D21" s="176"/>
      <c r="E21" s="180"/>
      <c r="F21" s="178"/>
      <c r="G21" s="179"/>
      <c r="H21" s="151"/>
      <c r="I21" s="174"/>
      <c r="J21" s="174"/>
      <c r="K21" s="174"/>
      <c r="L21" s="174"/>
      <c r="M21" s="174"/>
      <c r="N21" s="181"/>
    </row>
    <row r="22" spans="1:14" ht="15" x14ac:dyDescent="0.25">
      <c r="B22" s="498"/>
      <c r="C22" s="498"/>
      <c r="D22" s="176"/>
      <c r="E22" s="180"/>
      <c r="F22" s="178"/>
      <c r="G22" s="179"/>
      <c r="H22" s="151"/>
      <c r="I22" s="174"/>
      <c r="J22" s="174"/>
      <c r="K22" s="174"/>
      <c r="L22" s="174"/>
      <c r="M22" s="174"/>
      <c r="N22" s="181"/>
    </row>
    <row r="23" spans="1:14" ht="15.75" thickBot="1" x14ac:dyDescent="0.3">
      <c r="B23" s="489" t="s">
        <v>90</v>
      </c>
      <c r="C23" s="491"/>
      <c r="D23" s="176"/>
      <c r="E23" s="182">
        <f>SUM(E16:E22)</f>
        <v>816221400</v>
      </c>
      <c r="F23" s="178">
        <f>SUM(F16:F22)</f>
        <v>300</v>
      </c>
      <c r="G23" s="179"/>
      <c r="H23" s="151"/>
      <c r="I23" s="174"/>
      <c r="J23" s="174"/>
      <c r="K23" s="174"/>
      <c r="L23" s="174"/>
      <c r="M23" s="174"/>
      <c r="N23" s="181"/>
    </row>
    <row r="24" spans="1:14" ht="43.5" thickBot="1" x14ac:dyDescent="0.3">
      <c r="A24" s="131"/>
      <c r="B24" s="127" t="s">
        <v>91</v>
      </c>
      <c r="C24" s="127" t="s">
        <v>92</v>
      </c>
      <c r="E24" s="149"/>
      <c r="F24" s="149"/>
      <c r="G24" s="149"/>
      <c r="H24" s="149"/>
      <c r="I24" s="132"/>
      <c r="J24" s="132"/>
      <c r="K24" s="132"/>
      <c r="L24" s="132"/>
      <c r="M24" s="132"/>
    </row>
    <row r="25" spans="1:14" ht="15.75" thickBot="1" x14ac:dyDescent="0.3">
      <c r="A25" s="183">
        <v>1</v>
      </c>
      <c r="C25" s="184">
        <f>+F23*80%</f>
        <v>240</v>
      </c>
      <c r="D25" s="150"/>
      <c r="E25" s="185">
        <f>E23</f>
        <v>816221400</v>
      </c>
      <c r="F25" s="153"/>
      <c r="G25" s="153"/>
      <c r="H25" s="153"/>
      <c r="I25" s="186"/>
      <c r="J25" s="186"/>
      <c r="K25" s="186"/>
      <c r="L25" s="186"/>
      <c r="M25" s="186"/>
    </row>
    <row r="26" spans="1:14" ht="15" x14ac:dyDescent="0.25">
      <c r="A26" s="187"/>
      <c r="C26" s="108"/>
      <c r="D26" s="150"/>
      <c r="E26" s="154"/>
      <c r="F26" s="153"/>
      <c r="G26" s="153"/>
      <c r="H26" s="153"/>
      <c r="I26" s="186"/>
      <c r="J26" s="186"/>
      <c r="K26" s="186"/>
      <c r="L26" s="186"/>
      <c r="M26" s="186"/>
    </row>
    <row r="27" spans="1:14" ht="15" x14ac:dyDescent="0.25">
      <c r="A27" s="187"/>
      <c r="C27" s="108"/>
      <c r="D27" s="150"/>
      <c r="E27" s="154"/>
      <c r="F27" s="153"/>
      <c r="G27" s="153"/>
      <c r="H27" s="153"/>
      <c r="I27" s="186"/>
      <c r="J27" s="186"/>
      <c r="K27" s="186"/>
      <c r="L27" s="186"/>
      <c r="M27" s="186"/>
    </row>
    <row r="28" spans="1:14" ht="15" x14ac:dyDescent="0.2">
      <c r="A28" s="187"/>
      <c r="B28" s="188" t="s">
        <v>93</v>
      </c>
      <c r="C28" s="171"/>
      <c r="D28" s="171"/>
      <c r="E28" s="171"/>
      <c r="F28" s="171"/>
      <c r="G28" s="171"/>
      <c r="H28" s="171"/>
      <c r="I28" s="174"/>
      <c r="J28" s="174"/>
      <c r="K28" s="174"/>
      <c r="L28" s="174"/>
      <c r="M28" s="174"/>
      <c r="N28" s="175"/>
    </row>
    <row r="29" spans="1:14" ht="15" x14ac:dyDescent="0.2">
      <c r="A29" s="187"/>
      <c r="B29" s="171"/>
      <c r="C29" s="171"/>
      <c r="D29" s="171"/>
      <c r="E29" s="171"/>
      <c r="F29" s="171"/>
      <c r="G29" s="171"/>
      <c r="H29" s="171"/>
      <c r="I29" s="174"/>
      <c r="J29" s="174"/>
      <c r="K29" s="174"/>
      <c r="L29" s="174"/>
      <c r="M29" s="174"/>
      <c r="N29" s="175"/>
    </row>
    <row r="30" spans="1:14" ht="15" x14ac:dyDescent="0.2">
      <c r="A30" s="187"/>
      <c r="B30" s="176" t="s">
        <v>94</v>
      </c>
      <c r="C30" s="176" t="s">
        <v>75</v>
      </c>
      <c r="D30" s="176" t="s">
        <v>95</v>
      </c>
      <c r="E30" s="171"/>
      <c r="F30" s="171"/>
      <c r="G30" s="171"/>
      <c r="H30" s="171"/>
      <c r="I30" s="174"/>
      <c r="J30" s="174"/>
      <c r="K30" s="174"/>
      <c r="L30" s="174"/>
      <c r="M30" s="174"/>
      <c r="N30" s="175"/>
    </row>
    <row r="31" spans="1:14" ht="15" x14ac:dyDescent="0.2">
      <c r="A31" s="187"/>
      <c r="B31" s="99" t="s">
        <v>97</v>
      </c>
      <c r="C31" s="85" t="s">
        <v>98</v>
      </c>
      <c r="D31" s="99"/>
      <c r="E31" s="171"/>
      <c r="F31" s="171"/>
      <c r="G31" s="171"/>
      <c r="H31" s="171"/>
      <c r="I31" s="174"/>
      <c r="J31" s="174"/>
      <c r="K31" s="174"/>
      <c r="L31" s="174"/>
      <c r="M31" s="174"/>
      <c r="N31" s="175"/>
    </row>
    <row r="32" spans="1:14" ht="15" x14ac:dyDescent="0.2">
      <c r="A32" s="187"/>
      <c r="B32" s="99" t="s">
        <v>99</v>
      </c>
      <c r="C32" s="85" t="s">
        <v>98</v>
      </c>
      <c r="D32" s="99"/>
      <c r="E32" s="171"/>
      <c r="F32" s="171"/>
      <c r="G32" s="171"/>
      <c r="H32" s="171"/>
      <c r="I32" s="174"/>
      <c r="J32" s="174"/>
      <c r="K32" s="174"/>
      <c r="L32" s="174"/>
      <c r="M32" s="174"/>
      <c r="N32" s="175"/>
    </row>
    <row r="33" spans="1:14" ht="15" x14ac:dyDescent="0.2">
      <c r="A33" s="187"/>
      <c r="B33" s="99" t="s">
        <v>100</v>
      </c>
      <c r="C33" s="85" t="s">
        <v>1513</v>
      </c>
      <c r="D33" s="99"/>
      <c r="E33" s="171"/>
      <c r="F33" s="171"/>
      <c r="G33" s="171"/>
      <c r="H33" s="171"/>
      <c r="I33" s="174"/>
      <c r="J33" s="174"/>
      <c r="K33" s="174"/>
      <c r="L33" s="174"/>
      <c r="M33" s="174"/>
      <c r="N33" s="175"/>
    </row>
    <row r="34" spans="1:14" ht="15" x14ac:dyDescent="0.2">
      <c r="A34" s="187"/>
      <c r="B34" s="99" t="s">
        <v>101</v>
      </c>
      <c r="C34" s="99"/>
      <c r="D34" s="85" t="s">
        <v>1513</v>
      </c>
      <c r="E34" s="171"/>
      <c r="F34" s="171"/>
      <c r="G34" s="171"/>
      <c r="H34" s="171"/>
      <c r="I34" s="174"/>
      <c r="J34" s="174"/>
      <c r="K34" s="174"/>
      <c r="L34" s="174"/>
      <c r="M34" s="174"/>
      <c r="N34" s="175"/>
    </row>
    <row r="35" spans="1:14" ht="15" x14ac:dyDescent="0.2">
      <c r="A35" s="187"/>
      <c r="B35" s="171"/>
      <c r="C35" s="171"/>
      <c r="D35" s="171"/>
      <c r="E35" s="171"/>
      <c r="F35" s="171"/>
      <c r="G35" s="171"/>
      <c r="H35" s="171"/>
      <c r="I35" s="174"/>
      <c r="J35" s="174"/>
      <c r="K35" s="174"/>
      <c r="L35" s="174"/>
      <c r="M35" s="174"/>
      <c r="N35" s="175"/>
    </row>
    <row r="36" spans="1:14" ht="15" x14ac:dyDescent="0.2">
      <c r="A36" s="187"/>
      <c r="B36" s="171"/>
      <c r="C36" s="171"/>
      <c r="D36" s="171"/>
      <c r="E36" s="171"/>
      <c r="F36" s="171"/>
      <c r="G36" s="171"/>
      <c r="H36" s="171"/>
      <c r="I36" s="174"/>
      <c r="J36" s="174"/>
      <c r="K36" s="174"/>
      <c r="L36" s="174"/>
      <c r="M36" s="174"/>
      <c r="N36" s="175"/>
    </row>
    <row r="37" spans="1:14" ht="15" x14ac:dyDescent="0.2">
      <c r="A37" s="187"/>
      <c r="B37" s="188" t="s">
        <v>102</v>
      </c>
      <c r="C37" s="171"/>
      <c r="D37" s="171"/>
      <c r="E37" s="171"/>
      <c r="F37" s="171"/>
      <c r="G37" s="171"/>
      <c r="H37" s="171"/>
      <c r="I37" s="174"/>
      <c r="J37" s="174"/>
      <c r="K37" s="174"/>
      <c r="L37" s="174"/>
      <c r="M37" s="174"/>
      <c r="N37" s="175"/>
    </row>
    <row r="38" spans="1:14" ht="15" x14ac:dyDescent="0.2">
      <c r="A38" s="187"/>
      <c r="B38" s="171"/>
      <c r="C38" s="171"/>
      <c r="D38" s="171"/>
      <c r="E38" s="171"/>
      <c r="F38" s="171"/>
      <c r="G38" s="171"/>
      <c r="H38" s="171"/>
      <c r="I38" s="174"/>
      <c r="J38" s="174"/>
      <c r="K38" s="174"/>
      <c r="L38" s="174"/>
      <c r="M38" s="174"/>
      <c r="N38" s="175"/>
    </row>
    <row r="39" spans="1:14" ht="15" x14ac:dyDescent="0.2">
      <c r="A39" s="187"/>
      <c r="B39" s="171"/>
      <c r="C39" s="171"/>
      <c r="D39" s="171"/>
      <c r="E39" s="171"/>
      <c r="F39" s="171"/>
      <c r="G39" s="171"/>
      <c r="H39" s="171"/>
      <c r="I39" s="174"/>
      <c r="J39" s="174"/>
      <c r="K39" s="174"/>
      <c r="L39" s="174"/>
      <c r="M39" s="174"/>
      <c r="N39" s="175"/>
    </row>
    <row r="40" spans="1:14" ht="15" x14ac:dyDescent="0.2">
      <c r="A40" s="187"/>
      <c r="B40" s="176" t="s">
        <v>94</v>
      </c>
      <c r="C40" s="176" t="s">
        <v>103</v>
      </c>
      <c r="D40" s="158" t="s">
        <v>104</v>
      </c>
      <c r="E40" s="158" t="s">
        <v>105</v>
      </c>
      <c r="F40" s="171"/>
      <c r="G40" s="171"/>
      <c r="H40" s="171"/>
      <c r="I40" s="174"/>
      <c r="J40" s="174"/>
      <c r="K40" s="174"/>
      <c r="L40" s="174"/>
      <c r="M40" s="174"/>
      <c r="N40" s="175"/>
    </row>
    <row r="41" spans="1:14" ht="42.75" x14ac:dyDescent="0.2">
      <c r="A41" s="187"/>
      <c r="B41" s="190" t="s">
        <v>106</v>
      </c>
      <c r="C41" s="47">
        <v>40</v>
      </c>
      <c r="D41" s="85">
        <v>0</v>
      </c>
      <c r="E41" s="474">
        <f>+D41+D42</f>
        <v>0</v>
      </c>
      <c r="F41" s="171"/>
      <c r="G41" s="171"/>
      <c r="H41" s="171"/>
      <c r="I41" s="174"/>
      <c r="J41" s="174"/>
      <c r="K41" s="174"/>
      <c r="L41" s="174"/>
      <c r="M41" s="174"/>
      <c r="N41" s="175"/>
    </row>
    <row r="42" spans="1:14" ht="71.25" x14ac:dyDescent="0.2">
      <c r="A42" s="187"/>
      <c r="B42" s="190" t="s">
        <v>107</v>
      </c>
      <c r="C42" s="47">
        <v>60</v>
      </c>
      <c r="D42" s="85">
        <v>0</v>
      </c>
      <c r="E42" s="475"/>
      <c r="F42" s="171"/>
      <c r="G42" s="171"/>
      <c r="H42" s="171"/>
      <c r="I42" s="174"/>
      <c r="J42" s="174"/>
      <c r="K42" s="174"/>
      <c r="L42" s="174"/>
      <c r="M42" s="174"/>
      <c r="N42" s="175"/>
    </row>
    <row r="43" spans="1:14" ht="15" x14ac:dyDescent="0.25">
      <c r="A43" s="187"/>
      <c r="C43" s="108"/>
      <c r="D43" s="150"/>
      <c r="E43" s="154"/>
      <c r="F43" s="153"/>
      <c r="G43" s="153"/>
      <c r="H43" s="153"/>
      <c r="I43" s="186"/>
      <c r="J43" s="186"/>
      <c r="K43" s="186"/>
      <c r="L43" s="186"/>
      <c r="M43" s="186"/>
    </row>
    <row r="44" spans="1:14" ht="15" x14ac:dyDescent="0.25">
      <c r="A44" s="187"/>
      <c r="C44" s="108"/>
      <c r="D44" s="150"/>
      <c r="E44" s="154"/>
      <c r="F44" s="153"/>
      <c r="G44" s="153"/>
      <c r="H44" s="153"/>
      <c r="I44" s="186"/>
      <c r="J44" s="186"/>
      <c r="K44" s="186"/>
      <c r="L44" s="186"/>
      <c r="M44" s="186"/>
    </row>
    <row r="45" spans="1:14" ht="15" x14ac:dyDescent="0.25">
      <c r="A45" s="187"/>
      <c r="C45" s="108"/>
      <c r="D45" s="150"/>
      <c r="E45" s="154"/>
      <c r="F45" s="153"/>
      <c r="G45" s="153"/>
      <c r="H45" s="153"/>
      <c r="I45" s="186"/>
      <c r="J45" s="186"/>
      <c r="K45" s="186"/>
      <c r="L45" s="186"/>
      <c r="M45" s="186"/>
    </row>
    <row r="46" spans="1:14" ht="15" thickBot="1" x14ac:dyDescent="0.3">
      <c r="M46" s="504" t="s">
        <v>1418</v>
      </c>
      <c r="N46" s="504"/>
    </row>
    <row r="47" spans="1:14" ht="15" x14ac:dyDescent="0.25">
      <c r="B47" s="188" t="s">
        <v>109</v>
      </c>
      <c r="M47" s="191"/>
      <c r="N47" s="191"/>
    </row>
    <row r="48" spans="1:14" ht="15" thickBot="1" x14ac:dyDescent="0.3">
      <c r="M48" s="191"/>
      <c r="N48" s="191"/>
    </row>
    <row r="49" spans="1:256" ht="75" x14ac:dyDescent="0.25">
      <c r="A49" s="174"/>
      <c r="B49" s="192" t="s">
        <v>110</v>
      </c>
      <c r="C49" s="192" t="s">
        <v>111</v>
      </c>
      <c r="D49" s="192" t="s">
        <v>112</v>
      </c>
      <c r="E49" s="192" t="s">
        <v>113</v>
      </c>
      <c r="F49" s="192" t="s">
        <v>114</v>
      </c>
      <c r="G49" s="192" t="s">
        <v>115</v>
      </c>
      <c r="H49" s="192" t="s">
        <v>116</v>
      </c>
      <c r="I49" s="192" t="s">
        <v>117</v>
      </c>
      <c r="J49" s="192" t="s">
        <v>118</v>
      </c>
      <c r="K49" s="192" t="s">
        <v>119</v>
      </c>
      <c r="L49" s="192" t="s">
        <v>120</v>
      </c>
      <c r="M49" s="193" t="s">
        <v>121</v>
      </c>
      <c r="N49" s="192" t="s">
        <v>122</v>
      </c>
      <c r="O49" s="192" t="s">
        <v>123</v>
      </c>
      <c r="P49" s="194" t="s">
        <v>124</v>
      </c>
      <c r="Q49" s="194" t="s">
        <v>125</v>
      </c>
      <c r="R49" s="174"/>
      <c r="S49" s="174"/>
      <c r="T49" s="174"/>
      <c r="U49" s="174"/>
      <c r="V49" s="174"/>
      <c r="W49" s="174"/>
      <c r="X49" s="174"/>
      <c r="Y49" s="174"/>
      <c r="Z49" s="174"/>
      <c r="AA49" s="174"/>
      <c r="AB49" s="174"/>
      <c r="AC49" s="174"/>
      <c r="AD49" s="174"/>
      <c r="AE49" s="174"/>
      <c r="AF49" s="174"/>
      <c r="AG49" s="174"/>
      <c r="AH49" s="174"/>
      <c r="AI49" s="174"/>
      <c r="AJ49" s="174"/>
      <c r="AK49" s="174"/>
      <c r="AL49" s="174"/>
      <c r="AM49" s="174"/>
      <c r="AN49" s="174"/>
      <c r="AO49" s="174"/>
      <c r="AP49" s="174"/>
      <c r="AQ49" s="174"/>
      <c r="AR49" s="174"/>
      <c r="AS49" s="174"/>
      <c r="AT49" s="174"/>
      <c r="AU49" s="174"/>
      <c r="AV49" s="174"/>
      <c r="AW49" s="174"/>
      <c r="AX49" s="174"/>
      <c r="AY49" s="174"/>
      <c r="AZ49" s="174"/>
      <c r="BA49" s="174"/>
      <c r="BB49" s="174"/>
      <c r="BC49" s="174"/>
      <c r="BD49" s="174"/>
      <c r="BE49" s="174"/>
      <c r="BF49" s="174"/>
      <c r="BG49" s="174"/>
      <c r="BH49" s="174"/>
      <c r="BI49" s="174"/>
      <c r="BJ49" s="174"/>
      <c r="BK49" s="174"/>
      <c r="BL49" s="174"/>
      <c r="BM49" s="174"/>
      <c r="BN49" s="174"/>
      <c r="BO49" s="174"/>
      <c r="BP49" s="174"/>
      <c r="BQ49" s="174"/>
      <c r="BR49" s="174"/>
      <c r="BS49" s="174"/>
      <c r="BT49" s="174"/>
      <c r="BU49" s="174"/>
      <c r="BV49" s="174"/>
      <c r="BW49" s="174"/>
      <c r="BX49" s="174"/>
      <c r="BY49" s="174"/>
      <c r="BZ49" s="174"/>
      <c r="CA49" s="174"/>
      <c r="CB49" s="174"/>
      <c r="CC49" s="174"/>
      <c r="CD49" s="174"/>
      <c r="CE49" s="174"/>
      <c r="CF49" s="174"/>
      <c r="CG49" s="174"/>
      <c r="CH49" s="174"/>
      <c r="CI49" s="174"/>
      <c r="CJ49" s="174"/>
      <c r="CK49" s="174"/>
      <c r="CL49" s="174"/>
      <c r="CM49" s="174"/>
      <c r="CN49" s="174"/>
      <c r="CO49" s="174"/>
      <c r="CP49" s="174"/>
      <c r="CQ49" s="174"/>
      <c r="CR49" s="174"/>
      <c r="CS49" s="174"/>
      <c r="CT49" s="174"/>
      <c r="CU49" s="174"/>
      <c r="CV49" s="174"/>
      <c r="CW49" s="174"/>
      <c r="CX49" s="174"/>
      <c r="CY49" s="174"/>
      <c r="CZ49" s="174"/>
      <c r="DA49" s="174"/>
      <c r="DB49" s="174"/>
      <c r="DC49" s="174"/>
      <c r="DD49" s="174"/>
      <c r="DE49" s="174"/>
      <c r="DF49" s="174"/>
      <c r="DG49" s="174"/>
      <c r="DH49" s="174"/>
      <c r="DI49" s="174"/>
      <c r="DJ49" s="174"/>
      <c r="DK49" s="174"/>
      <c r="DL49" s="174"/>
      <c r="DM49" s="174"/>
      <c r="DN49" s="174"/>
      <c r="DO49" s="174"/>
      <c r="DP49" s="174"/>
      <c r="DQ49" s="174"/>
      <c r="DR49" s="174"/>
      <c r="DS49" s="174"/>
      <c r="DT49" s="174"/>
      <c r="DU49" s="174"/>
      <c r="DV49" s="174"/>
      <c r="DW49" s="174"/>
      <c r="DX49" s="174"/>
      <c r="DY49" s="174"/>
      <c r="DZ49" s="174"/>
      <c r="EA49" s="174"/>
      <c r="EB49" s="174"/>
      <c r="EC49" s="174"/>
      <c r="ED49" s="174"/>
      <c r="EE49" s="174"/>
      <c r="EF49" s="174"/>
      <c r="EG49" s="174"/>
      <c r="EH49" s="174"/>
      <c r="EI49" s="174"/>
      <c r="EJ49" s="174"/>
      <c r="EK49" s="174"/>
      <c r="EL49" s="174"/>
      <c r="EM49" s="174"/>
      <c r="EN49" s="174"/>
      <c r="EO49" s="174"/>
      <c r="EP49" s="174"/>
      <c r="EQ49" s="174"/>
      <c r="ER49" s="174"/>
      <c r="ES49" s="174"/>
      <c r="ET49" s="174"/>
      <c r="EU49" s="174"/>
      <c r="EV49" s="174"/>
      <c r="EW49" s="174"/>
      <c r="EX49" s="174"/>
      <c r="EY49" s="174"/>
      <c r="EZ49" s="174"/>
      <c r="FA49" s="174"/>
      <c r="FB49" s="174"/>
      <c r="FC49" s="174"/>
      <c r="FD49" s="174"/>
      <c r="FE49" s="174"/>
      <c r="FF49" s="174"/>
      <c r="FG49" s="174"/>
      <c r="FH49" s="174"/>
      <c r="FI49" s="174"/>
      <c r="FJ49" s="174"/>
      <c r="FK49" s="174"/>
      <c r="FL49" s="174"/>
      <c r="FM49" s="174"/>
      <c r="FN49" s="174"/>
      <c r="FO49" s="174"/>
      <c r="FP49" s="174"/>
      <c r="FQ49" s="174"/>
      <c r="FR49" s="174"/>
      <c r="FS49" s="174"/>
      <c r="FT49" s="174"/>
      <c r="FU49" s="174"/>
      <c r="FV49" s="174"/>
      <c r="FW49" s="174"/>
      <c r="FX49" s="174"/>
      <c r="FY49" s="174"/>
      <c r="FZ49" s="174"/>
      <c r="GA49" s="174"/>
      <c r="GB49" s="174"/>
      <c r="GC49" s="174"/>
      <c r="GD49" s="174"/>
      <c r="GE49" s="174"/>
      <c r="GF49" s="174"/>
      <c r="GG49" s="174"/>
      <c r="GH49" s="174"/>
      <c r="GI49" s="174"/>
      <c r="GJ49" s="174"/>
      <c r="GK49" s="174"/>
      <c r="GL49" s="174"/>
      <c r="GM49" s="174"/>
      <c r="GN49" s="174"/>
      <c r="GO49" s="174"/>
      <c r="GP49" s="174"/>
      <c r="GQ49" s="174"/>
      <c r="GR49" s="174"/>
      <c r="GS49" s="174"/>
      <c r="GT49" s="174"/>
      <c r="GU49" s="174"/>
      <c r="GV49" s="174"/>
      <c r="GW49" s="174"/>
      <c r="GX49" s="174"/>
      <c r="GY49" s="174"/>
      <c r="GZ49" s="174"/>
      <c r="HA49" s="174"/>
      <c r="HB49" s="174"/>
      <c r="HC49" s="174"/>
      <c r="HD49" s="174"/>
      <c r="HE49" s="174"/>
      <c r="HF49" s="174"/>
      <c r="HG49" s="174"/>
      <c r="HH49" s="174"/>
      <c r="HI49" s="174"/>
      <c r="HJ49" s="174"/>
      <c r="HK49" s="174"/>
      <c r="HL49" s="174"/>
      <c r="HM49" s="174"/>
      <c r="HN49" s="174"/>
      <c r="HO49" s="174"/>
      <c r="HP49" s="174"/>
      <c r="HQ49" s="174"/>
      <c r="HR49" s="174"/>
      <c r="HS49" s="174"/>
      <c r="HT49" s="174"/>
      <c r="HU49" s="174"/>
      <c r="HV49" s="174"/>
      <c r="HW49" s="174"/>
      <c r="HX49" s="174"/>
      <c r="HY49" s="174"/>
      <c r="HZ49" s="174"/>
      <c r="IA49" s="174"/>
      <c r="IB49" s="174"/>
      <c r="IC49" s="174"/>
      <c r="ID49" s="174"/>
      <c r="IE49" s="174"/>
      <c r="IF49" s="174"/>
      <c r="IG49" s="174"/>
      <c r="IH49" s="174"/>
      <c r="II49" s="174"/>
      <c r="IJ49" s="174"/>
      <c r="IK49" s="174"/>
      <c r="IL49" s="174"/>
      <c r="IM49" s="174"/>
      <c r="IN49" s="174"/>
      <c r="IO49" s="174"/>
      <c r="IP49" s="174"/>
      <c r="IQ49" s="174"/>
      <c r="IR49" s="174"/>
      <c r="IS49" s="174"/>
      <c r="IT49" s="174"/>
      <c r="IU49" s="174"/>
      <c r="IV49" s="174"/>
    </row>
    <row r="50" spans="1:256" ht="28.5" x14ac:dyDescent="0.25">
      <c r="A50" s="47">
        <v>1</v>
      </c>
      <c r="B50" s="62" t="s">
        <v>1649</v>
      </c>
      <c r="C50" s="62" t="s">
        <v>1649</v>
      </c>
      <c r="D50" s="62" t="s">
        <v>1651</v>
      </c>
      <c r="E50" s="62" t="s">
        <v>1652</v>
      </c>
      <c r="F50" s="109" t="s">
        <v>75</v>
      </c>
      <c r="G50" s="120" t="s">
        <v>488</v>
      </c>
      <c r="H50" s="111">
        <v>41246</v>
      </c>
      <c r="I50" s="111">
        <v>41988</v>
      </c>
      <c r="J50" s="112" t="s">
        <v>95</v>
      </c>
      <c r="K50" s="255">
        <f>(I50-H50)/30</f>
        <v>24.733333333333334</v>
      </c>
      <c r="L50" s="113" t="s">
        <v>128</v>
      </c>
      <c r="M50" s="114">
        <v>300</v>
      </c>
      <c r="N50" s="115" t="s">
        <v>128</v>
      </c>
      <c r="O50" s="117" t="s">
        <v>1653</v>
      </c>
      <c r="P50" s="117">
        <v>26</v>
      </c>
      <c r="Q50" s="76"/>
      <c r="R50" s="86"/>
      <c r="S50" s="86"/>
      <c r="T50" s="86"/>
      <c r="U50" s="86"/>
      <c r="V50" s="86"/>
      <c r="W50" s="86"/>
      <c r="X50" s="86"/>
      <c r="Y50" s="86"/>
      <c r="Z50" s="86"/>
      <c r="AA50" s="79"/>
      <c r="AB50" s="79"/>
      <c r="AC50" s="79"/>
      <c r="AD50" s="79"/>
      <c r="AE50" s="79"/>
      <c r="AF50" s="79"/>
      <c r="AG50" s="79"/>
      <c r="AH50" s="79"/>
      <c r="AI50" s="79"/>
      <c r="AJ50" s="79"/>
      <c r="AK50" s="79"/>
      <c r="AL50" s="79"/>
      <c r="AM50" s="79"/>
      <c r="AN50" s="79"/>
      <c r="AO50" s="79"/>
      <c r="AP50" s="79"/>
      <c r="AQ50" s="79"/>
      <c r="AR50" s="79"/>
      <c r="AS50" s="79"/>
      <c r="AT50" s="79"/>
      <c r="AU50" s="79"/>
      <c r="AV50" s="79"/>
      <c r="AW50" s="79"/>
      <c r="AX50" s="79"/>
      <c r="AY50" s="79"/>
      <c r="AZ50" s="79"/>
      <c r="BA50" s="79"/>
      <c r="BB50" s="79"/>
      <c r="BC50" s="79"/>
      <c r="BD50" s="79"/>
      <c r="BE50" s="79"/>
      <c r="BF50" s="79"/>
      <c r="BG50" s="79"/>
      <c r="BH50" s="79"/>
      <c r="BI50" s="79"/>
      <c r="BJ50" s="79"/>
      <c r="BK50" s="79"/>
      <c r="BL50" s="79"/>
      <c r="BM50" s="79"/>
      <c r="BN50" s="79"/>
      <c r="BO50" s="79"/>
      <c r="BP50" s="79"/>
      <c r="BQ50" s="79"/>
      <c r="BR50" s="79"/>
      <c r="BS50" s="79"/>
      <c r="BT50" s="79"/>
      <c r="BU50" s="79"/>
      <c r="BV50" s="79"/>
      <c r="BW50" s="79"/>
      <c r="BX50" s="79"/>
      <c r="BY50" s="79"/>
      <c r="BZ50" s="79"/>
      <c r="CA50" s="79"/>
      <c r="CB50" s="79"/>
      <c r="CC50" s="79"/>
      <c r="CD50" s="79"/>
      <c r="CE50" s="79"/>
      <c r="CF50" s="79"/>
      <c r="CG50" s="79"/>
      <c r="CH50" s="79"/>
      <c r="CI50" s="79"/>
      <c r="CJ50" s="79"/>
      <c r="CK50" s="79"/>
      <c r="CL50" s="79"/>
      <c r="CM50" s="79"/>
      <c r="CN50" s="79"/>
      <c r="CO50" s="79"/>
      <c r="CP50" s="79"/>
      <c r="CQ50" s="79"/>
      <c r="CR50" s="79"/>
      <c r="CS50" s="79"/>
      <c r="CT50" s="79"/>
      <c r="CU50" s="79"/>
      <c r="CV50" s="79"/>
      <c r="CW50" s="79"/>
      <c r="CX50" s="79"/>
      <c r="CY50" s="79"/>
      <c r="CZ50" s="79"/>
      <c r="DA50" s="79"/>
      <c r="DB50" s="79"/>
      <c r="DC50" s="79"/>
      <c r="DD50" s="79"/>
      <c r="DE50" s="79"/>
      <c r="DF50" s="79"/>
      <c r="DG50" s="79"/>
      <c r="DH50" s="79"/>
      <c r="DI50" s="79"/>
      <c r="DJ50" s="79"/>
      <c r="DK50" s="79"/>
      <c r="DL50" s="79"/>
      <c r="DM50" s="79"/>
      <c r="DN50" s="79"/>
      <c r="DO50" s="79"/>
      <c r="DP50" s="79"/>
      <c r="DQ50" s="79"/>
      <c r="DR50" s="79"/>
      <c r="DS50" s="79"/>
      <c r="DT50" s="79"/>
      <c r="DU50" s="79"/>
      <c r="DV50" s="79"/>
      <c r="DW50" s="79"/>
      <c r="DX50" s="79"/>
      <c r="DY50" s="79"/>
      <c r="DZ50" s="79"/>
      <c r="EA50" s="79"/>
      <c r="EB50" s="79"/>
      <c r="EC50" s="79"/>
      <c r="ED50" s="79"/>
      <c r="EE50" s="79"/>
      <c r="EF50" s="79"/>
      <c r="EG50" s="79"/>
      <c r="EH50" s="79"/>
      <c r="EI50" s="79"/>
      <c r="EJ50" s="79"/>
      <c r="EK50" s="79"/>
      <c r="EL50" s="79"/>
      <c r="EM50" s="79"/>
      <c r="EN50" s="79"/>
      <c r="EO50" s="79"/>
      <c r="EP50" s="79"/>
      <c r="EQ50" s="79"/>
      <c r="ER50" s="79"/>
      <c r="ES50" s="79"/>
      <c r="ET50" s="79"/>
      <c r="EU50" s="79"/>
      <c r="EV50" s="79"/>
      <c r="EW50" s="79"/>
      <c r="EX50" s="79"/>
      <c r="EY50" s="79"/>
      <c r="EZ50" s="79"/>
      <c r="FA50" s="79"/>
      <c r="FB50" s="79"/>
      <c r="FC50" s="79"/>
      <c r="FD50" s="79"/>
      <c r="FE50" s="79"/>
      <c r="FF50" s="79"/>
      <c r="FG50" s="79"/>
      <c r="FH50" s="79"/>
      <c r="FI50" s="79"/>
      <c r="FJ50" s="79"/>
      <c r="FK50" s="79"/>
      <c r="FL50" s="79"/>
      <c r="FM50" s="79"/>
      <c r="FN50" s="79"/>
      <c r="FO50" s="79"/>
      <c r="FP50" s="79"/>
      <c r="FQ50" s="79"/>
      <c r="FR50" s="79"/>
      <c r="FS50" s="79"/>
      <c r="FT50" s="79"/>
      <c r="FU50" s="79"/>
      <c r="FV50" s="79"/>
      <c r="FW50" s="79"/>
      <c r="FX50" s="79"/>
      <c r="FY50" s="79"/>
      <c r="FZ50" s="79"/>
      <c r="GA50" s="79"/>
      <c r="GB50" s="79"/>
      <c r="GC50" s="79"/>
      <c r="GD50" s="79"/>
      <c r="GE50" s="79"/>
      <c r="GF50" s="79"/>
      <c r="GG50" s="79"/>
      <c r="GH50" s="79"/>
      <c r="GI50" s="79"/>
      <c r="GJ50" s="79"/>
      <c r="GK50" s="79"/>
      <c r="GL50" s="79"/>
      <c r="GM50" s="79"/>
      <c r="GN50" s="79"/>
      <c r="GO50" s="79"/>
      <c r="GP50" s="79"/>
      <c r="GQ50" s="79"/>
      <c r="GR50" s="79"/>
      <c r="GS50" s="79"/>
      <c r="GT50" s="79"/>
      <c r="GU50" s="79"/>
      <c r="GV50" s="79"/>
      <c r="GW50" s="79"/>
      <c r="GX50" s="79"/>
      <c r="GY50" s="79"/>
      <c r="GZ50" s="79"/>
      <c r="HA50" s="79"/>
      <c r="HB50" s="79"/>
      <c r="HC50" s="79"/>
      <c r="HD50" s="79"/>
      <c r="HE50" s="79"/>
      <c r="HF50" s="79"/>
      <c r="HG50" s="79"/>
      <c r="HH50" s="79"/>
      <c r="HI50" s="79"/>
      <c r="HJ50" s="79"/>
      <c r="HK50" s="79"/>
      <c r="HL50" s="79"/>
      <c r="HM50" s="79"/>
      <c r="HN50" s="79"/>
      <c r="HO50" s="79"/>
      <c r="HP50" s="79"/>
      <c r="HQ50" s="79"/>
      <c r="HR50" s="79"/>
      <c r="HS50" s="79"/>
      <c r="HT50" s="79"/>
      <c r="HU50" s="79"/>
      <c r="HV50" s="79"/>
      <c r="HW50" s="79"/>
      <c r="HX50" s="79"/>
      <c r="HY50" s="79"/>
      <c r="HZ50" s="79"/>
      <c r="IA50" s="79"/>
      <c r="IB50" s="79"/>
      <c r="IC50" s="79"/>
      <c r="ID50" s="79"/>
      <c r="IE50" s="79"/>
      <c r="IF50" s="79"/>
      <c r="IG50" s="79"/>
      <c r="IH50" s="79"/>
      <c r="II50" s="79"/>
      <c r="IJ50" s="79"/>
      <c r="IK50" s="79"/>
      <c r="IL50" s="79"/>
      <c r="IM50" s="79"/>
      <c r="IN50" s="79"/>
      <c r="IO50" s="79"/>
      <c r="IP50" s="79"/>
      <c r="IQ50" s="79"/>
      <c r="IR50" s="79"/>
      <c r="IS50" s="79"/>
      <c r="IT50" s="79"/>
      <c r="IU50" s="79"/>
      <c r="IV50" s="79"/>
    </row>
    <row r="51" spans="1:256" ht="28.5" x14ac:dyDescent="0.25">
      <c r="A51" s="47">
        <f>+A50+1</f>
        <v>2</v>
      </c>
      <c r="B51" s="62" t="s">
        <v>1649</v>
      </c>
      <c r="C51" s="62" t="s">
        <v>1649</v>
      </c>
      <c r="D51" s="62" t="s">
        <v>1651</v>
      </c>
      <c r="E51" s="62" t="s">
        <v>1654</v>
      </c>
      <c r="F51" s="205" t="s">
        <v>75</v>
      </c>
      <c r="G51" s="120" t="s">
        <v>488</v>
      </c>
      <c r="H51" s="111">
        <v>41091</v>
      </c>
      <c r="I51" s="111">
        <v>41274</v>
      </c>
      <c r="J51" s="112" t="s">
        <v>95</v>
      </c>
      <c r="K51" s="255">
        <v>5.0999999999999996</v>
      </c>
      <c r="L51" s="113" t="s">
        <v>128</v>
      </c>
      <c r="M51" s="114">
        <v>300</v>
      </c>
      <c r="N51" s="115" t="s">
        <v>128</v>
      </c>
      <c r="O51" s="117" t="s">
        <v>1653</v>
      </c>
      <c r="P51" s="117">
        <v>26</v>
      </c>
      <c r="Q51" s="76"/>
      <c r="R51" s="86"/>
      <c r="S51" s="86"/>
      <c r="T51" s="86"/>
      <c r="U51" s="86"/>
      <c r="V51" s="86"/>
      <c r="W51" s="86"/>
      <c r="X51" s="86"/>
      <c r="Y51" s="86"/>
      <c r="Z51" s="86"/>
      <c r="AA51" s="79"/>
      <c r="AB51" s="79"/>
      <c r="AC51" s="79"/>
      <c r="AD51" s="79"/>
      <c r="AE51" s="79"/>
      <c r="AF51" s="79"/>
      <c r="AG51" s="79"/>
      <c r="AH51" s="79"/>
      <c r="AI51" s="79"/>
      <c r="AJ51" s="79"/>
      <c r="AK51" s="79"/>
      <c r="AL51" s="79"/>
      <c r="AM51" s="79"/>
      <c r="AN51" s="79"/>
      <c r="AO51" s="79"/>
      <c r="AP51" s="79"/>
      <c r="AQ51" s="79"/>
      <c r="AR51" s="79"/>
      <c r="AS51" s="79"/>
      <c r="AT51" s="79"/>
      <c r="AU51" s="79"/>
      <c r="AV51" s="79"/>
      <c r="AW51" s="79"/>
      <c r="AX51" s="79"/>
      <c r="AY51" s="79"/>
      <c r="AZ51" s="79"/>
      <c r="BA51" s="79"/>
      <c r="BB51" s="79"/>
      <c r="BC51" s="79"/>
      <c r="BD51" s="79"/>
      <c r="BE51" s="79"/>
      <c r="BF51" s="79"/>
      <c r="BG51" s="79"/>
      <c r="BH51" s="79"/>
      <c r="BI51" s="79"/>
      <c r="BJ51" s="79"/>
      <c r="BK51" s="79"/>
      <c r="BL51" s="79"/>
      <c r="BM51" s="79"/>
      <c r="BN51" s="79"/>
      <c r="BO51" s="79"/>
      <c r="BP51" s="79"/>
      <c r="BQ51" s="79"/>
      <c r="BR51" s="79"/>
      <c r="BS51" s="79"/>
      <c r="BT51" s="79"/>
      <c r="BU51" s="79"/>
      <c r="BV51" s="79"/>
      <c r="BW51" s="79"/>
      <c r="BX51" s="79"/>
      <c r="BY51" s="79"/>
      <c r="BZ51" s="79"/>
      <c r="CA51" s="79"/>
      <c r="CB51" s="79"/>
      <c r="CC51" s="79"/>
      <c r="CD51" s="79"/>
      <c r="CE51" s="79"/>
      <c r="CF51" s="79"/>
      <c r="CG51" s="79"/>
      <c r="CH51" s="79"/>
      <c r="CI51" s="79"/>
      <c r="CJ51" s="79"/>
      <c r="CK51" s="79"/>
      <c r="CL51" s="79"/>
      <c r="CM51" s="79"/>
      <c r="CN51" s="79"/>
      <c r="CO51" s="79"/>
      <c r="CP51" s="79"/>
      <c r="CQ51" s="79"/>
      <c r="CR51" s="79"/>
      <c r="CS51" s="79"/>
      <c r="CT51" s="79"/>
      <c r="CU51" s="79"/>
      <c r="CV51" s="79"/>
      <c r="CW51" s="79"/>
      <c r="CX51" s="79"/>
      <c r="CY51" s="79"/>
      <c r="CZ51" s="79"/>
      <c r="DA51" s="79"/>
      <c r="DB51" s="79"/>
      <c r="DC51" s="79"/>
      <c r="DD51" s="79"/>
      <c r="DE51" s="79"/>
      <c r="DF51" s="79"/>
      <c r="DG51" s="79"/>
      <c r="DH51" s="79"/>
      <c r="DI51" s="79"/>
      <c r="DJ51" s="79"/>
      <c r="DK51" s="79"/>
      <c r="DL51" s="79"/>
      <c r="DM51" s="79"/>
      <c r="DN51" s="79"/>
      <c r="DO51" s="79"/>
      <c r="DP51" s="79"/>
      <c r="DQ51" s="79"/>
      <c r="DR51" s="79"/>
      <c r="DS51" s="79"/>
      <c r="DT51" s="79"/>
      <c r="DU51" s="79"/>
      <c r="DV51" s="79"/>
      <c r="DW51" s="79"/>
      <c r="DX51" s="79"/>
      <c r="DY51" s="79"/>
      <c r="DZ51" s="79"/>
      <c r="EA51" s="79"/>
      <c r="EB51" s="79"/>
      <c r="EC51" s="79"/>
      <c r="ED51" s="79"/>
      <c r="EE51" s="79"/>
      <c r="EF51" s="79"/>
      <c r="EG51" s="79"/>
      <c r="EH51" s="79"/>
      <c r="EI51" s="79"/>
      <c r="EJ51" s="79"/>
      <c r="EK51" s="79"/>
      <c r="EL51" s="79"/>
      <c r="EM51" s="79"/>
      <c r="EN51" s="79"/>
      <c r="EO51" s="79"/>
      <c r="EP51" s="79"/>
      <c r="EQ51" s="79"/>
      <c r="ER51" s="79"/>
      <c r="ES51" s="79"/>
      <c r="ET51" s="79"/>
      <c r="EU51" s="79"/>
      <c r="EV51" s="79"/>
      <c r="EW51" s="79"/>
      <c r="EX51" s="79"/>
      <c r="EY51" s="79"/>
      <c r="EZ51" s="79"/>
      <c r="FA51" s="79"/>
      <c r="FB51" s="79"/>
      <c r="FC51" s="79"/>
      <c r="FD51" s="79"/>
      <c r="FE51" s="79"/>
      <c r="FF51" s="79"/>
      <c r="FG51" s="79"/>
      <c r="FH51" s="79"/>
      <c r="FI51" s="79"/>
      <c r="FJ51" s="79"/>
      <c r="FK51" s="79"/>
      <c r="FL51" s="79"/>
      <c r="FM51" s="79"/>
      <c r="FN51" s="79"/>
      <c r="FO51" s="79"/>
      <c r="FP51" s="79"/>
      <c r="FQ51" s="79"/>
      <c r="FR51" s="79"/>
      <c r="FS51" s="79"/>
      <c r="FT51" s="79"/>
      <c r="FU51" s="79"/>
      <c r="FV51" s="79"/>
      <c r="FW51" s="79"/>
      <c r="FX51" s="79"/>
      <c r="FY51" s="79"/>
      <c r="FZ51" s="79"/>
      <c r="GA51" s="79"/>
      <c r="GB51" s="79"/>
      <c r="GC51" s="79"/>
      <c r="GD51" s="79"/>
      <c r="GE51" s="79"/>
      <c r="GF51" s="79"/>
      <c r="GG51" s="79"/>
      <c r="GH51" s="79"/>
      <c r="GI51" s="79"/>
      <c r="GJ51" s="79"/>
      <c r="GK51" s="79"/>
      <c r="GL51" s="79"/>
      <c r="GM51" s="79"/>
      <c r="GN51" s="79"/>
      <c r="GO51" s="79"/>
      <c r="GP51" s="79"/>
      <c r="GQ51" s="79"/>
      <c r="GR51" s="79"/>
      <c r="GS51" s="79"/>
      <c r="GT51" s="79"/>
      <c r="GU51" s="79"/>
      <c r="GV51" s="79"/>
      <c r="GW51" s="79"/>
      <c r="GX51" s="79"/>
      <c r="GY51" s="79"/>
      <c r="GZ51" s="79"/>
      <c r="HA51" s="79"/>
      <c r="HB51" s="79"/>
      <c r="HC51" s="79"/>
      <c r="HD51" s="79"/>
      <c r="HE51" s="79"/>
      <c r="HF51" s="79"/>
      <c r="HG51" s="79"/>
      <c r="HH51" s="79"/>
      <c r="HI51" s="79"/>
      <c r="HJ51" s="79"/>
      <c r="HK51" s="79"/>
      <c r="HL51" s="79"/>
      <c r="HM51" s="79"/>
      <c r="HN51" s="79"/>
      <c r="HO51" s="79"/>
      <c r="HP51" s="79"/>
      <c r="HQ51" s="79"/>
      <c r="HR51" s="79"/>
      <c r="HS51" s="79"/>
      <c r="HT51" s="79"/>
      <c r="HU51" s="79"/>
      <c r="HV51" s="79"/>
      <c r="HW51" s="79"/>
      <c r="HX51" s="79"/>
      <c r="HY51" s="79"/>
      <c r="HZ51" s="79"/>
      <c r="IA51" s="79"/>
      <c r="IB51" s="79"/>
      <c r="IC51" s="79"/>
      <c r="ID51" s="79"/>
      <c r="IE51" s="79"/>
      <c r="IF51" s="79"/>
      <c r="IG51" s="79"/>
      <c r="IH51" s="79"/>
      <c r="II51" s="79"/>
      <c r="IJ51" s="79"/>
      <c r="IK51" s="79"/>
      <c r="IL51" s="79"/>
      <c r="IM51" s="79"/>
      <c r="IN51" s="79"/>
      <c r="IO51" s="79"/>
      <c r="IP51" s="79"/>
      <c r="IQ51" s="79"/>
      <c r="IR51" s="79"/>
      <c r="IS51" s="79"/>
      <c r="IT51" s="79"/>
      <c r="IU51" s="79"/>
      <c r="IV51" s="79"/>
    </row>
    <row r="52" spans="1:256" ht="28.5" x14ac:dyDescent="0.25">
      <c r="A52" s="47">
        <f>+A51+1</f>
        <v>3</v>
      </c>
      <c r="B52" s="62" t="s">
        <v>1649</v>
      </c>
      <c r="C52" s="62" t="s">
        <v>1649</v>
      </c>
      <c r="D52" s="62" t="s">
        <v>1651</v>
      </c>
      <c r="E52" s="62" t="s">
        <v>1655</v>
      </c>
      <c r="F52" s="205" t="s">
        <v>75</v>
      </c>
      <c r="G52" s="120" t="s">
        <v>488</v>
      </c>
      <c r="H52" s="111">
        <v>40919</v>
      </c>
      <c r="I52" s="111">
        <v>41090</v>
      </c>
      <c r="J52" s="112" t="s">
        <v>95</v>
      </c>
      <c r="K52" s="255">
        <f>(I52-H52)/30</f>
        <v>5.7</v>
      </c>
      <c r="L52" s="113" t="s">
        <v>128</v>
      </c>
      <c r="M52" s="114">
        <v>300</v>
      </c>
      <c r="N52" s="115" t="s">
        <v>128</v>
      </c>
      <c r="O52" s="117" t="s">
        <v>1653</v>
      </c>
      <c r="P52" s="117">
        <v>27</v>
      </c>
      <c r="Q52" s="76"/>
      <c r="R52" s="86"/>
      <c r="S52" s="86"/>
      <c r="T52" s="86"/>
      <c r="U52" s="86"/>
      <c r="V52" s="86"/>
      <c r="W52" s="86"/>
      <c r="X52" s="86"/>
      <c r="Y52" s="86"/>
      <c r="Z52" s="86"/>
      <c r="AA52" s="79"/>
      <c r="AB52" s="79"/>
      <c r="AC52" s="79"/>
      <c r="AD52" s="79"/>
      <c r="AE52" s="79"/>
      <c r="AF52" s="79"/>
      <c r="AG52" s="79"/>
      <c r="AH52" s="79"/>
      <c r="AI52" s="79"/>
      <c r="AJ52" s="79"/>
      <c r="AK52" s="79"/>
      <c r="AL52" s="79"/>
      <c r="AM52" s="79"/>
      <c r="AN52" s="79"/>
      <c r="AO52" s="79"/>
      <c r="AP52" s="79"/>
      <c r="AQ52" s="79"/>
      <c r="AR52" s="79"/>
      <c r="AS52" s="79"/>
      <c r="AT52" s="79"/>
      <c r="AU52" s="79"/>
      <c r="AV52" s="79"/>
      <c r="AW52" s="79"/>
      <c r="AX52" s="79"/>
      <c r="AY52" s="79"/>
      <c r="AZ52" s="79"/>
      <c r="BA52" s="79"/>
      <c r="BB52" s="79"/>
      <c r="BC52" s="79"/>
      <c r="BD52" s="79"/>
      <c r="BE52" s="79"/>
      <c r="BF52" s="79"/>
      <c r="BG52" s="79"/>
      <c r="BH52" s="79"/>
      <c r="BI52" s="79"/>
      <c r="BJ52" s="79"/>
      <c r="BK52" s="79"/>
      <c r="BL52" s="79"/>
      <c r="BM52" s="79"/>
      <c r="BN52" s="79"/>
      <c r="BO52" s="79"/>
      <c r="BP52" s="79"/>
      <c r="BQ52" s="79"/>
      <c r="BR52" s="79"/>
      <c r="BS52" s="79"/>
      <c r="BT52" s="79"/>
      <c r="BU52" s="79"/>
      <c r="BV52" s="79"/>
      <c r="BW52" s="79"/>
      <c r="BX52" s="79"/>
      <c r="BY52" s="79"/>
      <c r="BZ52" s="79"/>
      <c r="CA52" s="79"/>
      <c r="CB52" s="79"/>
      <c r="CC52" s="79"/>
      <c r="CD52" s="79"/>
      <c r="CE52" s="79"/>
      <c r="CF52" s="79"/>
      <c r="CG52" s="79"/>
      <c r="CH52" s="79"/>
      <c r="CI52" s="79"/>
      <c r="CJ52" s="79"/>
      <c r="CK52" s="79"/>
      <c r="CL52" s="79"/>
      <c r="CM52" s="79"/>
      <c r="CN52" s="79"/>
      <c r="CO52" s="79"/>
      <c r="CP52" s="79"/>
      <c r="CQ52" s="79"/>
      <c r="CR52" s="79"/>
      <c r="CS52" s="79"/>
      <c r="CT52" s="79"/>
      <c r="CU52" s="79"/>
      <c r="CV52" s="79"/>
      <c r="CW52" s="79"/>
      <c r="CX52" s="79"/>
      <c r="CY52" s="79"/>
      <c r="CZ52" s="79"/>
      <c r="DA52" s="79"/>
      <c r="DB52" s="79"/>
      <c r="DC52" s="79"/>
      <c r="DD52" s="79"/>
      <c r="DE52" s="79"/>
      <c r="DF52" s="79"/>
      <c r="DG52" s="79"/>
      <c r="DH52" s="79"/>
      <c r="DI52" s="79"/>
      <c r="DJ52" s="79"/>
      <c r="DK52" s="79"/>
      <c r="DL52" s="79"/>
      <c r="DM52" s="79"/>
      <c r="DN52" s="79"/>
      <c r="DO52" s="79"/>
      <c r="DP52" s="79"/>
      <c r="DQ52" s="79"/>
      <c r="DR52" s="79"/>
      <c r="DS52" s="79"/>
      <c r="DT52" s="79"/>
      <c r="DU52" s="79"/>
      <c r="DV52" s="79"/>
      <c r="DW52" s="79"/>
      <c r="DX52" s="79"/>
      <c r="DY52" s="79"/>
      <c r="DZ52" s="79"/>
      <c r="EA52" s="79"/>
      <c r="EB52" s="79"/>
      <c r="EC52" s="79"/>
      <c r="ED52" s="79"/>
      <c r="EE52" s="79"/>
      <c r="EF52" s="79"/>
      <c r="EG52" s="79"/>
      <c r="EH52" s="79"/>
      <c r="EI52" s="79"/>
      <c r="EJ52" s="79"/>
      <c r="EK52" s="79"/>
      <c r="EL52" s="79"/>
      <c r="EM52" s="79"/>
      <c r="EN52" s="79"/>
      <c r="EO52" s="79"/>
      <c r="EP52" s="79"/>
      <c r="EQ52" s="79"/>
      <c r="ER52" s="79"/>
      <c r="ES52" s="79"/>
      <c r="ET52" s="79"/>
      <c r="EU52" s="79"/>
      <c r="EV52" s="79"/>
      <c r="EW52" s="79"/>
      <c r="EX52" s="79"/>
      <c r="EY52" s="79"/>
      <c r="EZ52" s="79"/>
      <c r="FA52" s="79"/>
      <c r="FB52" s="79"/>
      <c r="FC52" s="79"/>
      <c r="FD52" s="79"/>
      <c r="FE52" s="79"/>
      <c r="FF52" s="79"/>
      <c r="FG52" s="79"/>
      <c r="FH52" s="79"/>
      <c r="FI52" s="79"/>
      <c r="FJ52" s="79"/>
      <c r="FK52" s="79"/>
      <c r="FL52" s="79"/>
      <c r="FM52" s="79"/>
      <c r="FN52" s="79"/>
      <c r="FO52" s="79"/>
      <c r="FP52" s="79"/>
      <c r="FQ52" s="79"/>
      <c r="FR52" s="79"/>
      <c r="FS52" s="79"/>
      <c r="FT52" s="79"/>
      <c r="FU52" s="79"/>
      <c r="FV52" s="79"/>
      <c r="FW52" s="79"/>
      <c r="FX52" s="79"/>
      <c r="FY52" s="79"/>
      <c r="FZ52" s="79"/>
      <c r="GA52" s="79"/>
      <c r="GB52" s="79"/>
      <c r="GC52" s="79"/>
      <c r="GD52" s="79"/>
      <c r="GE52" s="79"/>
      <c r="GF52" s="79"/>
      <c r="GG52" s="79"/>
      <c r="GH52" s="79"/>
      <c r="GI52" s="79"/>
      <c r="GJ52" s="79"/>
      <c r="GK52" s="79"/>
      <c r="GL52" s="79"/>
      <c r="GM52" s="79"/>
      <c r="GN52" s="79"/>
      <c r="GO52" s="79"/>
      <c r="GP52" s="79"/>
      <c r="GQ52" s="79"/>
      <c r="GR52" s="79"/>
      <c r="GS52" s="79"/>
      <c r="GT52" s="79"/>
      <c r="GU52" s="79"/>
      <c r="GV52" s="79"/>
      <c r="GW52" s="79"/>
      <c r="GX52" s="79"/>
      <c r="GY52" s="79"/>
      <c r="GZ52" s="79"/>
      <c r="HA52" s="79"/>
      <c r="HB52" s="79"/>
      <c r="HC52" s="79"/>
      <c r="HD52" s="79"/>
      <c r="HE52" s="79"/>
      <c r="HF52" s="79"/>
      <c r="HG52" s="79"/>
      <c r="HH52" s="79"/>
      <c r="HI52" s="79"/>
      <c r="HJ52" s="79"/>
      <c r="HK52" s="79"/>
      <c r="HL52" s="79"/>
      <c r="HM52" s="79"/>
      <c r="HN52" s="79"/>
      <c r="HO52" s="79"/>
      <c r="HP52" s="79"/>
      <c r="HQ52" s="79"/>
      <c r="HR52" s="79"/>
      <c r="HS52" s="79"/>
      <c r="HT52" s="79"/>
      <c r="HU52" s="79"/>
      <c r="HV52" s="79"/>
      <c r="HW52" s="79"/>
      <c r="HX52" s="79"/>
      <c r="HY52" s="79"/>
      <c r="HZ52" s="79"/>
      <c r="IA52" s="79"/>
      <c r="IB52" s="79"/>
      <c r="IC52" s="79"/>
      <c r="ID52" s="79"/>
      <c r="IE52" s="79"/>
      <c r="IF52" s="79"/>
      <c r="IG52" s="79"/>
      <c r="IH52" s="79"/>
      <c r="II52" s="79"/>
      <c r="IJ52" s="79"/>
      <c r="IK52" s="79"/>
      <c r="IL52" s="79"/>
      <c r="IM52" s="79"/>
      <c r="IN52" s="79"/>
      <c r="IO52" s="79"/>
      <c r="IP52" s="79"/>
      <c r="IQ52" s="79"/>
      <c r="IR52" s="79"/>
      <c r="IS52" s="79"/>
      <c r="IT52" s="79"/>
      <c r="IU52" s="79"/>
      <c r="IV52" s="79"/>
    </row>
    <row r="53" spans="1:256" ht="28.5" x14ac:dyDescent="0.25">
      <c r="A53" s="47">
        <f>+A52+1</f>
        <v>4</v>
      </c>
      <c r="B53" s="62" t="s">
        <v>1649</v>
      </c>
      <c r="C53" s="62" t="s">
        <v>1649</v>
      </c>
      <c r="D53" s="62" t="s">
        <v>1651</v>
      </c>
      <c r="E53" s="62" t="s">
        <v>1656</v>
      </c>
      <c r="F53" s="205" t="s">
        <v>75</v>
      </c>
      <c r="G53" s="120" t="s">
        <v>488</v>
      </c>
      <c r="H53" s="111">
        <v>40560</v>
      </c>
      <c r="I53" s="111">
        <v>40908</v>
      </c>
      <c r="J53" s="112" t="s">
        <v>95</v>
      </c>
      <c r="K53" s="255">
        <f>(I53-H53)/30</f>
        <v>11.6</v>
      </c>
      <c r="L53" s="113" t="s">
        <v>128</v>
      </c>
      <c r="M53" s="115">
        <v>300</v>
      </c>
      <c r="N53" s="115" t="s">
        <v>128</v>
      </c>
      <c r="O53" s="117" t="s">
        <v>1653</v>
      </c>
      <c r="P53" s="117">
        <v>27</v>
      </c>
      <c r="Q53" s="76"/>
      <c r="R53" s="86"/>
      <c r="S53" s="86"/>
      <c r="T53" s="86"/>
      <c r="U53" s="86"/>
      <c r="V53" s="86"/>
      <c r="W53" s="86"/>
      <c r="X53" s="86"/>
      <c r="Y53" s="86"/>
      <c r="Z53" s="86"/>
      <c r="AA53" s="79"/>
      <c r="AB53" s="79"/>
      <c r="AC53" s="79"/>
      <c r="AD53" s="79"/>
      <c r="AE53" s="79"/>
      <c r="AF53" s="79"/>
      <c r="AG53" s="79"/>
      <c r="AH53" s="79"/>
      <c r="AI53" s="79"/>
      <c r="AJ53" s="79"/>
      <c r="AK53" s="79"/>
      <c r="AL53" s="79"/>
      <c r="AM53" s="79"/>
      <c r="AN53" s="79"/>
      <c r="AO53" s="79"/>
      <c r="AP53" s="79"/>
      <c r="AQ53" s="79"/>
      <c r="AR53" s="79"/>
      <c r="AS53" s="79"/>
      <c r="AT53" s="79"/>
      <c r="AU53" s="79"/>
      <c r="AV53" s="79"/>
      <c r="AW53" s="79"/>
      <c r="AX53" s="79"/>
      <c r="AY53" s="79"/>
      <c r="AZ53" s="79"/>
      <c r="BA53" s="79"/>
      <c r="BB53" s="79"/>
      <c r="BC53" s="79"/>
      <c r="BD53" s="79"/>
      <c r="BE53" s="79"/>
      <c r="BF53" s="79"/>
      <c r="BG53" s="79"/>
      <c r="BH53" s="79"/>
      <c r="BI53" s="79"/>
      <c r="BJ53" s="79"/>
      <c r="BK53" s="79"/>
      <c r="BL53" s="79"/>
      <c r="BM53" s="79"/>
      <c r="BN53" s="79"/>
      <c r="BO53" s="79"/>
      <c r="BP53" s="79"/>
      <c r="BQ53" s="79"/>
      <c r="BR53" s="79"/>
      <c r="BS53" s="79"/>
      <c r="BT53" s="79"/>
      <c r="BU53" s="79"/>
      <c r="BV53" s="79"/>
      <c r="BW53" s="79"/>
      <c r="BX53" s="79"/>
      <c r="BY53" s="79"/>
      <c r="BZ53" s="79"/>
      <c r="CA53" s="79"/>
      <c r="CB53" s="79"/>
      <c r="CC53" s="79"/>
      <c r="CD53" s="79"/>
      <c r="CE53" s="79"/>
      <c r="CF53" s="79"/>
      <c r="CG53" s="79"/>
      <c r="CH53" s="79"/>
      <c r="CI53" s="79"/>
      <c r="CJ53" s="79"/>
      <c r="CK53" s="79"/>
      <c r="CL53" s="79"/>
      <c r="CM53" s="79"/>
      <c r="CN53" s="79"/>
      <c r="CO53" s="79"/>
      <c r="CP53" s="79"/>
      <c r="CQ53" s="79"/>
      <c r="CR53" s="79"/>
      <c r="CS53" s="79"/>
      <c r="CT53" s="79"/>
      <c r="CU53" s="79"/>
      <c r="CV53" s="79"/>
      <c r="CW53" s="79"/>
      <c r="CX53" s="79"/>
      <c r="CY53" s="79"/>
      <c r="CZ53" s="79"/>
      <c r="DA53" s="79"/>
      <c r="DB53" s="79"/>
      <c r="DC53" s="79"/>
      <c r="DD53" s="79"/>
      <c r="DE53" s="79"/>
      <c r="DF53" s="79"/>
      <c r="DG53" s="79"/>
      <c r="DH53" s="79"/>
      <c r="DI53" s="79"/>
      <c r="DJ53" s="79"/>
      <c r="DK53" s="79"/>
      <c r="DL53" s="79"/>
      <c r="DM53" s="79"/>
      <c r="DN53" s="79"/>
      <c r="DO53" s="79"/>
      <c r="DP53" s="79"/>
      <c r="DQ53" s="79"/>
      <c r="DR53" s="79"/>
      <c r="DS53" s="79"/>
      <c r="DT53" s="79"/>
      <c r="DU53" s="79"/>
      <c r="DV53" s="79"/>
      <c r="DW53" s="79"/>
      <c r="DX53" s="79"/>
      <c r="DY53" s="79"/>
      <c r="DZ53" s="79"/>
      <c r="EA53" s="79"/>
      <c r="EB53" s="79"/>
      <c r="EC53" s="79"/>
      <c r="ED53" s="79"/>
      <c r="EE53" s="79"/>
      <c r="EF53" s="79"/>
      <c r="EG53" s="79"/>
      <c r="EH53" s="79"/>
      <c r="EI53" s="79"/>
      <c r="EJ53" s="79"/>
      <c r="EK53" s="79"/>
      <c r="EL53" s="79"/>
      <c r="EM53" s="79"/>
      <c r="EN53" s="79"/>
      <c r="EO53" s="79"/>
      <c r="EP53" s="79"/>
      <c r="EQ53" s="79"/>
      <c r="ER53" s="79"/>
      <c r="ES53" s="79"/>
      <c r="ET53" s="79"/>
      <c r="EU53" s="79"/>
      <c r="EV53" s="79"/>
      <c r="EW53" s="79"/>
      <c r="EX53" s="79"/>
      <c r="EY53" s="79"/>
      <c r="EZ53" s="79"/>
      <c r="FA53" s="79"/>
      <c r="FB53" s="79"/>
      <c r="FC53" s="79"/>
      <c r="FD53" s="79"/>
      <c r="FE53" s="79"/>
      <c r="FF53" s="79"/>
      <c r="FG53" s="79"/>
      <c r="FH53" s="79"/>
      <c r="FI53" s="79"/>
      <c r="FJ53" s="79"/>
      <c r="FK53" s="79"/>
      <c r="FL53" s="79"/>
      <c r="FM53" s="79"/>
      <c r="FN53" s="79"/>
      <c r="FO53" s="79"/>
      <c r="FP53" s="79"/>
      <c r="FQ53" s="79"/>
      <c r="FR53" s="79"/>
      <c r="FS53" s="79"/>
      <c r="FT53" s="79"/>
      <c r="FU53" s="79"/>
      <c r="FV53" s="79"/>
      <c r="FW53" s="79"/>
      <c r="FX53" s="79"/>
      <c r="FY53" s="79"/>
      <c r="FZ53" s="79"/>
      <c r="GA53" s="79"/>
      <c r="GB53" s="79"/>
      <c r="GC53" s="79"/>
      <c r="GD53" s="79"/>
      <c r="GE53" s="79"/>
      <c r="GF53" s="79"/>
      <c r="GG53" s="79"/>
      <c r="GH53" s="79"/>
      <c r="GI53" s="79"/>
      <c r="GJ53" s="79"/>
      <c r="GK53" s="79"/>
      <c r="GL53" s="79"/>
      <c r="GM53" s="79"/>
      <c r="GN53" s="79"/>
      <c r="GO53" s="79"/>
      <c r="GP53" s="79"/>
      <c r="GQ53" s="79"/>
      <c r="GR53" s="79"/>
      <c r="GS53" s="79"/>
      <c r="GT53" s="79"/>
      <c r="GU53" s="79"/>
      <c r="GV53" s="79"/>
      <c r="GW53" s="79"/>
      <c r="GX53" s="79"/>
      <c r="GY53" s="79"/>
      <c r="GZ53" s="79"/>
      <c r="HA53" s="79"/>
      <c r="HB53" s="79"/>
      <c r="HC53" s="79"/>
      <c r="HD53" s="79"/>
      <c r="HE53" s="79"/>
      <c r="HF53" s="79"/>
      <c r="HG53" s="79"/>
      <c r="HH53" s="79"/>
      <c r="HI53" s="79"/>
      <c r="HJ53" s="79"/>
      <c r="HK53" s="79"/>
      <c r="HL53" s="79"/>
      <c r="HM53" s="79"/>
      <c r="HN53" s="79"/>
      <c r="HO53" s="79"/>
      <c r="HP53" s="79"/>
      <c r="HQ53" s="79"/>
      <c r="HR53" s="79"/>
      <c r="HS53" s="79"/>
      <c r="HT53" s="79"/>
      <c r="HU53" s="79"/>
      <c r="HV53" s="79"/>
      <c r="HW53" s="79"/>
      <c r="HX53" s="79"/>
      <c r="HY53" s="79"/>
      <c r="HZ53" s="79"/>
      <c r="IA53" s="79"/>
      <c r="IB53" s="79"/>
      <c r="IC53" s="79"/>
      <c r="ID53" s="79"/>
      <c r="IE53" s="79"/>
      <c r="IF53" s="79"/>
      <c r="IG53" s="79"/>
      <c r="IH53" s="79"/>
      <c r="II53" s="79"/>
      <c r="IJ53" s="79"/>
      <c r="IK53" s="79"/>
      <c r="IL53" s="79"/>
      <c r="IM53" s="79"/>
      <c r="IN53" s="79"/>
      <c r="IO53" s="79"/>
      <c r="IP53" s="79"/>
      <c r="IQ53" s="79"/>
      <c r="IR53" s="79"/>
      <c r="IS53" s="79"/>
      <c r="IT53" s="79"/>
      <c r="IU53" s="79"/>
      <c r="IV53" s="79"/>
    </row>
    <row r="54" spans="1:256" ht="28.5" x14ac:dyDescent="0.25">
      <c r="A54" s="47">
        <f>+A53+1</f>
        <v>5</v>
      </c>
      <c r="B54" s="62" t="s">
        <v>1649</v>
      </c>
      <c r="C54" s="62" t="s">
        <v>1649</v>
      </c>
      <c r="D54" s="62" t="s">
        <v>1651</v>
      </c>
      <c r="E54" s="62" t="s">
        <v>1657</v>
      </c>
      <c r="F54" s="205" t="s">
        <v>75</v>
      </c>
      <c r="G54" s="120" t="s">
        <v>488</v>
      </c>
      <c r="H54" s="111">
        <v>40198</v>
      </c>
      <c r="I54" s="111">
        <v>40543</v>
      </c>
      <c r="J54" s="112" t="s">
        <v>95</v>
      </c>
      <c r="K54" s="255">
        <f>(I54-H54)/30</f>
        <v>11.5</v>
      </c>
      <c r="L54" s="113" t="s">
        <v>128</v>
      </c>
      <c r="M54" s="115">
        <v>300</v>
      </c>
      <c r="N54" s="115" t="s">
        <v>128</v>
      </c>
      <c r="O54" s="117" t="s">
        <v>1653</v>
      </c>
      <c r="P54" s="117">
        <v>27</v>
      </c>
      <c r="Q54" s="76"/>
      <c r="R54" s="86"/>
      <c r="S54" s="86"/>
      <c r="T54" s="86"/>
      <c r="U54" s="86"/>
      <c r="V54" s="86"/>
      <c r="W54" s="86"/>
      <c r="X54" s="86"/>
      <c r="Y54" s="86"/>
      <c r="Z54" s="86"/>
      <c r="AA54" s="79"/>
      <c r="AB54" s="79"/>
      <c r="AC54" s="79"/>
      <c r="AD54" s="79"/>
      <c r="AE54" s="79"/>
      <c r="AF54" s="79"/>
      <c r="AG54" s="79"/>
      <c r="AH54" s="79"/>
      <c r="AI54" s="79"/>
      <c r="AJ54" s="79"/>
      <c r="AK54" s="79"/>
      <c r="AL54" s="79"/>
      <c r="AM54" s="79"/>
      <c r="AN54" s="79"/>
      <c r="AO54" s="79"/>
      <c r="AP54" s="79"/>
      <c r="AQ54" s="79"/>
      <c r="AR54" s="79"/>
      <c r="AS54" s="79"/>
      <c r="AT54" s="79"/>
      <c r="AU54" s="79"/>
      <c r="AV54" s="79"/>
      <c r="AW54" s="79"/>
      <c r="AX54" s="79"/>
      <c r="AY54" s="79"/>
      <c r="AZ54" s="79"/>
      <c r="BA54" s="79"/>
      <c r="BB54" s="79"/>
      <c r="BC54" s="79"/>
      <c r="BD54" s="79"/>
      <c r="BE54" s="79"/>
      <c r="BF54" s="79"/>
      <c r="BG54" s="79"/>
      <c r="BH54" s="79"/>
      <c r="BI54" s="79"/>
      <c r="BJ54" s="79"/>
      <c r="BK54" s="79"/>
      <c r="BL54" s="79"/>
      <c r="BM54" s="79"/>
      <c r="BN54" s="79"/>
      <c r="BO54" s="79"/>
      <c r="BP54" s="79"/>
      <c r="BQ54" s="79"/>
      <c r="BR54" s="79"/>
      <c r="BS54" s="79"/>
      <c r="BT54" s="79"/>
      <c r="BU54" s="79"/>
      <c r="BV54" s="79"/>
      <c r="BW54" s="79"/>
      <c r="BX54" s="79"/>
      <c r="BY54" s="79"/>
      <c r="BZ54" s="79"/>
      <c r="CA54" s="79"/>
      <c r="CB54" s="79"/>
      <c r="CC54" s="79"/>
      <c r="CD54" s="79"/>
      <c r="CE54" s="79"/>
      <c r="CF54" s="79"/>
      <c r="CG54" s="79"/>
      <c r="CH54" s="79"/>
      <c r="CI54" s="79"/>
      <c r="CJ54" s="79"/>
      <c r="CK54" s="79"/>
      <c r="CL54" s="79"/>
      <c r="CM54" s="79"/>
      <c r="CN54" s="79"/>
      <c r="CO54" s="79"/>
      <c r="CP54" s="79"/>
      <c r="CQ54" s="79"/>
      <c r="CR54" s="79"/>
      <c r="CS54" s="79"/>
      <c r="CT54" s="79"/>
      <c r="CU54" s="79"/>
      <c r="CV54" s="79"/>
      <c r="CW54" s="79"/>
      <c r="CX54" s="79"/>
      <c r="CY54" s="79"/>
      <c r="CZ54" s="79"/>
      <c r="DA54" s="79"/>
      <c r="DB54" s="79"/>
      <c r="DC54" s="79"/>
      <c r="DD54" s="79"/>
      <c r="DE54" s="79"/>
      <c r="DF54" s="79"/>
      <c r="DG54" s="79"/>
      <c r="DH54" s="79"/>
      <c r="DI54" s="79"/>
      <c r="DJ54" s="79"/>
      <c r="DK54" s="79"/>
      <c r="DL54" s="79"/>
      <c r="DM54" s="79"/>
      <c r="DN54" s="79"/>
      <c r="DO54" s="79"/>
      <c r="DP54" s="79"/>
      <c r="DQ54" s="79"/>
      <c r="DR54" s="79"/>
      <c r="DS54" s="79"/>
      <c r="DT54" s="79"/>
      <c r="DU54" s="79"/>
      <c r="DV54" s="79"/>
      <c r="DW54" s="79"/>
      <c r="DX54" s="79"/>
      <c r="DY54" s="79"/>
      <c r="DZ54" s="79"/>
      <c r="EA54" s="79"/>
      <c r="EB54" s="79"/>
      <c r="EC54" s="79"/>
      <c r="ED54" s="79"/>
      <c r="EE54" s="79"/>
      <c r="EF54" s="79"/>
      <c r="EG54" s="79"/>
      <c r="EH54" s="79"/>
      <c r="EI54" s="79"/>
      <c r="EJ54" s="79"/>
      <c r="EK54" s="79"/>
      <c r="EL54" s="79"/>
      <c r="EM54" s="79"/>
      <c r="EN54" s="79"/>
      <c r="EO54" s="79"/>
      <c r="EP54" s="79"/>
      <c r="EQ54" s="79"/>
      <c r="ER54" s="79"/>
      <c r="ES54" s="79"/>
      <c r="ET54" s="79"/>
      <c r="EU54" s="79"/>
      <c r="EV54" s="79"/>
      <c r="EW54" s="79"/>
      <c r="EX54" s="79"/>
      <c r="EY54" s="79"/>
      <c r="EZ54" s="79"/>
      <c r="FA54" s="79"/>
      <c r="FB54" s="79"/>
      <c r="FC54" s="79"/>
      <c r="FD54" s="79"/>
      <c r="FE54" s="79"/>
      <c r="FF54" s="79"/>
      <c r="FG54" s="79"/>
      <c r="FH54" s="79"/>
      <c r="FI54" s="79"/>
      <c r="FJ54" s="79"/>
      <c r="FK54" s="79"/>
      <c r="FL54" s="79"/>
      <c r="FM54" s="79"/>
      <c r="FN54" s="79"/>
      <c r="FO54" s="79"/>
      <c r="FP54" s="79"/>
      <c r="FQ54" s="79"/>
      <c r="FR54" s="79"/>
      <c r="FS54" s="79"/>
      <c r="FT54" s="79"/>
      <c r="FU54" s="79"/>
      <c r="FV54" s="79"/>
      <c r="FW54" s="79"/>
      <c r="FX54" s="79"/>
      <c r="FY54" s="79"/>
      <c r="FZ54" s="79"/>
      <c r="GA54" s="79"/>
      <c r="GB54" s="79"/>
      <c r="GC54" s="79"/>
      <c r="GD54" s="79"/>
      <c r="GE54" s="79"/>
      <c r="GF54" s="79"/>
      <c r="GG54" s="79"/>
      <c r="GH54" s="79"/>
      <c r="GI54" s="79"/>
      <c r="GJ54" s="79"/>
      <c r="GK54" s="79"/>
      <c r="GL54" s="79"/>
      <c r="GM54" s="79"/>
      <c r="GN54" s="79"/>
      <c r="GO54" s="79"/>
      <c r="GP54" s="79"/>
      <c r="GQ54" s="79"/>
      <c r="GR54" s="79"/>
      <c r="GS54" s="79"/>
      <c r="GT54" s="79"/>
      <c r="GU54" s="79"/>
      <c r="GV54" s="79"/>
      <c r="GW54" s="79"/>
      <c r="GX54" s="79"/>
      <c r="GY54" s="79"/>
      <c r="GZ54" s="79"/>
      <c r="HA54" s="79"/>
      <c r="HB54" s="79"/>
      <c r="HC54" s="79"/>
      <c r="HD54" s="79"/>
      <c r="HE54" s="79"/>
      <c r="HF54" s="79"/>
      <c r="HG54" s="79"/>
      <c r="HH54" s="79"/>
      <c r="HI54" s="79"/>
      <c r="HJ54" s="79"/>
      <c r="HK54" s="79"/>
      <c r="HL54" s="79"/>
      <c r="HM54" s="79"/>
      <c r="HN54" s="79"/>
      <c r="HO54" s="79"/>
      <c r="HP54" s="79"/>
      <c r="HQ54" s="79"/>
      <c r="HR54" s="79"/>
      <c r="HS54" s="79"/>
      <c r="HT54" s="79"/>
      <c r="HU54" s="79"/>
      <c r="HV54" s="79"/>
      <c r="HW54" s="79"/>
      <c r="HX54" s="79"/>
      <c r="HY54" s="79"/>
      <c r="HZ54" s="79"/>
      <c r="IA54" s="79"/>
      <c r="IB54" s="79"/>
      <c r="IC54" s="79"/>
      <c r="ID54" s="79"/>
      <c r="IE54" s="79"/>
      <c r="IF54" s="79"/>
      <c r="IG54" s="79"/>
      <c r="IH54" s="79"/>
      <c r="II54" s="79"/>
      <c r="IJ54" s="79"/>
      <c r="IK54" s="79"/>
      <c r="IL54" s="79"/>
      <c r="IM54" s="79"/>
      <c r="IN54" s="79"/>
      <c r="IO54" s="79"/>
      <c r="IP54" s="79"/>
      <c r="IQ54" s="79"/>
      <c r="IR54" s="79"/>
      <c r="IS54" s="79"/>
      <c r="IT54" s="79"/>
      <c r="IU54" s="79"/>
      <c r="IV54" s="79"/>
    </row>
    <row r="55" spans="1:256" x14ac:dyDescent="0.25">
      <c r="A55" s="47"/>
      <c r="B55" s="118" t="s">
        <v>105</v>
      </c>
      <c r="C55" s="63"/>
      <c r="D55" s="62"/>
      <c r="E55" s="119"/>
      <c r="F55" s="120"/>
      <c r="G55" s="120"/>
      <c r="H55" s="120"/>
      <c r="I55" s="112"/>
      <c r="J55" s="112"/>
      <c r="K55" s="121">
        <f>SUM(K50:K54)</f>
        <v>58.63333333333334</v>
      </c>
      <c r="L55" s="122"/>
      <c r="M55" s="121">
        <f>SUM(M50:M54)</f>
        <v>1500</v>
      </c>
      <c r="N55" s="122">
        <f>SUM(N50:N54)</f>
        <v>0</v>
      </c>
      <c r="O55" s="117"/>
      <c r="P55" s="117"/>
      <c r="Q55" s="76"/>
      <c r="R55" s="79"/>
      <c r="S55" s="79"/>
      <c r="T55" s="79"/>
      <c r="U55" s="79"/>
      <c r="V55" s="79"/>
      <c r="W55" s="79"/>
      <c r="X55" s="79"/>
      <c r="Y55" s="79"/>
      <c r="Z55" s="79"/>
      <c r="AA55" s="79"/>
      <c r="AB55" s="79"/>
      <c r="AC55" s="79"/>
      <c r="AD55" s="79"/>
      <c r="AE55" s="79"/>
      <c r="AF55" s="79"/>
      <c r="AG55" s="79"/>
      <c r="AH55" s="79"/>
      <c r="AI55" s="79"/>
      <c r="AJ55" s="79"/>
      <c r="AK55" s="79"/>
      <c r="AL55" s="79"/>
      <c r="AM55" s="79"/>
      <c r="AN55" s="79"/>
      <c r="AO55" s="79"/>
      <c r="AP55" s="79"/>
      <c r="AQ55" s="79"/>
      <c r="AR55" s="79"/>
      <c r="AS55" s="79"/>
      <c r="AT55" s="79"/>
      <c r="AU55" s="79"/>
      <c r="AV55" s="79"/>
      <c r="AW55" s="79"/>
      <c r="AX55" s="79"/>
      <c r="AY55" s="79"/>
      <c r="AZ55" s="79"/>
      <c r="BA55" s="79"/>
      <c r="BB55" s="79"/>
      <c r="BC55" s="79"/>
      <c r="BD55" s="79"/>
      <c r="BE55" s="79"/>
      <c r="BF55" s="79"/>
      <c r="BG55" s="79"/>
      <c r="BH55" s="79"/>
      <c r="BI55" s="79"/>
      <c r="BJ55" s="79"/>
      <c r="BK55" s="79"/>
      <c r="BL55" s="79"/>
      <c r="BM55" s="79"/>
      <c r="BN55" s="79"/>
      <c r="BO55" s="79"/>
      <c r="BP55" s="79"/>
      <c r="BQ55" s="79"/>
      <c r="BR55" s="79"/>
      <c r="BS55" s="79"/>
      <c r="BT55" s="79"/>
      <c r="BU55" s="79"/>
      <c r="BV55" s="79"/>
      <c r="BW55" s="79"/>
      <c r="BX55" s="79"/>
      <c r="BY55" s="79"/>
      <c r="BZ55" s="79"/>
      <c r="CA55" s="79"/>
      <c r="CB55" s="79"/>
      <c r="CC55" s="79"/>
      <c r="CD55" s="79"/>
      <c r="CE55" s="79"/>
      <c r="CF55" s="79"/>
      <c r="CG55" s="79"/>
      <c r="CH55" s="79"/>
      <c r="CI55" s="79"/>
      <c r="CJ55" s="79"/>
      <c r="CK55" s="79"/>
      <c r="CL55" s="79"/>
      <c r="CM55" s="79"/>
      <c r="CN55" s="79"/>
      <c r="CO55" s="79"/>
      <c r="CP55" s="79"/>
      <c r="CQ55" s="79"/>
      <c r="CR55" s="79"/>
      <c r="CS55" s="79"/>
      <c r="CT55" s="79"/>
      <c r="CU55" s="79"/>
      <c r="CV55" s="79"/>
      <c r="CW55" s="79"/>
      <c r="CX55" s="79"/>
      <c r="CY55" s="79"/>
      <c r="CZ55" s="79"/>
      <c r="DA55" s="79"/>
      <c r="DB55" s="79"/>
      <c r="DC55" s="79"/>
      <c r="DD55" s="79"/>
      <c r="DE55" s="79"/>
      <c r="DF55" s="79"/>
      <c r="DG55" s="79"/>
      <c r="DH55" s="79"/>
      <c r="DI55" s="79"/>
      <c r="DJ55" s="79"/>
      <c r="DK55" s="79"/>
      <c r="DL55" s="79"/>
      <c r="DM55" s="79"/>
      <c r="DN55" s="79"/>
      <c r="DO55" s="79"/>
      <c r="DP55" s="79"/>
      <c r="DQ55" s="79"/>
      <c r="DR55" s="79"/>
      <c r="DS55" s="79"/>
      <c r="DT55" s="79"/>
      <c r="DU55" s="79"/>
      <c r="DV55" s="79"/>
      <c r="DW55" s="79"/>
      <c r="DX55" s="79"/>
      <c r="DY55" s="79"/>
      <c r="DZ55" s="79"/>
      <c r="EA55" s="79"/>
      <c r="EB55" s="79"/>
      <c r="EC55" s="79"/>
      <c r="ED55" s="79"/>
      <c r="EE55" s="79"/>
      <c r="EF55" s="79"/>
      <c r="EG55" s="79"/>
      <c r="EH55" s="79"/>
      <c r="EI55" s="79"/>
      <c r="EJ55" s="79"/>
      <c r="EK55" s="79"/>
      <c r="EL55" s="79"/>
      <c r="EM55" s="79"/>
      <c r="EN55" s="79"/>
      <c r="EO55" s="79"/>
      <c r="EP55" s="79"/>
      <c r="EQ55" s="79"/>
      <c r="ER55" s="79"/>
      <c r="ES55" s="79"/>
      <c r="ET55" s="79"/>
      <c r="EU55" s="79"/>
      <c r="EV55" s="79"/>
      <c r="EW55" s="79"/>
      <c r="EX55" s="79"/>
      <c r="EY55" s="79"/>
      <c r="EZ55" s="79"/>
      <c r="FA55" s="79"/>
      <c r="FB55" s="79"/>
      <c r="FC55" s="79"/>
      <c r="FD55" s="79"/>
      <c r="FE55" s="79"/>
      <c r="FF55" s="79"/>
      <c r="FG55" s="79"/>
      <c r="FH55" s="79"/>
      <c r="FI55" s="79"/>
      <c r="FJ55" s="79"/>
      <c r="FK55" s="79"/>
      <c r="FL55" s="79"/>
      <c r="FM55" s="79"/>
      <c r="FN55" s="79"/>
      <c r="FO55" s="79"/>
      <c r="FP55" s="79"/>
      <c r="FQ55" s="79"/>
      <c r="FR55" s="79"/>
      <c r="FS55" s="79"/>
      <c r="FT55" s="79"/>
      <c r="FU55" s="79"/>
      <c r="FV55" s="79"/>
      <c r="FW55" s="79"/>
      <c r="FX55" s="79"/>
      <c r="FY55" s="79"/>
      <c r="FZ55" s="79"/>
      <c r="GA55" s="79"/>
      <c r="GB55" s="79"/>
      <c r="GC55" s="79"/>
      <c r="GD55" s="79"/>
      <c r="GE55" s="79"/>
      <c r="GF55" s="79"/>
      <c r="GG55" s="79"/>
      <c r="GH55" s="79"/>
      <c r="GI55" s="79"/>
      <c r="GJ55" s="79"/>
      <c r="GK55" s="79"/>
      <c r="GL55" s="79"/>
      <c r="GM55" s="79"/>
      <c r="GN55" s="79"/>
      <c r="GO55" s="79"/>
      <c r="GP55" s="79"/>
      <c r="GQ55" s="79"/>
      <c r="GR55" s="79"/>
      <c r="GS55" s="79"/>
      <c r="GT55" s="79"/>
      <c r="GU55" s="79"/>
      <c r="GV55" s="79"/>
      <c r="GW55" s="79"/>
      <c r="GX55" s="79"/>
      <c r="GY55" s="79"/>
      <c r="GZ55" s="79"/>
      <c r="HA55" s="79"/>
      <c r="HB55" s="79"/>
      <c r="HC55" s="79"/>
      <c r="HD55" s="79"/>
      <c r="HE55" s="79"/>
      <c r="HF55" s="79"/>
      <c r="HG55" s="79"/>
      <c r="HH55" s="79"/>
      <c r="HI55" s="79"/>
      <c r="HJ55" s="79"/>
      <c r="HK55" s="79"/>
      <c r="HL55" s="79"/>
      <c r="HM55" s="79"/>
      <c r="HN55" s="79"/>
      <c r="HO55" s="79"/>
      <c r="HP55" s="79"/>
      <c r="HQ55" s="79"/>
      <c r="HR55" s="79"/>
      <c r="HS55" s="79"/>
      <c r="HT55" s="79"/>
      <c r="HU55" s="79"/>
      <c r="HV55" s="79"/>
      <c r="HW55" s="79"/>
      <c r="HX55" s="79"/>
      <c r="HY55" s="79"/>
      <c r="HZ55" s="79"/>
      <c r="IA55" s="79"/>
      <c r="IB55" s="79"/>
      <c r="IC55" s="79"/>
      <c r="ID55" s="79"/>
      <c r="IE55" s="79"/>
      <c r="IF55" s="79"/>
      <c r="IG55" s="79"/>
      <c r="IH55" s="79"/>
      <c r="II55" s="79"/>
      <c r="IJ55" s="79"/>
      <c r="IK55" s="79"/>
      <c r="IL55" s="79"/>
      <c r="IM55" s="79"/>
      <c r="IN55" s="79"/>
      <c r="IO55" s="79"/>
      <c r="IP55" s="79"/>
      <c r="IQ55" s="79"/>
      <c r="IR55" s="79"/>
      <c r="IS55" s="79"/>
      <c r="IT55" s="79"/>
      <c r="IU55" s="79"/>
      <c r="IV55" s="79"/>
    </row>
    <row r="56" spans="1:256" x14ac:dyDescent="0.25">
      <c r="E56" s="155"/>
      <c r="K56" s="156"/>
    </row>
    <row r="57" spans="1:256" ht="15" x14ac:dyDescent="0.25">
      <c r="B57" s="471" t="s">
        <v>133</v>
      </c>
      <c r="C57" s="471" t="s">
        <v>134</v>
      </c>
      <c r="D57" s="505" t="s">
        <v>135</v>
      </c>
      <c r="E57" s="505"/>
      <c r="K57" s="157"/>
      <c r="L57" s="157"/>
      <c r="M57" s="157"/>
    </row>
    <row r="58" spans="1:256" ht="18" x14ac:dyDescent="0.25">
      <c r="B58" s="473"/>
      <c r="C58" s="473"/>
      <c r="D58" s="158" t="s">
        <v>136</v>
      </c>
      <c r="E58" s="159" t="s">
        <v>137</v>
      </c>
      <c r="H58" s="124"/>
      <c r="I58" s="161">
        <v>40194</v>
      </c>
      <c r="K58" s="161"/>
      <c r="L58" s="157"/>
    </row>
    <row r="59" spans="1:256" ht="18" x14ac:dyDescent="0.25">
      <c r="B59" s="160" t="s">
        <v>139</v>
      </c>
      <c r="C59" s="162">
        <f>+K55</f>
        <v>58.63333333333334</v>
      </c>
      <c r="D59" s="99" t="s">
        <v>136</v>
      </c>
      <c r="E59" s="85"/>
      <c r="F59" s="126"/>
      <c r="G59" s="126"/>
      <c r="H59" s="126"/>
      <c r="I59" s="126"/>
      <c r="J59" s="126"/>
      <c r="L59" s="163">
        <f>K50+K51+K52+K53</f>
        <v>47.13333333333334</v>
      </c>
      <c r="M59" s="126"/>
    </row>
    <row r="60" spans="1:256" ht="15" x14ac:dyDescent="0.25">
      <c r="B60" s="160" t="s">
        <v>140</v>
      </c>
      <c r="C60" s="164">
        <f>+M55</f>
        <v>1500</v>
      </c>
      <c r="D60" s="85" t="s">
        <v>136</v>
      </c>
      <c r="E60" s="85"/>
    </row>
    <row r="61" spans="1:256" x14ac:dyDescent="0.25">
      <c r="B61" s="165"/>
      <c r="C61" s="518"/>
      <c r="D61" s="518"/>
      <c r="E61" s="518"/>
      <c r="F61" s="518"/>
      <c r="G61" s="518"/>
      <c r="H61" s="518"/>
      <c r="I61" s="518"/>
      <c r="J61" s="518"/>
      <c r="K61" s="518"/>
      <c r="L61" s="518"/>
      <c r="M61" s="518"/>
      <c r="N61" s="518"/>
    </row>
    <row r="62" spans="1:256" ht="15" thickBot="1" x14ac:dyDescent="0.3"/>
    <row r="63" spans="1:256" ht="27" thickBot="1" x14ac:dyDescent="0.3">
      <c r="B63" s="519" t="s">
        <v>141</v>
      </c>
      <c r="C63" s="519"/>
      <c r="D63" s="519"/>
      <c r="E63" s="519"/>
      <c r="F63" s="519"/>
      <c r="G63" s="519"/>
      <c r="H63" s="519"/>
      <c r="I63" s="519"/>
      <c r="J63" s="519"/>
      <c r="K63" s="519"/>
      <c r="L63" s="519"/>
      <c r="M63" s="519"/>
      <c r="N63" s="519"/>
    </row>
    <row r="66" spans="2:18" ht="90" x14ac:dyDescent="0.25">
      <c r="B66" s="176" t="s">
        <v>142</v>
      </c>
      <c r="C66" s="195" t="s">
        <v>143</v>
      </c>
      <c r="D66" s="195" t="s">
        <v>144</v>
      </c>
      <c r="E66" s="195" t="s">
        <v>145</v>
      </c>
      <c r="F66" s="195" t="s">
        <v>146</v>
      </c>
      <c r="G66" s="195" t="s">
        <v>147</v>
      </c>
      <c r="H66" s="195" t="s">
        <v>1428</v>
      </c>
      <c r="I66" s="176" t="s">
        <v>149</v>
      </c>
      <c r="J66" s="195" t="s">
        <v>150</v>
      </c>
      <c r="K66" s="195" t="s">
        <v>151</v>
      </c>
      <c r="L66" s="195" t="s">
        <v>152</v>
      </c>
      <c r="M66" s="195" t="s">
        <v>153</v>
      </c>
      <c r="N66" s="196" t="s">
        <v>154</v>
      </c>
      <c r="O66" s="196" t="s">
        <v>155</v>
      </c>
      <c r="P66" s="489" t="s">
        <v>96</v>
      </c>
      <c r="Q66" s="491"/>
      <c r="R66" s="195" t="s">
        <v>156</v>
      </c>
    </row>
    <row r="67" spans="2:18" ht="57" x14ac:dyDescent="0.25">
      <c r="B67" s="99" t="s">
        <v>541</v>
      </c>
      <c r="C67" s="127" t="s">
        <v>602</v>
      </c>
      <c r="D67" s="127" t="s">
        <v>1658</v>
      </c>
      <c r="E67" s="127">
        <v>300</v>
      </c>
      <c r="F67" s="47" t="s">
        <v>488</v>
      </c>
      <c r="G67" s="47" t="s">
        <v>488</v>
      </c>
      <c r="H67" s="47" t="s">
        <v>488</v>
      </c>
      <c r="I67" s="47" t="s">
        <v>488</v>
      </c>
      <c r="J67" s="47" t="s">
        <v>1659</v>
      </c>
      <c r="K67" s="127" t="s">
        <v>75</v>
      </c>
      <c r="L67" s="127" t="s">
        <v>75</v>
      </c>
      <c r="M67" s="127" t="s">
        <v>75</v>
      </c>
      <c r="N67" s="127" t="s">
        <v>75</v>
      </c>
      <c r="O67" s="127" t="s">
        <v>75</v>
      </c>
      <c r="P67" s="468" t="s">
        <v>635</v>
      </c>
      <c r="Q67" s="469"/>
      <c r="R67" s="47" t="s">
        <v>75</v>
      </c>
    </row>
    <row r="68" spans="2:18" x14ac:dyDescent="0.25">
      <c r="B68" s="123" t="s">
        <v>159</v>
      </c>
      <c r="H68" s="99"/>
      <c r="I68" s="99"/>
    </row>
    <row r="69" spans="2:18" x14ac:dyDescent="0.25">
      <c r="B69" s="123" t="s">
        <v>160</v>
      </c>
    </row>
    <row r="70" spans="2:18" x14ac:dyDescent="0.25">
      <c r="B70" s="123" t="s">
        <v>161</v>
      </c>
    </row>
    <row r="72" spans="2:18" ht="15" thickBot="1" x14ac:dyDescent="0.3"/>
    <row r="73" spans="2:18" ht="27" thickBot="1" x14ac:dyDescent="0.3">
      <c r="B73" s="513" t="s">
        <v>162</v>
      </c>
      <c r="C73" s="514"/>
      <c r="D73" s="514"/>
      <c r="E73" s="514"/>
      <c r="F73" s="514"/>
      <c r="G73" s="514"/>
      <c r="H73" s="514"/>
      <c r="I73" s="514"/>
      <c r="J73" s="514"/>
      <c r="K73" s="514"/>
      <c r="L73" s="514"/>
      <c r="M73" s="514"/>
      <c r="N73" s="515"/>
    </row>
    <row r="75" spans="2:18" x14ac:dyDescent="0.25">
      <c r="K75" s="123">
        <f>180/30</f>
        <v>6</v>
      </c>
    </row>
    <row r="78" spans="2:18" ht="15" x14ac:dyDescent="0.25">
      <c r="B78" s="476" t="s">
        <v>163</v>
      </c>
      <c r="C78" s="498" t="s">
        <v>164</v>
      </c>
      <c r="D78" s="498" t="s">
        <v>165</v>
      </c>
      <c r="E78" s="498" t="s">
        <v>166</v>
      </c>
      <c r="F78" s="498" t="s">
        <v>167</v>
      </c>
      <c r="G78" s="498" t="s">
        <v>168</v>
      </c>
      <c r="H78" s="498" t="s">
        <v>169</v>
      </c>
      <c r="I78" s="498" t="s">
        <v>170</v>
      </c>
      <c r="J78" s="498" t="s">
        <v>171</v>
      </c>
      <c r="K78" s="498"/>
      <c r="L78" s="498"/>
      <c r="M78" s="498" t="s">
        <v>172</v>
      </c>
      <c r="N78" s="498" t="s">
        <v>1804</v>
      </c>
      <c r="O78" s="498" t="s">
        <v>1805</v>
      </c>
      <c r="P78" s="498" t="s">
        <v>96</v>
      </c>
      <c r="Q78" s="498"/>
    </row>
    <row r="79" spans="2:18" ht="28.5" x14ac:dyDescent="0.2">
      <c r="B79" s="477"/>
      <c r="C79" s="498"/>
      <c r="D79" s="498"/>
      <c r="E79" s="498"/>
      <c r="F79" s="498"/>
      <c r="G79" s="498"/>
      <c r="H79" s="498"/>
      <c r="I79" s="498"/>
      <c r="J79" s="166" t="s">
        <v>173</v>
      </c>
      <c r="K79" s="144" t="s">
        <v>174</v>
      </c>
      <c r="L79" s="100" t="s">
        <v>175</v>
      </c>
      <c r="M79" s="498"/>
      <c r="N79" s="498"/>
      <c r="O79" s="498"/>
      <c r="P79" s="498"/>
      <c r="Q79" s="498"/>
    </row>
    <row r="80" spans="2:18" ht="120" customHeight="1" x14ac:dyDescent="0.2">
      <c r="B80" s="59" t="s">
        <v>176</v>
      </c>
      <c r="C80" s="85" t="s">
        <v>1660</v>
      </c>
      <c r="D80" s="47" t="s">
        <v>1661</v>
      </c>
      <c r="E80" s="58">
        <v>52083521</v>
      </c>
      <c r="F80" s="76" t="s">
        <v>1662</v>
      </c>
      <c r="G80" s="76" t="s">
        <v>1663</v>
      </c>
      <c r="H80" s="82">
        <v>32927</v>
      </c>
      <c r="I80" s="58" t="s">
        <v>128</v>
      </c>
      <c r="J80" s="62" t="s">
        <v>1664</v>
      </c>
      <c r="K80" s="62" t="s">
        <v>1665</v>
      </c>
      <c r="L80" s="200" t="s">
        <v>1666</v>
      </c>
      <c r="M80" s="76" t="s">
        <v>75</v>
      </c>
      <c r="N80" s="76" t="s">
        <v>75</v>
      </c>
      <c r="O80" s="76" t="s">
        <v>95</v>
      </c>
      <c r="P80" s="499" t="s">
        <v>1799</v>
      </c>
      <c r="Q80" s="499"/>
    </row>
    <row r="81" spans="2:17" ht="46.5" customHeight="1" x14ac:dyDescent="0.2">
      <c r="B81" s="144" t="s">
        <v>183</v>
      </c>
      <c r="C81" s="85" t="s">
        <v>1660</v>
      </c>
      <c r="D81" s="47" t="s">
        <v>1667</v>
      </c>
      <c r="E81" s="89">
        <v>52979316</v>
      </c>
      <c r="F81" s="76" t="s">
        <v>1537</v>
      </c>
      <c r="G81" s="76" t="s">
        <v>1668</v>
      </c>
      <c r="H81" s="82">
        <v>39521</v>
      </c>
      <c r="I81" s="47" t="s">
        <v>1669</v>
      </c>
      <c r="J81" s="144" t="s">
        <v>1670</v>
      </c>
      <c r="K81" s="189" t="s">
        <v>1105</v>
      </c>
      <c r="L81" s="144" t="s">
        <v>1671</v>
      </c>
      <c r="M81" s="99" t="s">
        <v>75</v>
      </c>
      <c r="N81" s="99" t="s">
        <v>95</v>
      </c>
      <c r="O81" s="99" t="s">
        <v>95</v>
      </c>
      <c r="P81" s="522" t="s">
        <v>1829</v>
      </c>
      <c r="Q81" s="522"/>
    </row>
    <row r="83" spans="2:17" ht="15" thickBot="1" x14ac:dyDescent="0.3"/>
    <row r="84" spans="2:17" ht="27" thickBot="1" x14ac:dyDescent="0.3">
      <c r="B84" s="513" t="s">
        <v>191</v>
      </c>
      <c r="C84" s="514"/>
      <c r="D84" s="514"/>
      <c r="E84" s="514"/>
      <c r="F84" s="514"/>
      <c r="G84" s="514"/>
      <c r="H84" s="514"/>
      <c r="I84" s="514"/>
      <c r="J84" s="514"/>
      <c r="K84" s="514"/>
      <c r="L84" s="514"/>
      <c r="M84" s="514"/>
      <c r="N84" s="515"/>
    </row>
    <row r="87" spans="2:17" ht="30" x14ac:dyDescent="0.25">
      <c r="B87" s="195" t="s">
        <v>94</v>
      </c>
      <c r="C87" s="195" t="s">
        <v>1806</v>
      </c>
      <c r="D87" s="489" t="s">
        <v>96</v>
      </c>
      <c r="E87" s="491"/>
    </row>
    <row r="88" spans="2:17" x14ac:dyDescent="0.25">
      <c r="B88" s="127" t="s">
        <v>1672</v>
      </c>
      <c r="C88" s="99" t="s">
        <v>75</v>
      </c>
      <c r="D88" s="492"/>
      <c r="E88" s="492"/>
    </row>
    <row r="91" spans="2:17" ht="26.25" x14ac:dyDescent="0.25">
      <c r="B91" s="516" t="s">
        <v>193</v>
      </c>
      <c r="C91" s="517"/>
      <c r="D91" s="517"/>
      <c r="E91" s="517"/>
      <c r="F91" s="517"/>
      <c r="G91" s="517"/>
      <c r="H91" s="517"/>
      <c r="I91" s="517"/>
      <c r="J91" s="517"/>
      <c r="K91" s="517"/>
      <c r="L91" s="517"/>
      <c r="M91" s="517"/>
      <c r="N91" s="517"/>
      <c r="O91" s="517"/>
      <c r="P91" s="517"/>
    </row>
    <row r="93" spans="2:17" ht="15" thickBot="1" x14ac:dyDescent="0.3"/>
    <row r="94" spans="2:17" ht="27" thickBot="1" x14ac:dyDescent="0.3">
      <c r="B94" s="513" t="s">
        <v>194</v>
      </c>
      <c r="C94" s="514"/>
      <c r="D94" s="514"/>
      <c r="E94" s="514"/>
      <c r="F94" s="514"/>
      <c r="G94" s="514"/>
      <c r="H94" s="514"/>
      <c r="I94" s="514"/>
      <c r="J94" s="514"/>
      <c r="K94" s="514"/>
      <c r="L94" s="514"/>
      <c r="M94" s="514"/>
      <c r="N94" s="515"/>
    </row>
    <row r="96" spans="2:17" ht="15" thickBot="1" x14ac:dyDescent="0.3">
      <c r="M96" s="191"/>
      <c r="N96" s="191"/>
    </row>
    <row r="97" spans="1:256" ht="75" x14ac:dyDescent="0.25">
      <c r="A97" s="174"/>
      <c r="B97" s="192" t="s">
        <v>110</v>
      </c>
      <c r="C97" s="192" t="s">
        <v>111</v>
      </c>
      <c r="D97" s="192" t="s">
        <v>112</v>
      </c>
      <c r="E97" s="192" t="s">
        <v>113</v>
      </c>
      <c r="F97" s="192" t="s">
        <v>114</v>
      </c>
      <c r="G97" s="192" t="s">
        <v>115</v>
      </c>
      <c r="H97" s="192" t="s">
        <v>116</v>
      </c>
      <c r="I97" s="192" t="s">
        <v>117</v>
      </c>
      <c r="J97" s="192" t="s">
        <v>118</v>
      </c>
      <c r="K97" s="192" t="s">
        <v>119</v>
      </c>
      <c r="L97" s="192" t="s">
        <v>120</v>
      </c>
      <c r="M97" s="193" t="s">
        <v>121</v>
      </c>
      <c r="N97" s="192" t="s">
        <v>122</v>
      </c>
      <c r="O97" s="192" t="s">
        <v>123</v>
      </c>
      <c r="P97" s="194" t="s">
        <v>124</v>
      </c>
      <c r="Q97" s="194" t="s">
        <v>125</v>
      </c>
      <c r="R97" s="174"/>
      <c r="S97" s="174"/>
      <c r="T97" s="174"/>
      <c r="U97" s="174"/>
      <c r="V97" s="174"/>
      <c r="W97" s="174"/>
      <c r="X97" s="174"/>
      <c r="Y97" s="174"/>
      <c r="Z97" s="174"/>
      <c r="AA97" s="174"/>
      <c r="AB97" s="174"/>
      <c r="AC97" s="174"/>
      <c r="AD97" s="174"/>
      <c r="AE97" s="174"/>
      <c r="AF97" s="174"/>
      <c r="AG97" s="174"/>
      <c r="AH97" s="174"/>
      <c r="AI97" s="174"/>
      <c r="AJ97" s="174"/>
      <c r="AK97" s="174"/>
      <c r="AL97" s="174"/>
      <c r="AM97" s="174"/>
      <c r="AN97" s="174"/>
      <c r="AO97" s="174"/>
      <c r="AP97" s="174"/>
      <c r="AQ97" s="174"/>
      <c r="AR97" s="174"/>
      <c r="AS97" s="174"/>
      <c r="AT97" s="174"/>
      <c r="AU97" s="174"/>
      <c r="AV97" s="174"/>
      <c r="AW97" s="174"/>
      <c r="AX97" s="174"/>
      <c r="AY97" s="174"/>
      <c r="AZ97" s="174"/>
      <c r="BA97" s="174"/>
      <c r="BB97" s="174"/>
      <c r="BC97" s="174"/>
      <c r="BD97" s="174"/>
      <c r="BE97" s="174"/>
      <c r="BF97" s="174"/>
      <c r="BG97" s="174"/>
      <c r="BH97" s="174"/>
      <c r="BI97" s="174"/>
      <c r="BJ97" s="174"/>
      <c r="BK97" s="174"/>
      <c r="BL97" s="174"/>
      <c r="BM97" s="174"/>
      <c r="BN97" s="174"/>
      <c r="BO97" s="174"/>
      <c r="BP97" s="174"/>
      <c r="BQ97" s="174"/>
      <c r="BR97" s="174"/>
      <c r="BS97" s="174"/>
      <c r="BT97" s="174"/>
      <c r="BU97" s="174"/>
      <c r="BV97" s="174"/>
      <c r="BW97" s="174"/>
      <c r="BX97" s="174"/>
      <c r="BY97" s="174"/>
      <c r="BZ97" s="174"/>
      <c r="CA97" s="174"/>
      <c r="CB97" s="174"/>
      <c r="CC97" s="174"/>
      <c r="CD97" s="174"/>
      <c r="CE97" s="174"/>
      <c r="CF97" s="174"/>
      <c r="CG97" s="174"/>
      <c r="CH97" s="174"/>
      <c r="CI97" s="174"/>
      <c r="CJ97" s="174"/>
      <c r="CK97" s="174"/>
      <c r="CL97" s="174"/>
      <c r="CM97" s="174"/>
      <c r="CN97" s="174"/>
      <c r="CO97" s="174"/>
      <c r="CP97" s="174"/>
      <c r="CQ97" s="174"/>
      <c r="CR97" s="174"/>
      <c r="CS97" s="174"/>
      <c r="CT97" s="174"/>
      <c r="CU97" s="174"/>
      <c r="CV97" s="174"/>
      <c r="CW97" s="174"/>
      <c r="CX97" s="174"/>
      <c r="CY97" s="174"/>
      <c r="CZ97" s="174"/>
      <c r="DA97" s="174"/>
      <c r="DB97" s="174"/>
      <c r="DC97" s="174"/>
      <c r="DD97" s="174"/>
      <c r="DE97" s="174"/>
      <c r="DF97" s="174"/>
      <c r="DG97" s="174"/>
      <c r="DH97" s="174"/>
      <c r="DI97" s="174"/>
      <c r="DJ97" s="174"/>
      <c r="DK97" s="174"/>
      <c r="DL97" s="174"/>
      <c r="DM97" s="174"/>
      <c r="DN97" s="174"/>
      <c r="DO97" s="174"/>
      <c r="DP97" s="174"/>
      <c r="DQ97" s="174"/>
      <c r="DR97" s="174"/>
      <c r="DS97" s="174"/>
      <c r="DT97" s="174"/>
      <c r="DU97" s="174"/>
      <c r="DV97" s="174"/>
      <c r="DW97" s="174"/>
      <c r="DX97" s="174"/>
      <c r="DY97" s="174"/>
      <c r="DZ97" s="174"/>
      <c r="EA97" s="174"/>
      <c r="EB97" s="174"/>
      <c r="EC97" s="174"/>
      <c r="ED97" s="174"/>
      <c r="EE97" s="174"/>
      <c r="EF97" s="174"/>
      <c r="EG97" s="174"/>
      <c r="EH97" s="174"/>
      <c r="EI97" s="174"/>
      <c r="EJ97" s="174"/>
      <c r="EK97" s="174"/>
      <c r="EL97" s="174"/>
      <c r="EM97" s="174"/>
      <c r="EN97" s="174"/>
      <c r="EO97" s="174"/>
      <c r="EP97" s="174"/>
      <c r="EQ97" s="174"/>
      <c r="ER97" s="174"/>
      <c r="ES97" s="174"/>
      <c r="ET97" s="174"/>
      <c r="EU97" s="174"/>
      <c r="EV97" s="174"/>
      <c r="EW97" s="174"/>
      <c r="EX97" s="174"/>
      <c r="EY97" s="174"/>
      <c r="EZ97" s="174"/>
      <c r="FA97" s="174"/>
      <c r="FB97" s="174"/>
      <c r="FC97" s="174"/>
      <c r="FD97" s="174"/>
      <c r="FE97" s="174"/>
      <c r="FF97" s="174"/>
      <c r="FG97" s="174"/>
      <c r="FH97" s="174"/>
      <c r="FI97" s="174"/>
      <c r="FJ97" s="174"/>
      <c r="FK97" s="174"/>
      <c r="FL97" s="174"/>
      <c r="FM97" s="174"/>
      <c r="FN97" s="174"/>
      <c r="FO97" s="174"/>
      <c r="FP97" s="174"/>
      <c r="FQ97" s="174"/>
      <c r="FR97" s="174"/>
      <c r="FS97" s="174"/>
      <c r="FT97" s="174"/>
      <c r="FU97" s="174"/>
      <c r="FV97" s="174"/>
      <c r="FW97" s="174"/>
      <c r="FX97" s="174"/>
      <c r="FY97" s="174"/>
      <c r="FZ97" s="174"/>
      <c r="GA97" s="174"/>
      <c r="GB97" s="174"/>
      <c r="GC97" s="174"/>
      <c r="GD97" s="174"/>
      <c r="GE97" s="174"/>
      <c r="GF97" s="174"/>
      <c r="GG97" s="174"/>
      <c r="GH97" s="174"/>
      <c r="GI97" s="174"/>
      <c r="GJ97" s="174"/>
      <c r="GK97" s="174"/>
      <c r="GL97" s="174"/>
      <c r="GM97" s="174"/>
      <c r="GN97" s="174"/>
      <c r="GO97" s="174"/>
      <c r="GP97" s="174"/>
      <c r="GQ97" s="174"/>
      <c r="GR97" s="174"/>
      <c r="GS97" s="174"/>
      <c r="GT97" s="174"/>
      <c r="GU97" s="174"/>
      <c r="GV97" s="174"/>
      <c r="GW97" s="174"/>
      <c r="GX97" s="174"/>
      <c r="GY97" s="174"/>
      <c r="GZ97" s="174"/>
      <c r="HA97" s="174"/>
      <c r="HB97" s="174"/>
      <c r="HC97" s="174"/>
      <c r="HD97" s="174"/>
      <c r="HE97" s="174"/>
      <c r="HF97" s="174"/>
      <c r="HG97" s="174"/>
      <c r="HH97" s="174"/>
      <c r="HI97" s="174"/>
      <c r="HJ97" s="174"/>
      <c r="HK97" s="174"/>
      <c r="HL97" s="174"/>
      <c r="HM97" s="174"/>
      <c r="HN97" s="174"/>
      <c r="HO97" s="174"/>
      <c r="HP97" s="174"/>
      <c r="HQ97" s="174"/>
      <c r="HR97" s="174"/>
      <c r="HS97" s="174"/>
      <c r="HT97" s="174"/>
      <c r="HU97" s="174"/>
      <c r="HV97" s="174"/>
      <c r="HW97" s="174"/>
      <c r="HX97" s="174"/>
      <c r="HY97" s="174"/>
      <c r="HZ97" s="174"/>
      <c r="IA97" s="174"/>
      <c r="IB97" s="174"/>
      <c r="IC97" s="174"/>
      <c r="ID97" s="174"/>
      <c r="IE97" s="174"/>
      <c r="IF97" s="174"/>
      <c r="IG97" s="174"/>
      <c r="IH97" s="174"/>
      <c r="II97" s="174"/>
      <c r="IJ97" s="174"/>
      <c r="IK97" s="174"/>
      <c r="IL97" s="174"/>
      <c r="IM97" s="174"/>
      <c r="IN97" s="174"/>
      <c r="IO97" s="174"/>
      <c r="IP97" s="174"/>
      <c r="IQ97" s="174"/>
      <c r="IR97" s="174"/>
      <c r="IS97" s="174"/>
      <c r="IT97" s="174"/>
      <c r="IU97" s="174"/>
      <c r="IV97" s="174"/>
    </row>
    <row r="98" spans="1:256" x14ac:dyDescent="0.25">
      <c r="A98" s="47">
        <v>1</v>
      </c>
      <c r="B98" s="62"/>
      <c r="C98" s="62"/>
      <c r="D98" s="62"/>
      <c r="E98" s="69"/>
      <c r="F98" s="120"/>
      <c r="G98" s="110"/>
      <c r="H98" s="111"/>
      <c r="I98" s="111"/>
      <c r="J98" s="224"/>
      <c r="K98" s="227"/>
      <c r="L98" s="115"/>
      <c r="M98" s="115"/>
      <c r="N98" s="115"/>
      <c r="O98" s="117"/>
      <c r="P98" s="117"/>
      <c r="Q98" s="76"/>
      <c r="R98" s="86"/>
      <c r="S98" s="86"/>
      <c r="T98" s="86"/>
      <c r="U98" s="86"/>
      <c r="V98" s="86"/>
      <c r="W98" s="86"/>
      <c r="X98" s="86"/>
      <c r="Y98" s="86"/>
      <c r="Z98" s="86"/>
      <c r="AA98" s="79"/>
      <c r="AB98" s="79"/>
      <c r="AC98" s="79"/>
      <c r="AD98" s="79"/>
      <c r="AE98" s="79"/>
      <c r="AF98" s="79"/>
      <c r="AG98" s="79"/>
      <c r="AH98" s="79"/>
      <c r="AI98" s="79"/>
      <c r="AJ98" s="79"/>
      <c r="AK98" s="79"/>
      <c r="AL98" s="79"/>
      <c r="AM98" s="79"/>
      <c r="AN98" s="79"/>
      <c r="AO98" s="79"/>
      <c r="AP98" s="79"/>
      <c r="AQ98" s="79"/>
      <c r="AR98" s="79"/>
      <c r="AS98" s="79"/>
      <c r="AT98" s="79"/>
      <c r="AU98" s="79"/>
      <c r="AV98" s="79"/>
      <c r="AW98" s="79"/>
      <c r="AX98" s="79"/>
      <c r="AY98" s="79"/>
      <c r="AZ98" s="79"/>
      <c r="BA98" s="79"/>
      <c r="BB98" s="79"/>
      <c r="BC98" s="79"/>
      <c r="BD98" s="79"/>
      <c r="BE98" s="79"/>
      <c r="BF98" s="79"/>
      <c r="BG98" s="79"/>
      <c r="BH98" s="79"/>
      <c r="BI98" s="79"/>
      <c r="BJ98" s="79"/>
      <c r="BK98" s="79"/>
      <c r="BL98" s="79"/>
      <c r="BM98" s="79"/>
      <c r="BN98" s="79"/>
      <c r="BO98" s="79"/>
      <c r="BP98" s="79"/>
      <c r="BQ98" s="79"/>
      <c r="BR98" s="79"/>
      <c r="BS98" s="79"/>
      <c r="BT98" s="79"/>
      <c r="BU98" s="79"/>
      <c r="BV98" s="79"/>
      <c r="BW98" s="79"/>
      <c r="BX98" s="79"/>
      <c r="BY98" s="79"/>
      <c r="BZ98" s="79"/>
      <c r="CA98" s="79"/>
      <c r="CB98" s="79"/>
      <c r="CC98" s="79"/>
      <c r="CD98" s="79"/>
      <c r="CE98" s="79"/>
      <c r="CF98" s="79"/>
      <c r="CG98" s="79"/>
      <c r="CH98" s="79"/>
      <c r="CI98" s="79"/>
      <c r="CJ98" s="79"/>
      <c r="CK98" s="79"/>
      <c r="CL98" s="79"/>
      <c r="CM98" s="79"/>
      <c r="CN98" s="79"/>
      <c r="CO98" s="79"/>
      <c r="CP98" s="79"/>
      <c r="CQ98" s="79"/>
      <c r="CR98" s="79"/>
      <c r="CS98" s="79"/>
      <c r="CT98" s="79"/>
      <c r="CU98" s="79"/>
      <c r="CV98" s="79"/>
      <c r="CW98" s="79"/>
      <c r="CX98" s="79"/>
      <c r="CY98" s="79"/>
      <c r="CZ98" s="79"/>
      <c r="DA98" s="79"/>
      <c r="DB98" s="79"/>
      <c r="DC98" s="79"/>
      <c r="DD98" s="79"/>
      <c r="DE98" s="79"/>
      <c r="DF98" s="79"/>
      <c r="DG98" s="79"/>
      <c r="DH98" s="79"/>
      <c r="DI98" s="79"/>
      <c r="DJ98" s="79"/>
      <c r="DK98" s="79"/>
      <c r="DL98" s="79"/>
      <c r="DM98" s="79"/>
      <c r="DN98" s="79"/>
      <c r="DO98" s="79"/>
      <c r="DP98" s="79"/>
      <c r="DQ98" s="79"/>
      <c r="DR98" s="79"/>
      <c r="DS98" s="79"/>
      <c r="DT98" s="79"/>
      <c r="DU98" s="79"/>
      <c r="DV98" s="79"/>
      <c r="DW98" s="79"/>
      <c r="DX98" s="79"/>
      <c r="DY98" s="79"/>
      <c r="DZ98" s="79"/>
      <c r="EA98" s="79"/>
      <c r="EB98" s="79"/>
      <c r="EC98" s="79"/>
      <c r="ED98" s="79"/>
      <c r="EE98" s="79"/>
      <c r="EF98" s="79"/>
      <c r="EG98" s="79"/>
      <c r="EH98" s="79"/>
      <c r="EI98" s="79"/>
      <c r="EJ98" s="79"/>
      <c r="EK98" s="79"/>
      <c r="EL98" s="79"/>
      <c r="EM98" s="79"/>
      <c r="EN98" s="79"/>
      <c r="EO98" s="79"/>
      <c r="EP98" s="79"/>
      <c r="EQ98" s="79"/>
      <c r="ER98" s="79"/>
      <c r="ES98" s="79"/>
      <c r="ET98" s="79"/>
      <c r="EU98" s="79"/>
      <c r="EV98" s="79"/>
      <c r="EW98" s="79"/>
      <c r="EX98" s="79"/>
      <c r="EY98" s="79"/>
      <c r="EZ98" s="79"/>
      <c r="FA98" s="79"/>
      <c r="FB98" s="79"/>
      <c r="FC98" s="79"/>
      <c r="FD98" s="79"/>
      <c r="FE98" s="79"/>
      <c r="FF98" s="79"/>
      <c r="FG98" s="79"/>
      <c r="FH98" s="79"/>
      <c r="FI98" s="79"/>
      <c r="FJ98" s="79"/>
      <c r="FK98" s="79"/>
      <c r="FL98" s="79"/>
      <c r="FM98" s="79"/>
      <c r="FN98" s="79"/>
      <c r="FO98" s="79"/>
      <c r="FP98" s="79"/>
      <c r="FQ98" s="79"/>
      <c r="FR98" s="79"/>
      <c r="FS98" s="79"/>
      <c r="FT98" s="79"/>
      <c r="FU98" s="79"/>
      <c r="FV98" s="79"/>
      <c r="FW98" s="79"/>
      <c r="FX98" s="79"/>
      <c r="FY98" s="79"/>
      <c r="FZ98" s="79"/>
      <c r="GA98" s="79"/>
      <c r="GB98" s="79"/>
      <c r="GC98" s="79"/>
      <c r="GD98" s="79"/>
      <c r="GE98" s="79"/>
      <c r="GF98" s="79"/>
      <c r="GG98" s="79"/>
      <c r="GH98" s="79"/>
      <c r="GI98" s="79"/>
      <c r="GJ98" s="79"/>
      <c r="GK98" s="79"/>
      <c r="GL98" s="79"/>
      <c r="GM98" s="79"/>
      <c r="GN98" s="79"/>
      <c r="GO98" s="79"/>
      <c r="GP98" s="79"/>
      <c r="GQ98" s="79"/>
      <c r="GR98" s="79"/>
      <c r="GS98" s="79"/>
      <c r="GT98" s="79"/>
      <c r="GU98" s="79"/>
      <c r="GV98" s="79"/>
      <c r="GW98" s="79"/>
      <c r="GX98" s="79"/>
      <c r="GY98" s="79"/>
      <c r="GZ98" s="79"/>
      <c r="HA98" s="79"/>
      <c r="HB98" s="79"/>
      <c r="HC98" s="79"/>
      <c r="HD98" s="79"/>
      <c r="HE98" s="79"/>
      <c r="HF98" s="79"/>
      <c r="HG98" s="79"/>
      <c r="HH98" s="79"/>
      <c r="HI98" s="79"/>
      <c r="HJ98" s="79"/>
      <c r="HK98" s="79"/>
      <c r="HL98" s="79"/>
      <c r="HM98" s="79"/>
      <c r="HN98" s="79"/>
      <c r="HO98" s="79"/>
      <c r="HP98" s="79"/>
      <c r="HQ98" s="79"/>
      <c r="HR98" s="79"/>
      <c r="HS98" s="79"/>
      <c r="HT98" s="79"/>
      <c r="HU98" s="79"/>
      <c r="HV98" s="79"/>
      <c r="HW98" s="79"/>
      <c r="HX98" s="79"/>
      <c r="HY98" s="79"/>
      <c r="HZ98" s="79"/>
      <c r="IA98" s="79"/>
      <c r="IB98" s="79"/>
      <c r="IC98" s="79"/>
      <c r="ID98" s="79"/>
      <c r="IE98" s="79"/>
      <c r="IF98" s="79"/>
      <c r="IG98" s="79"/>
      <c r="IH98" s="79"/>
      <c r="II98" s="79"/>
      <c r="IJ98" s="79"/>
      <c r="IK98" s="79"/>
      <c r="IL98" s="79"/>
      <c r="IM98" s="79"/>
      <c r="IN98" s="79"/>
      <c r="IO98" s="79"/>
      <c r="IP98" s="79"/>
      <c r="IQ98" s="79"/>
      <c r="IR98" s="79"/>
      <c r="IS98" s="79"/>
      <c r="IT98" s="79"/>
      <c r="IU98" s="79"/>
      <c r="IV98" s="79"/>
    </row>
    <row r="99" spans="1:256" x14ac:dyDescent="0.25">
      <c r="A99" s="47"/>
      <c r="B99" s="118" t="s">
        <v>105</v>
      </c>
      <c r="C99" s="63"/>
      <c r="D99" s="62"/>
      <c r="E99" s="119"/>
      <c r="F99" s="120"/>
      <c r="G99" s="120"/>
      <c r="H99" s="120"/>
      <c r="I99" s="112"/>
      <c r="J99" s="112"/>
      <c r="K99" s="122"/>
      <c r="L99" s="122">
        <f>SUM(L98:L98)</f>
        <v>0</v>
      </c>
      <c r="M99" s="121">
        <f>SUM(M98:M98)</f>
        <v>0</v>
      </c>
      <c r="N99" s="122">
        <f>SUM(N98:N98)</f>
        <v>0</v>
      </c>
      <c r="O99" s="117"/>
      <c r="P99" s="117"/>
      <c r="Q99" s="76"/>
      <c r="R99" s="79"/>
      <c r="S99" s="79"/>
      <c r="T99" s="79"/>
      <c r="U99" s="79"/>
      <c r="V99" s="79"/>
      <c r="W99" s="79"/>
      <c r="X99" s="79"/>
      <c r="Y99" s="79"/>
      <c r="Z99" s="79"/>
      <c r="AA99" s="79"/>
      <c r="AB99" s="79"/>
      <c r="AC99" s="79"/>
      <c r="AD99" s="79"/>
      <c r="AE99" s="79"/>
      <c r="AF99" s="79"/>
      <c r="AG99" s="79"/>
      <c r="AH99" s="79"/>
      <c r="AI99" s="79"/>
      <c r="AJ99" s="79"/>
      <c r="AK99" s="79"/>
      <c r="AL99" s="79"/>
      <c r="AM99" s="79"/>
      <c r="AN99" s="79"/>
      <c r="AO99" s="79"/>
      <c r="AP99" s="79"/>
      <c r="AQ99" s="79"/>
      <c r="AR99" s="79"/>
      <c r="AS99" s="79"/>
      <c r="AT99" s="79"/>
      <c r="AU99" s="79"/>
      <c r="AV99" s="79"/>
      <c r="AW99" s="79"/>
      <c r="AX99" s="79"/>
      <c r="AY99" s="79"/>
      <c r="AZ99" s="79"/>
      <c r="BA99" s="79"/>
      <c r="BB99" s="79"/>
      <c r="BC99" s="79"/>
      <c r="BD99" s="79"/>
      <c r="BE99" s="79"/>
      <c r="BF99" s="79"/>
      <c r="BG99" s="79"/>
      <c r="BH99" s="79"/>
      <c r="BI99" s="79"/>
      <c r="BJ99" s="79"/>
      <c r="BK99" s="79"/>
      <c r="BL99" s="79"/>
      <c r="BM99" s="79"/>
      <c r="BN99" s="79"/>
      <c r="BO99" s="79"/>
      <c r="BP99" s="79"/>
      <c r="BQ99" s="79"/>
      <c r="BR99" s="79"/>
      <c r="BS99" s="79"/>
      <c r="BT99" s="79"/>
      <c r="BU99" s="79"/>
      <c r="BV99" s="79"/>
      <c r="BW99" s="79"/>
      <c r="BX99" s="79"/>
      <c r="BY99" s="79"/>
      <c r="BZ99" s="79"/>
      <c r="CA99" s="79"/>
      <c r="CB99" s="79"/>
      <c r="CC99" s="79"/>
      <c r="CD99" s="79"/>
      <c r="CE99" s="79"/>
      <c r="CF99" s="79"/>
      <c r="CG99" s="79"/>
      <c r="CH99" s="79"/>
      <c r="CI99" s="79"/>
      <c r="CJ99" s="79"/>
      <c r="CK99" s="79"/>
      <c r="CL99" s="79"/>
      <c r="CM99" s="79"/>
      <c r="CN99" s="79"/>
      <c r="CO99" s="79"/>
      <c r="CP99" s="79"/>
      <c r="CQ99" s="79"/>
      <c r="CR99" s="79"/>
      <c r="CS99" s="79"/>
      <c r="CT99" s="79"/>
      <c r="CU99" s="79"/>
      <c r="CV99" s="79"/>
      <c r="CW99" s="79"/>
      <c r="CX99" s="79"/>
      <c r="CY99" s="79"/>
      <c r="CZ99" s="79"/>
      <c r="DA99" s="79"/>
      <c r="DB99" s="79"/>
      <c r="DC99" s="79"/>
      <c r="DD99" s="79"/>
      <c r="DE99" s="79"/>
      <c r="DF99" s="79"/>
      <c r="DG99" s="79"/>
      <c r="DH99" s="79"/>
      <c r="DI99" s="79"/>
      <c r="DJ99" s="79"/>
      <c r="DK99" s="79"/>
      <c r="DL99" s="79"/>
      <c r="DM99" s="79"/>
      <c r="DN99" s="79"/>
      <c r="DO99" s="79"/>
      <c r="DP99" s="79"/>
      <c r="DQ99" s="79"/>
      <c r="DR99" s="79"/>
      <c r="DS99" s="79"/>
      <c r="DT99" s="79"/>
      <c r="DU99" s="79"/>
      <c r="DV99" s="79"/>
      <c r="DW99" s="79"/>
      <c r="DX99" s="79"/>
      <c r="DY99" s="79"/>
      <c r="DZ99" s="79"/>
      <c r="EA99" s="79"/>
      <c r="EB99" s="79"/>
      <c r="EC99" s="79"/>
      <c r="ED99" s="79"/>
      <c r="EE99" s="79"/>
      <c r="EF99" s="79"/>
      <c r="EG99" s="79"/>
      <c r="EH99" s="79"/>
      <c r="EI99" s="79"/>
      <c r="EJ99" s="79"/>
      <c r="EK99" s="79"/>
      <c r="EL99" s="79"/>
      <c r="EM99" s="79"/>
      <c r="EN99" s="79"/>
      <c r="EO99" s="79"/>
      <c r="EP99" s="79"/>
      <c r="EQ99" s="79"/>
      <c r="ER99" s="79"/>
      <c r="ES99" s="79"/>
      <c r="ET99" s="79"/>
      <c r="EU99" s="79"/>
      <c r="EV99" s="79"/>
      <c r="EW99" s="79"/>
      <c r="EX99" s="79"/>
      <c r="EY99" s="79"/>
      <c r="EZ99" s="79"/>
      <c r="FA99" s="79"/>
      <c r="FB99" s="79"/>
      <c r="FC99" s="79"/>
      <c r="FD99" s="79"/>
      <c r="FE99" s="79"/>
      <c r="FF99" s="79"/>
      <c r="FG99" s="79"/>
      <c r="FH99" s="79"/>
      <c r="FI99" s="79"/>
      <c r="FJ99" s="79"/>
      <c r="FK99" s="79"/>
      <c r="FL99" s="79"/>
      <c r="FM99" s="79"/>
      <c r="FN99" s="79"/>
      <c r="FO99" s="79"/>
      <c r="FP99" s="79"/>
      <c r="FQ99" s="79"/>
      <c r="FR99" s="79"/>
      <c r="FS99" s="79"/>
      <c r="FT99" s="79"/>
      <c r="FU99" s="79"/>
      <c r="FV99" s="79"/>
      <c r="FW99" s="79"/>
      <c r="FX99" s="79"/>
      <c r="FY99" s="79"/>
      <c r="FZ99" s="79"/>
      <c r="GA99" s="79"/>
      <c r="GB99" s="79"/>
      <c r="GC99" s="79"/>
      <c r="GD99" s="79"/>
      <c r="GE99" s="79"/>
      <c r="GF99" s="79"/>
      <c r="GG99" s="79"/>
      <c r="GH99" s="79"/>
      <c r="GI99" s="79"/>
      <c r="GJ99" s="79"/>
      <c r="GK99" s="79"/>
      <c r="GL99" s="79"/>
      <c r="GM99" s="79"/>
      <c r="GN99" s="79"/>
      <c r="GO99" s="79"/>
      <c r="GP99" s="79"/>
      <c r="GQ99" s="79"/>
      <c r="GR99" s="79"/>
      <c r="GS99" s="79"/>
      <c r="GT99" s="79"/>
      <c r="GU99" s="79"/>
      <c r="GV99" s="79"/>
      <c r="GW99" s="79"/>
      <c r="GX99" s="79"/>
      <c r="GY99" s="79"/>
      <c r="GZ99" s="79"/>
      <c r="HA99" s="79"/>
      <c r="HB99" s="79"/>
      <c r="HC99" s="79"/>
      <c r="HD99" s="79"/>
      <c r="HE99" s="79"/>
      <c r="HF99" s="79"/>
      <c r="HG99" s="79"/>
      <c r="HH99" s="79"/>
      <c r="HI99" s="79"/>
      <c r="HJ99" s="79"/>
      <c r="HK99" s="79"/>
      <c r="HL99" s="79"/>
      <c r="HM99" s="79"/>
      <c r="HN99" s="79"/>
      <c r="HO99" s="79"/>
      <c r="HP99" s="79"/>
      <c r="HQ99" s="79"/>
      <c r="HR99" s="79"/>
      <c r="HS99" s="79"/>
      <c r="HT99" s="79"/>
      <c r="HU99" s="79"/>
      <c r="HV99" s="79"/>
      <c r="HW99" s="79"/>
      <c r="HX99" s="79"/>
      <c r="HY99" s="79"/>
      <c r="HZ99" s="79"/>
      <c r="IA99" s="79"/>
      <c r="IB99" s="79"/>
      <c r="IC99" s="79"/>
      <c r="ID99" s="79"/>
      <c r="IE99" s="79"/>
      <c r="IF99" s="79"/>
      <c r="IG99" s="79"/>
      <c r="IH99" s="79"/>
      <c r="II99" s="79"/>
      <c r="IJ99" s="79"/>
      <c r="IK99" s="79"/>
      <c r="IL99" s="79"/>
      <c r="IM99" s="79"/>
      <c r="IN99" s="79"/>
      <c r="IO99" s="79"/>
      <c r="IP99" s="79"/>
      <c r="IQ99" s="79"/>
      <c r="IR99" s="79"/>
      <c r="IS99" s="79"/>
      <c r="IT99" s="79"/>
      <c r="IU99" s="79"/>
      <c r="IV99" s="79"/>
    </row>
    <row r="100" spans="1:256" x14ac:dyDescent="0.25">
      <c r="E100" s="155"/>
    </row>
    <row r="101" spans="1:256" ht="18" x14ac:dyDescent="0.25">
      <c r="B101" s="160" t="s">
        <v>204</v>
      </c>
      <c r="C101" s="235">
        <f>+K99</f>
        <v>0</v>
      </c>
      <c r="H101" s="126"/>
      <c r="I101" s="126"/>
      <c r="J101" s="126"/>
      <c r="K101" s="126"/>
      <c r="L101" s="126"/>
      <c r="M101" s="126"/>
    </row>
    <row r="103" spans="1:256" ht="15" thickBot="1" x14ac:dyDescent="0.3"/>
    <row r="104" spans="1:256" ht="30.75" thickBot="1" x14ac:dyDescent="0.3">
      <c r="B104" s="210" t="s">
        <v>205</v>
      </c>
      <c r="C104" s="211" t="s">
        <v>206</v>
      </c>
      <c r="D104" s="210" t="s">
        <v>104</v>
      </c>
      <c r="E104" s="211" t="s">
        <v>207</v>
      </c>
    </row>
    <row r="105" spans="1:256" x14ac:dyDescent="0.25">
      <c r="B105" s="47" t="s">
        <v>208</v>
      </c>
      <c r="C105" s="212">
        <v>20</v>
      </c>
      <c r="D105" s="212">
        <v>0</v>
      </c>
      <c r="E105" s="495">
        <f>+D105+D106+D107</f>
        <v>0</v>
      </c>
    </row>
    <row r="106" spans="1:256" x14ac:dyDescent="0.25">
      <c r="B106" s="47" t="s">
        <v>209</v>
      </c>
      <c r="C106" s="85">
        <v>30</v>
      </c>
      <c r="D106" s="85">
        <v>0</v>
      </c>
      <c r="E106" s="496"/>
    </row>
    <row r="107" spans="1:256" ht="15" thickBot="1" x14ac:dyDescent="0.3">
      <c r="B107" s="47" t="s">
        <v>210</v>
      </c>
      <c r="C107" s="213">
        <v>40</v>
      </c>
      <c r="D107" s="213">
        <v>0</v>
      </c>
      <c r="E107" s="497"/>
    </row>
    <row r="109" spans="1:256" ht="15" thickBot="1" x14ac:dyDescent="0.3"/>
    <row r="110" spans="1:256" ht="27" thickBot="1" x14ac:dyDescent="0.3">
      <c r="B110" s="513" t="s">
        <v>211</v>
      </c>
      <c r="C110" s="514"/>
      <c r="D110" s="514"/>
      <c r="E110" s="514"/>
      <c r="F110" s="514"/>
      <c r="G110" s="514"/>
      <c r="H110" s="514"/>
      <c r="I110" s="514"/>
      <c r="J110" s="514"/>
      <c r="K110" s="514"/>
      <c r="L110" s="514"/>
      <c r="M110" s="514"/>
      <c r="N110" s="515"/>
    </row>
    <row r="112" spans="1:256" ht="15" x14ac:dyDescent="0.25">
      <c r="B112" s="476" t="s">
        <v>163</v>
      </c>
      <c r="C112" s="476" t="s">
        <v>164</v>
      </c>
      <c r="D112" s="476" t="s">
        <v>165</v>
      </c>
      <c r="E112" s="476" t="s">
        <v>166</v>
      </c>
      <c r="F112" s="476" t="s">
        <v>167</v>
      </c>
      <c r="G112" s="476" t="s">
        <v>168</v>
      </c>
      <c r="H112" s="476" t="s">
        <v>169</v>
      </c>
      <c r="I112" s="476" t="s">
        <v>170</v>
      </c>
      <c r="J112" s="489" t="s">
        <v>171</v>
      </c>
      <c r="K112" s="490"/>
      <c r="L112" s="491"/>
      <c r="M112" s="476" t="s">
        <v>172</v>
      </c>
      <c r="N112" s="476" t="s">
        <v>1804</v>
      </c>
      <c r="O112" s="476" t="s">
        <v>1805</v>
      </c>
      <c r="P112" s="478" t="s">
        <v>96</v>
      </c>
      <c r="Q112" s="479"/>
    </row>
    <row r="113" spans="1:256" ht="30" x14ac:dyDescent="0.25">
      <c r="B113" s="477"/>
      <c r="C113" s="477"/>
      <c r="D113" s="477"/>
      <c r="E113" s="477"/>
      <c r="F113" s="477"/>
      <c r="G113" s="477"/>
      <c r="H113" s="477"/>
      <c r="I113" s="477"/>
      <c r="J113" s="176" t="s">
        <v>173</v>
      </c>
      <c r="K113" s="176" t="s">
        <v>174</v>
      </c>
      <c r="L113" s="176" t="s">
        <v>175</v>
      </c>
      <c r="M113" s="477"/>
      <c r="N113" s="477"/>
      <c r="O113" s="477"/>
      <c r="P113" s="480"/>
      <c r="Q113" s="481"/>
    </row>
    <row r="114" spans="1:256" ht="28.5" x14ac:dyDescent="0.2">
      <c r="B114" s="59" t="s">
        <v>727</v>
      </c>
      <c r="C114" s="47"/>
      <c r="D114" s="87" t="s">
        <v>1673</v>
      </c>
      <c r="E114" s="60">
        <v>1033697290</v>
      </c>
      <c r="F114" s="127" t="s">
        <v>1674</v>
      </c>
      <c r="G114" s="127" t="s">
        <v>731</v>
      </c>
      <c r="H114" s="129">
        <v>41117</v>
      </c>
      <c r="I114" s="127" t="s">
        <v>1675</v>
      </c>
      <c r="J114" s="127" t="s">
        <v>1676</v>
      </c>
      <c r="K114" s="129" t="s">
        <v>1677</v>
      </c>
      <c r="L114" s="129" t="s">
        <v>1678</v>
      </c>
      <c r="M114" s="99" t="s">
        <v>75</v>
      </c>
      <c r="N114" s="99" t="s">
        <v>95</v>
      </c>
      <c r="O114" s="99" t="s">
        <v>713</v>
      </c>
      <c r="P114" s="484" t="s">
        <v>1679</v>
      </c>
      <c r="Q114" s="529"/>
    </row>
    <row r="115" spans="1:256" ht="71.25" x14ac:dyDescent="0.2">
      <c r="A115" s="215"/>
      <c r="B115" s="59" t="s">
        <v>1680</v>
      </c>
      <c r="C115" s="217"/>
      <c r="D115" s="87" t="s">
        <v>1681</v>
      </c>
      <c r="E115" s="321">
        <v>51669034</v>
      </c>
      <c r="F115" s="87" t="s">
        <v>1682</v>
      </c>
      <c r="G115" s="59" t="s">
        <v>1683</v>
      </c>
      <c r="H115" s="236">
        <v>36119</v>
      </c>
      <c r="I115" s="127" t="s">
        <v>488</v>
      </c>
      <c r="J115" s="231" t="s">
        <v>1684</v>
      </c>
      <c r="K115" s="231" t="s">
        <v>1685</v>
      </c>
      <c r="L115" s="59" t="s">
        <v>1686</v>
      </c>
      <c r="M115" s="198" t="s">
        <v>713</v>
      </c>
      <c r="N115" s="198" t="s">
        <v>95</v>
      </c>
      <c r="O115" s="198" t="s">
        <v>1527</v>
      </c>
      <c r="P115" s="484" t="s">
        <v>1687</v>
      </c>
      <c r="Q115" s="529"/>
      <c r="R115" s="215"/>
      <c r="S115" s="215"/>
      <c r="T115" s="215"/>
      <c r="U115" s="215"/>
      <c r="V115" s="215"/>
      <c r="W115" s="215"/>
      <c r="X115" s="215"/>
      <c r="Y115" s="215"/>
      <c r="Z115" s="215"/>
      <c r="AA115" s="215"/>
      <c r="AB115" s="215"/>
      <c r="AC115" s="215"/>
      <c r="AD115" s="215"/>
      <c r="AE115" s="215"/>
      <c r="AF115" s="215"/>
      <c r="AG115" s="215"/>
      <c r="AH115" s="215"/>
      <c r="AI115" s="215"/>
      <c r="AJ115" s="215"/>
      <c r="AK115" s="215"/>
      <c r="AL115" s="215"/>
      <c r="AM115" s="215"/>
      <c r="AN115" s="215"/>
      <c r="AO115" s="215"/>
      <c r="AP115" s="215"/>
      <c r="AQ115" s="215"/>
      <c r="AR115" s="215"/>
      <c r="AS115" s="215"/>
      <c r="AT115" s="215"/>
      <c r="AU115" s="215"/>
      <c r="AV115" s="215"/>
      <c r="AW115" s="215"/>
      <c r="AX115" s="215"/>
      <c r="AY115" s="215"/>
      <c r="AZ115" s="215"/>
      <c r="BA115" s="215"/>
      <c r="BB115" s="215"/>
      <c r="BC115" s="215"/>
      <c r="BD115" s="215"/>
      <c r="BE115" s="215"/>
      <c r="BF115" s="215"/>
      <c r="BG115" s="215"/>
      <c r="BH115" s="215"/>
      <c r="BI115" s="215"/>
      <c r="BJ115" s="215"/>
      <c r="BK115" s="215"/>
      <c r="BL115" s="215"/>
      <c r="BM115" s="215"/>
      <c r="BN115" s="215"/>
      <c r="BO115" s="215"/>
      <c r="BP115" s="215"/>
      <c r="BQ115" s="215"/>
      <c r="BR115" s="215"/>
      <c r="BS115" s="215"/>
      <c r="BT115" s="215"/>
      <c r="BU115" s="215"/>
      <c r="BV115" s="215"/>
      <c r="BW115" s="215"/>
      <c r="BX115" s="215"/>
      <c r="BY115" s="215"/>
      <c r="BZ115" s="215"/>
      <c r="CA115" s="215"/>
      <c r="CB115" s="215"/>
      <c r="CC115" s="215"/>
      <c r="CD115" s="215"/>
      <c r="CE115" s="215"/>
      <c r="CF115" s="215"/>
      <c r="CG115" s="215"/>
      <c r="CH115" s="215"/>
      <c r="CI115" s="215"/>
      <c r="CJ115" s="215"/>
      <c r="CK115" s="215"/>
      <c r="CL115" s="215"/>
      <c r="CM115" s="215"/>
      <c r="CN115" s="215"/>
      <c r="CO115" s="215"/>
      <c r="CP115" s="215"/>
      <c r="CQ115" s="215"/>
      <c r="CR115" s="215"/>
      <c r="CS115" s="215"/>
      <c r="CT115" s="215"/>
      <c r="CU115" s="215"/>
      <c r="CV115" s="215"/>
      <c r="CW115" s="215"/>
      <c r="CX115" s="215"/>
      <c r="CY115" s="215"/>
      <c r="CZ115" s="215"/>
      <c r="DA115" s="215"/>
      <c r="DB115" s="215"/>
      <c r="DC115" s="215"/>
      <c r="DD115" s="215"/>
      <c r="DE115" s="215"/>
      <c r="DF115" s="215"/>
      <c r="DG115" s="215"/>
      <c r="DH115" s="215"/>
      <c r="DI115" s="215"/>
      <c r="DJ115" s="215"/>
      <c r="DK115" s="215"/>
      <c r="DL115" s="215"/>
      <c r="DM115" s="215"/>
      <c r="DN115" s="215"/>
      <c r="DO115" s="215"/>
      <c r="DP115" s="215"/>
      <c r="DQ115" s="215"/>
      <c r="DR115" s="215"/>
      <c r="DS115" s="215"/>
      <c r="DT115" s="215"/>
      <c r="DU115" s="215"/>
      <c r="DV115" s="215"/>
      <c r="DW115" s="215"/>
      <c r="DX115" s="215"/>
      <c r="DY115" s="215"/>
      <c r="DZ115" s="215"/>
      <c r="EA115" s="215"/>
      <c r="EB115" s="215"/>
      <c r="EC115" s="215"/>
      <c r="ED115" s="215"/>
      <c r="EE115" s="215"/>
      <c r="EF115" s="215"/>
      <c r="EG115" s="215"/>
      <c r="EH115" s="215"/>
      <c r="EI115" s="215"/>
      <c r="EJ115" s="215"/>
      <c r="EK115" s="215"/>
      <c r="EL115" s="215"/>
      <c r="EM115" s="215"/>
      <c r="EN115" s="215"/>
      <c r="EO115" s="215"/>
      <c r="EP115" s="215"/>
      <c r="EQ115" s="215"/>
      <c r="ER115" s="215"/>
      <c r="ES115" s="215"/>
      <c r="ET115" s="215"/>
      <c r="EU115" s="215"/>
      <c r="EV115" s="215"/>
      <c r="EW115" s="215"/>
      <c r="EX115" s="215"/>
      <c r="EY115" s="215"/>
      <c r="EZ115" s="215"/>
      <c r="FA115" s="215"/>
      <c r="FB115" s="215"/>
      <c r="FC115" s="215"/>
      <c r="FD115" s="215"/>
      <c r="FE115" s="215"/>
      <c r="FF115" s="215"/>
      <c r="FG115" s="215"/>
      <c r="FH115" s="215"/>
      <c r="FI115" s="215"/>
      <c r="FJ115" s="215"/>
      <c r="FK115" s="215"/>
      <c r="FL115" s="215"/>
      <c r="FM115" s="215"/>
      <c r="FN115" s="215"/>
      <c r="FO115" s="215"/>
      <c r="FP115" s="215"/>
      <c r="FQ115" s="215"/>
      <c r="FR115" s="215"/>
      <c r="FS115" s="215"/>
      <c r="FT115" s="215"/>
      <c r="FU115" s="215"/>
      <c r="FV115" s="215"/>
      <c r="FW115" s="215"/>
      <c r="FX115" s="215"/>
      <c r="FY115" s="215"/>
      <c r="FZ115" s="215"/>
      <c r="GA115" s="215"/>
      <c r="GB115" s="215"/>
      <c r="GC115" s="215"/>
      <c r="GD115" s="215"/>
      <c r="GE115" s="215"/>
      <c r="GF115" s="215"/>
      <c r="GG115" s="215"/>
      <c r="GH115" s="215"/>
      <c r="GI115" s="215"/>
      <c r="GJ115" s="215"/>
      <c r="GK115" s="215"/>
      <c r="GL115" s="215"/>
      <c r="GM115" s="215"/>
      <c r="GN115" s="215"/>
      <c r="GO115" s="215"/>
      <c r="GP115" s="215"/>
      <c r="GQ115" s="215"/>
      <c r="GR115" s="215"/>
      <c r="GS115" s="215"/>
      <c r="GT115" s="215"/>
      <c r="GU115" s="215"/>
      <c r="GV115" s="215"/>
      <c r="GW115" s="215"/>
      <c r="GX115" s="215"/>
      <c r="GY115" s="215"/>
      <c r="GZ115" s="215"/>
      <c r="HA115" s="215"/>
      <c r="HB115" s="215"/>
      <c r="HC115" s="215"/>
      <c r="HD115" s="215"/>
      <c r="HE115" s="215"/>
      <c r="HF115" s="215"/>
      <c r="HG115" s="215"/>
      <c r="HH115" s="215"/>
      <c r="HI115" s="215"/>
      <c r="HJ115" s="215"/>
      <c r="HK115" s="215"/>
      <c r="HL115" s="215"/>
      <c r="HM115" s="215"/>
      <c r="HN115" s="215"/>
      <c r="HO115" s="215"/>
      <c r="HP115" s="215"/>
      <c r="HQ115" s="215"/>
      <c r="HR115" s="215"/>
      <c r="HS115" s="215"/>
      <c r="HT115" s="215"/>
      <c r="HU115" s="215"/>
      <c r="HV115" s="215"/>
      <c r="HW115" s="215"/>
      <c r="HX115" s="215"/>
      <c r="HY115" s="215"/>
      <c r="HZ115" s="215"/>
      <c r="IA115" s="215"/>
      <c r="IB115" s="215"/>
      <c r="IC115" s="215"/>
      <c r="ID115" s="215"/>
      <c r="IE115" s="215"/>
      <c r="IF115" s="215"/>
      <c r="IG115" s="215"/>
      <c r="IH115" s="215"/>
      <c r="II115" s="215"/>
      <c r="IJ115" s="215"/>
      <c r="IK115" s="215"/>
      <c r="IL115" s="215"/>
      <c r="IM115" s="215"/>
      <c r="IN115" s="215"/>
      <c r="IO115" s="215"/>
      <c r="IP115" s="215"/>
      <c r="IQ115" s="215"/>
      <c r="IR115" s="215"/>
      <c r="IS115" s="215"/>
      <c r="IT115" s="215"/>
      <c r="IU115" s="215"/>
      <c r="IV115" s="215"/>
    </row>
    <row r="116" spans="1:256" ht="66" customHeight="1" x14ac:dyDescent="0.2">
      <c r="B116" s="87" t="s">
        <v>1688</v>
      </c>
      <c r="C116" s="217"/>
      <c r="D116" s="87" t="s">
        <v>1689</v>
      </c>
      <c r="E116" s="341">
        <v>53002422</v>
      </c>
      <c r="F116" s="87" t="s">
        <v>1688</v>
      </c>
      <c r="G116" s="87" t="s">
        <v>731</v>
      </c>
      <c r="H116" s="236">
        <v>40092</v>
      </c>
      <c r="I116" s="87" t="s">
        <v>1464</v>
      </c>
      <c r="J116" s="87" t="s">
        <v>1464</v>
      </c>
      <c r="K116" s="87" t="s">
        <v>1464</v>
      </c>
      <c r="L116" s="87" t="s">
        <v>1464</v>
      </c>
      <c r="M116" s="87" t="s">
        <v>95</v>
      </c>
      <c r="N116" s="87" t="s">
        <v>95</v>
      </c>
      <c r="O116" s="87" t="s">
        <v>713</v>
      </c>
      <c r="P116" s="484" t="s">
        <v>1828</v>
      </c>
      <c r="Q116" s="529"/>
      <c r="R116" s="215"/>
    </row>
    <row r="117" spans="1:256" ht="46.5" customHeight="1" x14ac:dyDescent="0.2">
      <c r="B117" s="87" t="s">
        <v>831</v>
      </c>
      <c r="C117" s="217"/>
      <c r="D117" s="87" t="s">
        <v>1690</v>
      </c>
      <c r="E117" s="341">
        <v>52432154</v>
      </c>
      <c r="F117" s="87" t="s">
        <v>1691</v>
      </c>
      <c r="G117" s="87" t="s">
        <v>1692</v>
      </c>
      <c r="H117" s="236">
        <v>40158</v>
      </c>
      <c r="I117" s="87" t="s">
        <v>488</v>
      </c>
      <c r="J117" s="87" t="s">
        <v>1693</v>
      </c>
      <c r="K117" s="87" t="s">
        <v>1694</v>
      </c>
      <c r="L117" s="87" t="s">
        <v>1695</v>
      </c>
      <c r="M117" s="87" t="s">
        <v>95</v>
      </c>
      <c r="N117" s="87" t="s">
        <v>95</v>
      </c>
      <c r="O117" s="87" t="s">
        <v>713</v>
      </c>
      <c r="P117" s="484" t="s">
        <v>1696</v>
      </c>
      <c r="Q117" s="529"/>
    </row>
    <row r="118" spans="1:256" ht="56.25" customHeight="1" x14ac:dyDescent="0.2">
      <c r="B118" s="87" t="s">
        <v>1697</v>
      </c>
      <c r="C118" s="217"/>
      <c r="D118" s="87" t="s">
        <v>1698</v>
      </c>
      <c r="E118" s="341">
        <v>52861098</v>
      </c>
      <c r="F118" s="87" t="s">
        <v>1697</v>
      </c>
      <c r="G118" s="87" t="s">
        <v>1699</v>
      </c>
      <c r="H118" s="236">
        <v>39724</v>
      </c>
      <c r="I118" s="87" t="s">
        <v>488</v>
      </c>
      <c r="J118" s="87" t="s">
        <v>1700</v>
      </c>
      <c r="K118" s="87" t="s">
        <v>1701</v>
      </c>
      <c r="L118" s="87" t="s">
        <v>1702</v>
      </c>
      <c r="M118" s="87" t="s">
        <v>76</v>
      </c>
      <c r="N118" s="87" t="s">
        <v>95</v>
      </c>
      <c r="O118" s="87" t="s">
        <v>713</v>
      </c>
      <c r="P118" s="484" t="s">
        <v>1703</v>
      </c>
      <c r="Q118" s="529"/>
    </row>
    <row r="119" spans="1:256" ht="51" customHeight="1" x14ac:dyDescent="0.2">
      <c r="B119" s="87" t="s">
        <v>1691</v>
      </c>
      <c r="C119" s="217"/>
      <c r="D119" s="87" t="s">
        <v>1704</v>
      </c>
      <c r="E119" s="341">
        <v>52886410</v>
      </c>
      <c r="F119" s="87" t="s">
        <v>1691</v>
      </c>
      <c r="G119" s="87" t="s">
        <v>1692</v>
      </c>
      <c r="H119" s="236">
        <v>39422</v>
      </c>
      <c r="I119" s="87" t="s">
        <v>488</v>
      </c>
      <c r="J119" s="87" t="s">
        <v>1705</v>
      </c>
      <c r="K119" s="87" t="s">
        <v>1706</v>
      </c>
      <c r="L119" s="87" t="s">
        <v>1707</v>
      </c>
      <c r="M119" s="87" t="s">
        <v>95</v>
      </c>
      <c r="N119" s="87" t="s">
        <v>95</v>
      </c>
      <c r="O119" s="87" t="s">
        <v>75</v>
      </c>
      <c r="P119" s="484" t="s">
        <v>1703</v>
      </c>
      <c r="Q119" s="529"/>
    </row>
    <row r="120" spans="1:256" ht="72.75" customHeight="1" x14ac:dyDescent="0.2">
      <c r="B120" s="87" t="s">
        <v>1708</v>
      </c>
      <c r="C120" s="217"/>
      <c r="D120" s="87" t="s">
        <v>1709</v>
      </c>
      <c r="E120" s="341">
        <v>1012362236</v>
      </c>
      <c r="F120" s="87" t="s">
        <v>1708</v>
      </c>
      <c r="G120" s="87" t="s">
        <v>1710</v>
      </c>
      <c r="H120" s="236" t="s">
        <v>1464</v>
      </c>
      <c r="I120" s="87" t="s">
        <v>488</v>
      </c>
      <c r="J120" s="87" t="s">
        <v>1711</v>
      </c>
      <c r="K120" s="87" t="s">
        <v>1712</v>
      </c>
      <c r="L120" s="87" t="s">
        <v>1702</v>
      </c>
      <c r="M120" s="87" t="s">
        <v>95</v>
      </c>
      <c r="N120" s="87" t="s">
        <v>95</v>
      </c>
      <c r="O120" s="87" t="s">
        <v>75</v>
      </c>
      <c r="P120" s="484" t="s">
        <v>1713</v>
      </c>
      <c r="Q120" s="529"/>
    </row>
    <row r="121" spans="1:256" ht="51" customHeight="1" x14ac:dyDescent="0.2">
      <c r="B121" s="87" t="s">
        <v>1714</v>
      </c>
      <c r="C121" s="217"/>
      <c r="D121" s="87" t="s">
        <v>1715</v>
      </c>
      <c r="E121" s="341">
        <v>1026561684</v>
      </c>
      <c r="F121" s="87" t="s">
        <v>1714</v>
      </c>
      <c r="G121" s="87" t="s">
        <v>1716</v>
      </c>
      <c r="H121" s="236">
        <v>41831</v>
      </c>
      <c r="I121" s="87" t="s">
        <v>488</v>
      </c>
      <c r="J121" s="87" t="s">
        <v>1717</v>
      </c>
      <c r="K121" s="87" t="s">
        <v>1718</v>
      </c>
      <c r="L121" s="87" t="s">
        <v>1719</v>
      </c>
      <c r="M121" s="87" t="s">
        <v>76</v>
      </c>
      <c r="N121" s="87" t="s">
        <v>95</v>
      </c>
      <c r="O121" s="87" t="s">
        <v>75</v>
      </c>
      <c r="P121" s="484" t="s">
        <v>1703</v>
      </c>
      <c r="Q121" s="529"/>
    </row>
    <row r="122" spans="1:256" ht="57.75" customHeight="1" x14ac:dyDescent="0.2">
      <c r="B122" s="87" t="s">
        <v>1708</v>
      </c>
      <c r="C122" s="217"/>
      <c r="D122" s="87" t="s">
        <v>1720</v>
      </c>
      <c r="E122" s="341">
        <v>39575342</v>
      </c>
      <c r="F122" s="87" t="s">
        <v>1708</v>
      </c>
      <c r="G122" s="87" t="s">
        <v>1721</v>
      </c>
      <c r="H122" s="236">
        <v>41553</v>
      </c>
      <c r="I122" s="87" t="s">
        <v>488</v>
      </c>
      <c r="J122" s="87" t="s">
        <v>1722</v>
      </c>
      <c r="K122" s="87" t="s">
        <v>1723</v>
      </c>
      <c r="L122" s="87" t="s">
        <v>1724</v>
      </c>
      <c r="M122" s="87" t="s">
        <v>76</v>
      </c>
      <c r="N122" s="87" t="s">
        <v>95</v>
      </c>
      <c r="O122" s="87" t="s">
        <v>75</v>
      </c>
      <c r="P122" s="484" t="s">
        <v>1703</v>
      </c>
      <c r="Q122" s="529"/>
    </row>
    <row r="123" spans="1:256" x14ac:dyDescent="0.2">
      <c r="B123" s="342"/>
      <c r="C123" s="277"/>
      <c r="D123" s="342"/>
      <c r="E123" s="343"/>
      <c r="F123" s="342"/>
      <c r="G123" s="342"/>
      <c r="H123" s="344"/>
      <c r="I123" s="342"/>
      <c r="J123" s="342"/>
      <c r="K123" s="342"/>
      <c r="L123" s="342"/>
      <c r="M123" s="342"/>
      <c r="N123" s="342"/>
      <c r="O123" s="342"/>
      <c r="P123" s="86"/>
      <c r="Q123" s="203"/>
    </row>
    <row r="124" spans="1:256" ht="15" thickBot="1" x14ac:dyDescent="0.3"/>
    <row r="125" spans="1:256" ht="30" x14ac:dyDescent="0.25">
      <c r="B125" s="158" t="s">
        <v>94</v>
      </c>
      <c r="C125" s="158" t="s">
        <v>205</v>
      </c>
      <c r="D125" s="176" t="s">
        <v>206</v>
      </c>
      <c r="E125" s="158" t="s">
        <v>104</v>
      </c>
      <c r="F125" s="211" t="s">
        <v>227</v>
      </c>
      <c r="G125" s="177"/>
    </row>
    <row r="126" spans="1:256" ht="108" x14ac:dyDescent="0.2">
      <c r="B126" s="459" t="s">
        <v>228</v>
      </c>
      <c r="C126" s="220" t="s">
        <v>229</v>
      </c>
      <c r="D126" s="85">
        <v>25</v>
      </c>
      <c r="E126" s="85">
        <v>0</v>
      </c>
      <c r="F126" s="471">
        <f>+E126+E127+E128</f>
        <v>0</v>
      </c>
      <c r="G126" s="221"/>
    </row>
    <row r="127" spans="1:256" ht="96" x14ac:dyDescent="0.2">
      <c r="B127" s="459"/>
      <c r="C127" s="220" t="s">
        <v>230</v>
      </c>
      <c r="D127" s="47">
        <v>25</v>
      </c>
      <c r="E127" s="85">
        <v>0</v>
      </c>
      <c r="F127" s="472"/>
      <c r="G127" s="221"/>
    </row>
    <row r="128" spans="1:256" ht="60" x14ac:dyDescent="0.2">
      <c r="B128" s="459"/>
      <c r="C128" s="220" t="s">
        <v>231</v>
      </c>
      <c r="D128" s="85">
        <v>10</v>
      </c>
      <c r="E128" s="85">
        <v>0</v>
      </c>
      <c r="F128" s="473"/>
      <c r="G128" s="221"/>
    </row>
    <row r="129" spans="2:5" x14ac:dyDescent="0.2">
      <c r="C129" s="171"/>
    </row>
    <row r="132" spans="2:5" ht="15" x14ac:dyDescent="0.25">
      <c r="B132" s="188" t="s">
        <v>232</v>
      </c>
    </row>
    <row r="135" spans="2:5" ht="15" x14ac:dyDescent="0.25">
      <c r="B135" s="176" t="s">
        <v>94</v>
      </c>
      <c r="C135" s="176" t="s">
        <v>103</v>
      </c>
      <c r="D135" s="158" t="s">
        <v>104</v>
      </c>
      <c r="E135" s="158" t="s">
        <v>105</v>
      </c>
    </row>
    <row r="136" spans="2:5" ht="42.75" x14ac:dyDescent="0.25">
      <c r="B136" s="190" t="s">
        <v>1807</v>
      </c>
      <c r="C136" s="47">
        <v>40</v>
      </c>
      <c r="D136" s="85">
        <f>+E105</f>
        <v>0</v>
      </c>
      <c r="E136" s="474">
        <f>+D136+D137</f>
        <v>0</v>
      </c>
    </row>
    <row r="137" spans="2:5" ht="71.25" x14ac:dyDescent="0.25">
      <c r="B137" s="190" t="s">
        <v>1808</v>
      </c>
      <c r="C137" s="47">
        <v>60</v>
      </c>
      <c r="D137" s="85">
        <f>+F126</f>
        <v>0</v>
      </c>
      <c r="E137" s="475"/>
    </row>
  </sheetData>
  <mergeCells count="68">
    <mergeCell ref="C9:N9"/>
    <mergeCell ref="B2:P2"/>
    <mergeCell ref="B4:P4"/>
    <mergeCell ref="A5:L5"/>
    <mergeCell ref="C7:N7"/>
    <mergeCell ref="C8:N8"/>
    <mergeCell ref="B63:N63"/>
    <mergeCell ref="C10:N10"/>
    <mergeCell ref="C11:E11"/>
    <mergeCell ref="F11:N11"/>
    <mergeCell ref="B15:C22"/>
    <mergeCell ref="B23:C23"/>
    <mergeCell ref="E41:E42"/>
    <mergeCell ref="M46:N46"/>
    <mergeCell ref="B57:B58"/>
    <mergeCell ref="C57:C58"/>
    <mergeCell ref="D57:E57"/>
    <mergeCell ref="C61:N61"/>
    <mergeCell ref="P78:Q79"/>
    <mergeCell ref="P66:Q66"/>
    <mergeCell ref="P67:Q67"/>
    <mergeCell ref="B73:N73"/>
    <mergeCell ref="B78:B79"/>
    <mergeCell ref="C78:C79"/>
    <mergeCell ref="D78:D79"/>
    <mergeCell ref="E78:E79"/>
    <mergeCell ref="F78:F79"/>
    <mergeCell ref="G78:G79"/>
    <mergeCell ref="H78:H79"/>
    <mergeCell ref="I78:I79"/>
    <mergeCell ref="J78:L78"/>
    <mergeCell ref="M78:M79"/>
    <mergeCell ref="N78:N79"/>
    <mergeCell ref="O78:O79"/>
    <mergeCell ref="D112:D113"/>
    <mergeCell ref="E112:E113"/>
    <mergeCell ref="F112:F113"/>
    <mergeCell ref="P80:Q80"/>
    <mergeCell ref="P81:Q81"/>
    <mergeCell ref="B84:N84"/>
    <mergeCell ref="D87:E87"/>
    <mergeCell ref="D88:E88"/>
    <mergeCell ref="B91:P91"/>
    <mergeCell ref="B94:N94"/>
    <mergeCell ref="E105:E107"/>
    <mergeCell ref="B110:N110"/>
    <mergeCell ref="B126:B128"/>
    <mergeCell ref="F126:F128"/>
    <mergeCell ref="O112:O113"/>
    <mergeCell ref="P112:Q113"/>
    <mergeCell ref="P114:Q114"/>
    <mergeCell ref="P115:Q115"/>
    <mergeCell ref="P116:Q116"/>
    <mergeCell ref="P117:Q117"/>
    <mergeCell ref="G112:G113"/>
    <mergeCell ref="H112:H113"/>
    <mergeCell ref="I112:I113"/>
    <mergeCell ref="J112:L112"/>
    <mergeCell ref="M112:M113"/>
    <mergeCell ref="N112:N113"/>
    <mergeCell ref="B112:B113"/>
    <mergeCell ref="C112:C113"/>
    <mergeCell ref="E136:E137"/>
    <mergeCell ref="P118:Q118"/>
    <mergeCell ref="P119:Q119"/>
    <mergeCell ref="P120:Q120"/>
    <mergeCell ref="P121:Q121"/>
    <mergeCell ref="P122:Q122"/>
  </mergeCells>
  <dataValidations count="2">
    <dataValidation type="decimal" allowBlank="1" showInputMessage="1" showErrorMessage="1" sqref="IV25:IV45 SR25:SR45 ACN25:ACN45 AMJ25:AMJ45 AWF25:AWF45 BGB25:BGB45 BPX25:BPX45 BZT25:BZT45 CJP25:CJP45 CTL25:CTL45 DDH25:DDH45 DND25:DND45 DWZ25:DWZ45 EGV25:EGV45 EQR25:EQR45 FAN25:FAN45 FKJ25:FKJ45 FUF25:FUF45 GEB25:GEB45 GNX25:GNX45 GXT25:GXT45 HHP25:HHP45 HRL25:HRL45 IBH25:IBH45 ILD25:ILD45 IUZ25:IUZ45 JEV25:JEV45 JOR25:JOR45 JYN25:JYN45 KIJ25:KIJ45 KSF25:KSF45 LCB25:LCB45 LLX25:LLX45 LVT25:LVT45 MFP25:MFP45 MPL25:MPL45 MZH25:MZH45 NJD25:NJD45 NSZ25:NSZ45 OCV25:OCV45 OMR25:OMR45 OWN25:OWN45 PGJ25:PGJ45 PQF25:PQF45 QAB25:QAB45 QJX25:QJX45 QTT25:QTT45 RDP25:RDP45 RNL25:RNL45 RXH25:RXH45 SHD25:SHD45 SQZ25:SQZ45 TAV25:TAV45 TKR25:TKR45 TUN25:TUN45 UEJ25:UEJ45 UOF25:UOF45 UYB25:UYB45 VHX25:VHX45 VRT25:VRT45 WBP25:WBP45 WLL25:WLL45 WVH25:WVH45 XFD25:XFD45 IV65559:IV65579 SR65559:SR65579 ACN65559:ACN65579 AMJ65559:AMJ65579 AWF65559:AWF65579 BGB65559:BGB65579 BPX65559:BPX65579 BZT65559:BZT65579 CJP65559:CJP65579 CTL65559:CTL65579 DDH65559:DDH65579 DND65559:DND65579 DWZ65559:DWZ65579 EGV65559:EGV65579 EQR65559:EQR65579 FAN65559:FAN65579 FKJ65559:FKJ65579 FUF65559:FUF65579 GEB65559:GEB65579 GNX65559:GNX65579 GXT65559:GXT65579 HHP65559:HHP65579 HRL65559:HRL65579 IBH65559:IBH65579 ILD65559:ILD65579 IUZ65559:IUZ65579 JEV65559:JEV65579 JOR65559:JOR65579 JYN65559:JYN65579 KIJ65559:KIJ65579 KSF65559:KSF65579 LCB65559:LCB65579 LLX65559:LLX65579 LVT65559:LVT65579 MFP65559:MFP65579 MPL65559:MPL65579 MZH65559:MZH65579 NJD65559:NJD65579 NSZ65559:NSZ65579 OCV65559:OCV65579 OMR65559:OMR65579 OWN65559:OWN65579 PGJ65559:PGJ65579 PQF65559:PQF65579 QAB65559:QAB65579 QJX65559:QJX65579 QTT65559:QTT65579 RDP65559:RDP65579 RNL65559:RNL65579 RXH65559:RXH65579 SHD65559:SHD65579 SQZ65559:SQZ65579 TAV65559:TAV65579 TKR65559:TKR65579 TUN65559:TUN65579 UEJ65559:UEJ65579 UOF65559:UOF65579 UYB65559:UYB65579 VHX65559:VHX65579 VRT65559:VRT65579 WBP65559:WBP65579 WLL65559:WLL65579 WVH65559:WVH65579 XFD65559:XFD65579 IV131095:IV131115 SR131095:SR131115 ACN131095:ACN131115 AMJ131095:AMJ131115 AWF131095:AWF131115 BGB131095:BGB131115 BPX131095:BPX131115 BZT131095:BZT131115 CJP131095:CJP131115 CTL131095:CTL131115 DDH131095:DDH131115 DND131095:DND131115 DWZ131095:DWZ131115 EGV131095:EGV131115 EQR131095:EQR131115 FAN131095:FAN131115 FKJ131095:FKJ131115 FUF131095:FUF131115 GEB131095:GEB131115 GNX131095:GNX131115 GXT131095:GXT131115 HHP131095:HHP131115 HRL131095:HRL131115 IBH131095:IBH131115 ILD131095:ILD131115 IUZ131095:IUZ131115 JEV131095:JEV131115 JOR131095:JOR131115 JYN131095:JYN131115 KIJ131095:KIJ131115 KSF131095:KSF131115 LCB131095:LCB131115 LLX131095:LLX131115 LVT131095:LVT131115 MFP131095:MFP131115 MPL131095:MPL131115 MZH131095:MZH131115 NJD131095:NJD131115 NSZ131095:NSZ131115 OCV131095:OCV131115 OMR131095:OMR131115 OWN131095:OWN131115 PGJ131095:PGJ131115 PQF131095:PQF131115 QAB131095:QAB131115 QJX131095:QJX131115 QTT131095:QTT131115 RDP131095:RDP131115 RNL131095:RNL131115 RXH131095:RXH131115 SHD131095:SHD131115 SQZ131095:SQZ131115 TAV131095:TAV131115 TKR131095:TKR131115 TUN131095:TUN131115 UEJ131095:UEJ131115 UOF131095:UOF131115 UYB131095:UYB131115 VHX131095:VHX131115 VRT131095:VRT131115 WBP131095:WBP131115 WLL131095:WLL131115 WVH131095:WVH131115 XFD131095:XFD131115 IV196631:IV196651 SR196631:SR196651 ACN196631:ACN196651 AMJ196631:AMJ196651 AWF196631:AWF196651 BGB196631:BGB196651 BPX196631:BPX196651 BZT196631:BZT196651 CJP196631:CJP196651 CTL196631:CTL196651 DDH196631:DDH196651 DND196631:DND196651 DWZ196631:DWZ196651 EGV196631:EGV196651 EQR196631:EQR196651 FAN196631:FAN196651 FKJ196631:FKJ196651 FUF196631:FUF196651 GEB196631:GEB196651 GNX196631:GNX196651 GXT196631:GXT196651 HHP196631:HHP196651 HRL196631:HRL196651 IBH196631:IBH196651 ILD196631:ILD196651 IUZ196631:IUZ196651 JEV196631:JEV196651 JOR196631:JOR196651 JYN196631:JYN196651 KIJ196631:KIJ196651 KSF196631:KSF196651 LCB196631:LCB196651 LLX196631:LLX196651 LVT196631:LVT196651 MFP196631:MFP196651 MPL196631:MPL196651 MZH196631:MZH196651 NJD196631:NJD196651 NSZ196631:NSZ196651 OCV196631:OCV196651 OMR196631:OMR196651 OWN196631:OWN196651 PGJ196631:PGJ196651 PQF196631:PQF196651 QAB196631:QAB196651 QJX196631:QJX196651 QTT196631:QTT196651 RDP196631:RDP196651 RNL196631:RNL196651 RXH196631:RXH196651 SHD196631:SHD196651 SQZ196631:SQZ196651 TAV196631:TAV196651 TKR196631:TKR196651 TUN196631:TUN196651 UEJ196631:UEJ196651 UOF196631:UOF196651 UYB196631:UYB196651 VHX196631:VHX196651 VRT196631:VRT196651 WBP196631:WBP196651 WLL196631:WLL196651 WVH196631:WVH196651 XFD196631:XFD196651 IV262167:IV262187 SR262167:SR262187 ACN262167:ACN262187 AMJ262167:AMJ262187 AWF262167:AWF262187 BGB262167:BGB262187 BPX262167:BPX262187 BZT262167:BZT262187 CJP262167:CJP262187 CTL262167:CTL262187 DDH262167:DDH262187 DND262167:DND262187 DWZ262167:DWZ262187 EGV262167:EGV262187 EQR262167:EQR262187 FAN262167:FAN262187 FKJ262167:FKJ262187 FUF262167:FUF262187 GEB262167:GEB262187 GNX262167:GNX262187 GXT262167:GXT262187 HHP262167:HHP262187 HRL262167:HRL262187 IBH262167:IBH262187 ILD262167:ILD262187 IUZ262167:IUZ262187 JEV262167:JEV262187 JOR262167:JOR262187 JYN262167:JYN262187 KIJ262167:KIJ262187 KSF262167:KSF262187 LCB262167:LCB262187 LLX262167:LLX262187 LVT262167:LVT262187 MFP262167:MFP262187 MPL262167:MPL262187 MZH262167:MZH262187 NJD262167:NJD262187 NSZ262167:NSZ262187 OCV262167:OCV262187 OMR262167:OMR262187 OWN262167:OWN262187 PGJ262167:PGJ262187 PQF262167:PQF262187 QAB262167:QAB262187 QJX262167:QJX262187 QTT262167:QTT262187 RDP262167:RDP262187 RNL262167:RNL262187 RXH262167:RXH262187 SHD262167:SHD262187 SQZ262167:SQZ262187 TAV262167:TAV262187 TKR262167:TKR262187 TUN262167:TUN262187 UEJ262167:UEJ262187 UOF262167:UOF262187 UYB262167:UYB262187 VHX262167:VHX262187 VRT262167:VRT262187 WBP262167:WBP262187 WLL262167:WLL262187 WVH262167:WVH262187 XFD262167:XFD262187 IV327703:IV327723 SR327703:SR327723 ACN327703:ACN327723 AMJ327703:AMJ327723 AWF327703:AWF327723 BGB327703:BGB327723 BPX327703:BPX327723 BZT327703:BZT327723 CJP327703:CJP327723 CTL327703:CTL327723 DDH327703:DDH327723 DND327703:DND327723 DWZ327703:DWZ327723 EGV327703:EGV327723 EQR327703:EQR327723 FAN327703:FAN327723 FKJ327703:FKJ327723 FUF327703:FUF327723 GEB327703:GEB327723 GNX327703:GNX327723 GXT327703:GXT327723 HHP327703:HHP327723 HRL327703:HRL327723 IBH327703:IBH327723 ILD327703:ILD327723 IUZ327703:IUZ327723 JEV327703:JEV327723 JOR327703:JOR327723 JYN327703:JYN327723 KIJ327703:KIJ327723 KSF327703:KSF327723 LCB327703:LCB327723 LLX327703:LLX327723 LVT327703:LVT327723 MFP327703:MFP327723 MPL327703:MPL327723 MZH327703:MZH327723 NJD327703:NJD327723 NSZ327703:NSZ327723 OCV327703:OCV327723 OMR327703:OMR327723 OWN327703:OWN327723 PGJ327703:PGJ327723 PQF327703:PQF327723 QAB327703:QAB327723 QJX327703:QJX327723 QTT327703:QTT327723 RDP327703:RDP327723 RNL327703:RNL327723 RXH327703:RXH327723 SHD327703:SHD327723 SQZ327703:SQZ327723 TAV327703:TAV327723 TKR327703:TKR327723 TUN327703:TUN327723 UEJ327703:UEJ327723 UOF327703:UOF327723 UYB327703:UYB327723 VHX327703:VHX327723 VRT327703:VRT327723 WBP327703:WBP327723 WLL327703:WLL327723 WVH327703:WVH327723 XFD327703:XFD327723 IV393239:IV393259 SR393239:SR393259 ACN393239:ACN393259 AMJ393239:AMJ393259 AWF393239:AWF393259 BGB393239:BGB393259 BPX393239:BPX393259 BZT393239:BZT393259 CJP393239:CJP393259 CTL393239:CTL393259 DDH393239:DDH393259 DND393239:DND393259 DWZ393239:DWZ393259 EGV393239:EGV393259 EQR393239:EQR393259 FAN393239:FAN393259 FKJ393239:FKJ393259 FUF393239:FUF393259 GEB393239:GEB393259 GNX393239:GNX393259 GXT393239:GXT393259 HHP393239:HHP393259 HRL393239:HRL393259 IBH393239:IBH393259 ILD393239:ILD393259 IUZ393239:IUZ393259 JEV393239:JEV393259 JOR393239:JOR393259 JYN393239:JYN393259 KIJ393239:KIJ393259 KSF393239:KSF393259 LCB393239:LCB393259 LLX393239:LLX393259 LVT393239:LVT393259 MFP393239:MFP393259 MPL393239:MPL393259 MZH393239:MZH393259 NJD393239:NJD393259 NSZ393239:NSZ393259 OCV393239:OCV393259 OMR393239:OMR393259 OWN393239:OWN393259 PGJ393239:PGJ393259 PQF393239:PQF393259 QAB393239:QAB393259 QJX393239:QJX393259 QTT393239:QTT393259 RDP393239:RDP393259 RNL393239:RNL393259 RXH393239:RXH393259 SHD393239:SHD393259 SQZ393239:SQZ393259 TAV393239:TAV393259 TKR393239:TKR393259 TUN393239:TUN393259 UEJ393239:UEJ393259 UOF393239:UOF393259 UYB393239:UYB393259 VHX393239:VHX393259 VRT393239:VRT393259 WBP393239:WBP393259 WLL393239:WLL393259 WVH393239:WVH393259 XFD393239:XFD393259 IV458775:IV458795 SR458775:SR458795 ACN458775:ACN458795 AMJ458775:AMJ458795 AWF458775:AWF458795 BGB458775:BGB458795 BPX458775:BPX458795 BZT458775:BZT458795 CJP458775:CJP458795 CTL458775:CTL458795 DDH458775:DDH458795 DND458775:DND458795 DWZ458775:DWZ458795 EGV458775:EGV458795 EQR458775:EQR458795 FAN458775:FAN458795 FKJ458775:FKJ458795 FUF458775:FUF458795 GEB458775:GEB458795 GNX458775:GNX458795 GXT458775:GXT458795 HHP458775:HHP458795 HRL458775:HRL458795 IBH458775:IBH458795 ILD458775:ILD458795 IUZ458775:IUZ458795 JEV458775:JEV458795 JOR458775:JOR458795 JYN458775:JYN458795 KIJ458775:KIJ458795 KSF458775:KSF458795 LCB458775:LCB458795 LLX458775:LLX458795 LVT458775:LVT458795 MFP458775:MFP458795 MPL458775:MPL458795 MZH458775:MZH458795 NJD458775:NJD458795 NSZ458775:NSZ458795 OCV458775:OCV458795 OMR458775:OMR458795 OWN458775:OWN458795 PGJ458775:PGJ458795 PQF458775:PQF458795 QAB458775:QAB458795 QJX458775:QJX458795 QTT458775:QTT458795 RDP458775:RDP458795 RNL458775:RNL458795 RXH458775:RXH458795 SHD458775:SHD458795 SQZ458775:SQZ458795 TAV458775:TAV458795 TKR458775:TKR458795 TUN458775:TUN458795 UEJ458775:UEJ458795 UOF458775:UOF458795 UYB458775:UYB458795 VHX458775:VHX458795 VRT458775:VRT458795 WBP458775:WBP458795 WLL458775:WLL458795 WVH458775:WVH458795 XFD458775:XFD458795 IV524311:IV524331 SR524311:SR524331 ACN524311:ACN524331 AMJ524311:AMJ524331 AWF524311:AWF524331 BGB524311:BGB524331 BPX524311:BPX524331 BZT524311:BZT524331 CJP524311:CJP524331 CTL524311:CTL524331 DDH524311:DDH524331 DND524311:DND524331 DWZ524311:DWZ524331 EGV524311:EGV524331 EQR524311:EQR524331 FAN524311:FAN524331 FKJ524311:FKJ524331 FUF524311:FUF524331 GEB524311:GEB524331 GNX524311:GNX524331 GXT524311:GXT524331 HHP524311:HHP524331 HRL524311:HRL524331 IBH524311:IBH524331 ILD524311:ILD524331 IUZ524311:IUZ524331 JEV524311:JEV524331 JOR524311:JOR524331 JYN524311:JYN524331 KIJ524311:KIJ524331 KSF524311:KSF524331 LCB524311:LCB524331 LLX524311:LLX524331 LVT524311:LVT524331 MFP524311:MFP524331 MPL524311:MPL524331 MZH524311:MZH524331 NJD524311:NJD524331 NSZ524311:NSZ524331 OCV524311:OCV524331 OMR524311:OMR524331 OWN524311:OWN524331 PGJ524311:PGJ524331 PQF524311:PQF524331 QAB524311:QAB524331 QJX524311:QJX524331 QTT524311:QTT524331 RDP524311:RDP524331 RNL524311:RNL524331 RXH524311:RXH524331 SHD524311:SHD524331 SQZ524311:SQZ524331 TAV524311:TAV524331 TKR524311:TKR524331 TUN524311:TUN524331 UEJ524311:UEJ524331 UOF524311:UOF524331 UYB524311:UYB524331 VHX524311:VHX524331 VRT524311:VRT524331 WBP524311:WBP524331 WLL524311:WLL524331 WVH524311:WVH524331 XFD524311:XFD524331 IV589847:IV589867 SR589847:SR589867 ACN589847:ACN589867 AMJ589847:AMJ589867 AWF589847:AWF589867 BGB589847:BGB589867 BPX589847:BPX589867 BZT589847:BZT589867 CJP589847:CJP589867 CTL589847:CTL589867 DDH589847:DDH589867 DND589847:DND589867 DWZ589847:DWZ589867 EGV589847:EGV589867 EQR589847:EQR589867 FAN589847:FAN589867 FKJ589847:FKJ589867 FUF589847:FUF589867 GEB589847:GEB589867 GNX589847:GNX589867 GXT589847:GXT589867 HHP589847:HHP589867 HRL589847:HRL589867 IBH589847:IBH589867 ILD589847:ILD589867 IUZ589847:IUZ589867 JEV589847:JEV589867 JOR589847:JOR589867 JYN589847:JYN589867 KIJ589847:KIJ589867 KSF589847:KSF589867 LCB589847:LCB589867 LLX589847:LLX589867 LVT589847:LVT589867 MFP589847:MFP589867 MPL589847:MPL589867 MZH589847:MZH589867 NJD589847:NJD589867 NSZ589847:NSZ589867 OCV589847:OCV589867 OMR589847:OMR589867 OWN589847:OWN589867 PGJ589847:PGJ589867 PQF589847:PQF589867 QAB589847:QAB589867 QJX589847:QJX589867 QTT589847:QTT589867 RDP589847:RDP589867 RNL589847:RNL589867 RXH589847:RXH589867 SHD589847:SHD589867 SQZ589847:SQZ589867 TAV589847:TAV589867 TKR589847:TKR589867 TUN589847:TUN589867 UEJ589847:UEJ589867 UOF589847:UOF589867 UYB589847:UYB589867 VHX589847:VHX589867 VRT589847:VRT589867 WBP589847:WBP589867 WLL589847:WLL589867 WVH589847:WVH589867 XFD589847:XFD589867 IV655383:IV655403 SR655383:SR655403 ACN655383:ACN655403 AMJ655383:AMJ655403 AWF655383:AWF655403 BGB655383:BGB655403 BPX655383:BPX655403 BZT655383:BZT655403 CJP655383:CJP655403 CTL655383:CTL655403 DDH655383:DDH655403 DND655383:DND655403 DWZ655383:DWZ655403 EGV655383:EGV655403 EQR655383:EQR655403 FAN655383:FAN655403 FKJ655383:FKJ655403 FUF655383:FUF655403 GEB655383:GEB655403 GNX655383:GNX655403 GXT655383:GXT655403 HHP655383:HHP655403 HRL655383:HRL655403 IBH655383:IBH655403 ILD655383:ILD655403 IUZ655383:IUZ655403 JEV655383:JEV655403 JOR655383:JOR655403 JYN655383:JYN655403 KIJ655383:KIJ655403 KSF655383:KSF655403 LCB655383:LCB655403 LLX655383:LLX655403 LVT655383:LVT655403 MFP655383:MFP655403 MPL655383:MPL655403 MZH655383:MZH655403 NJD655383:NJD655403 NSZ655383:NSZ655403 OCV655383:OCV655403 OMR655383:OMR655403 OWN655383:OWN655403 PGJ655383:PGJ655403 PQF655383:PQF655403 QAB655383:QAB655403 QJX655383:QJX655403 QTT655383:QTT655403 RDP655383:RDP655403 RNL655383:RNL655403 RXH655383:RXH655403 SHD655383:SHD655403 SQZ655383:SQZ655403 TAV655383:TAV655403 TKR655383:TKR655403 TUN655383:TUN655403 UEJ655383:UEJ655403 UOF655383:UOF655403 UYB655383:UYB655403 VHX655383:VHX655403 VRT655383:VRT655403 WBP655383:WBP655403 WLL655383:WLL655403 WVH655383:WVH655403 XFD655383:XFD655403 IV720919:IV720939 SR720919:SR720939 ACN720919:ACN720939 AMJ720919:AMJ720939 AWF720919:AWF720939 BGB720919:BGB720939 BPX720919:BPX720939 BZT720919:BZT720939 CJP720919:CJP720939 CTL720919:CTL720939 DDH720919:DDH720939 DND720919:DND720939 DWZ720919:DWZ720939 EGV720919:EGV720939 EQR720919:EQR720939 FAN720919:FAN720939 FKJ720919:FKJ720939 FUF720919:FUF720939 GEB720919:GEB720939 GNX720919:GNX720939 GXT720919:GXT720939 HHP720919:HHP720939 HRL720919:HRL720939 IBH720919:IBH720939 ILD720919:ILD720939 IUZ720919:IUZ720939 JEV720919:JEV720939 JOR720919:JOR720939 JYN720919:JYN720939 KIJ720919:KIJ720939 KSF720919:KSF720939 LCB720919:LCB720939 LLX720919:LLX720939 LVT720919:LVT720939 MFP720919:MFP720939 MPL720919:MPL720939 MZH720919:MZH720939 NJD720919:NJD720939 NSZ720919:NSZ720939 OCV720919:OCV720939 OMR720919:OMR720939 OWN720919:OWN720939 PGJ720919:PGJ720939 PQF720919:PQF720939 QAB720919:QAB720939 QJX720919:QJX720939 QTT720919:QTT720939 RDP720919:RDP720939 RNL720919:RNL720939 RXH720919:RXH720939 SHD720919:SHD720939 SQZ720919:SQZ720939 TAV720919:TAV720939 TKR720919:TKR720939 TUN720919:TUN720939 UEJ720919:UEJ720939 UOF720919:UOF720939 UYB720919:UYB720939 VHX720919:VHX720939 VRT720919:VRT720939 WBP720919:WBP720939 WLL720919:WLL720939 WVH720919:WVH720939 XFD720919:XFD720939 IV786455:IV786475 SR786455:SR786475 ACN786455:ACN786475 AMJ786455:AMJ786475 AWF786455:AWF786475 BGB786455:BGB786475 BPX786455:BPX786475 BZT786455:BZT786475 CJP786455:CJP786475 CTL786455:CTL786475 DDH786455:DDH786475 DND786455:DND786475 DWZ786455:DWZ786475 EGV786455:EGV786475 EQR786455:EQR786475 FAN786455:FAN786475 FKJ786455:FKJ786475 FUF786455:FUF786475 GEB786455:GEB786475 GNX786455:GNX786475 GXT786455:GXT786475 HHP786455:HHP786475 HRL786455:HRL786475 IBH786455:IBH786475 ILD786455:ILD786475 IUZ786455:IUZ786475 JEV786455:JEV786475 JOR786455:JOR786475 JYN786455:JYN786475 KIJ786455:KIJ786475 KSF786455:KSF786475 LCB786455:LCB786475 LLX786455:LLX786475 LVT786455:LVT786475 MFP786455:MFP786475 MPL786455:MPL786475 MZH786455:MZH786475 NJD786455:NJD786475 NSZ786455:NSZ786475 OCV786455:OCV786475 OMR786455:OMR786475 OWN786455:OWN786475 PGJ786455:PGJ786475 PQF786455:PQF786475 QAB786455:QAB786475 QJX786455:QJX786475 QTT786455:QTT786475 RDP786455:RDP786475 RNL786455:RNL786475 RXH786455:RXH786475 SHD786455:SHD786475 SQZ786455:SQZ786475 TAV786455:TAV786475 TKR786455:TKR786475 TUN786455:TUN786475 UEJ786455:UEJ786475 UOF786455:UOF786475 UYB786455:UYB786475 VHX786455:VHX786475 VRT786455:VRT786475 WBP786455:WBP786475 WLL786455:WLL786475 WVH786455:WVH786475 XFD786455:XFD786475 IV851991:IV852011 SR851991:SR852011 ACN851991:ACN852011 AMJ851991:AMJ852011 AWF851991:AWF852011 BGB851991:BGB852011 BPX851991:BPX852011 BZT851991:BZT852011 CJP851991:CJP852011 CTL851991:CTL852011 DDH851991:DDH852011 DND851991:DND852011 DWZ851991:DWZ852011 EGV851991:EGV852011 EQR851991:EQR852011 FAN851991:FAN852011 FKJ851991:FKJ852011 FUF851991:FUF852011 GEB851991:GEB852011 GNX851991:GNX852011 GXT851991:GXT852011 HHP851991:HHP852011 HRL851991:HRL852011 IBH851991:IBH852011 ILD851991:ILD852011 IUZ851991:IUZ852011 JEV851991:JEV852011 JOR851991:JOR852011 JYN851991:JYN852011 KIJ851991:KIJ852011 KSF851991:KSF852011 LCB851991:LCB852011 LLX851991:LLX852011 LVT851991:LVT852011 MFP851991:MFP852011 MPL851991:MPL852011 MZH851991:MZH852011 NJD851991:NJD852011 NSZ851991:NSZ852011 OCV851991:OCV852011 OMR851991:OMR852011 OWN851991:OWN852011 PGJ851991:PGJ852011 PQF851991:PQF852011 QAB851991:QAB852011 QJX851991:QJX852011 QTT851991:QTT852011 RDP851991:RDP852011 RNL851991:RNL852011 RXH851991:RXH852011 SHD851991:SHD852011 SQZ851991:SQZ852011 TAV851991:TAV852011 TKR851991:TKR852011 TUN851991:TUN852011 UEJ851991:UEJ852011 UOF851991:UOF852011 UYB851991:UYB852011 VHX851991:VHX852011 VRT851991:VRT852011 WBP851991:WBP852011 WLL851991:WLL852011 WVH851991:WVH852011 XFD851991:XFD852011 IV917527:IV917547 SR917527:SR917547 ACN917527:ACN917547 AMJ917527:AMJ917547 AWF917527:AWF917547 BGB917527:BGB917547 BPX917527:BPX917547 BZT917527:BZT917547 CJP917527:CJP917547 CTL917527:CTL917547 DDH917527:DDH917547 DND917527:DND917547 DWZ917527:DWZ917547 EGV917527:EGV917547 EQR917527:EQR917547 FAN917527:FAN917547 FKJ917527:FKJ917547 FUF917527:FUF917547 GEB917527:GEB917547 GNX917527:GNX917547 GXT917527:GXT917547 HHP917527:HHP917547 HRL917527:HRL917547 IBH917527:IBH917547 ILD917527:ILD917547 IUZ917527:IUZ917547 JEV917527:JEV917547 JOR917527:JOR917547 JYN917527:JYN917547 KIJ917527:KIJ917547 KSF917527:KSF917547 LCB917527:LCB917547 LLX917527:LLX917547 LVT917527:LVT917547 MFP917527:MFP917547 MPL917527:MPL917547 MZH917527:MZH917547 NJD917527:NJD917547 NSZ917527:NSZ917547 OCV917527:OCV917547 OMR917527:OMR917547 OWN917527:OWN917547 PGJ917527:PGJ917547 PQF917527:PQF917547 QAB917527:QAB917547 QJX917527:QJX917547 QTT917527:QTT917547 RDP917527:RDP917547 RNL917527:RNL917547 RXH917527:RXH917547 SHD917527:SHD917547 SQZ917527:SQZ917547 TAV917527:TAV917547 TKR917527:TKR917547 TUN917527:TUN917547 UEJ917527:UEJ917547 UOF917527:UOF917547 UYB917527:UYB917547 VHX917527:VHX917547 VRT917527:VRT917547 WBP917527:WBP917547 WLL917527:WLL917547 WVH917527:WVH917547 XFD917527:XFD917547 IV983063:IV983083 SR983063:SR983083 ACN983063:ACN983083 AMJ983063:AMJ983083 AWF983063:AWF983083 BGB983063:BGB983083 BPX983063:BPX983083 BZT983063:BZT983083 CJP983063:CJP983083 CTL983063:CTL983083 DDH983063:DDH983083 DND983063:DND983083 DWZ983063:DWZ983083 EGV983063:EGV983083 EQR983063:EQR983083 FAN983063:FAN983083 FKJ983063:FKJ983083 FUF983063:FUF983083 GEB983063:GEB983083 GNX983063:GNX983083 GXT983063:GXT983083 HHP983063:HHP983083 HRL983063:HRL983083 IBH983063:IBH983083 ILD983063:ILD983083 IUZ983063:IUZ983083 JEV983063:JEV983083 JOR983063:JOR983083 JYN983063:JYN983083 KIJ983063:KIJ983083 KSF983063:KSF983083 LCB983063:LCB983083 LLX983063:LLX983083 LVT983063:LVT983083 MFP983063:MFP983083 MPL983063:MPL983083 MZH983063:MZH983083 NJD983063:NJD983083 NSZ983063:NSZ983083 OCV983063:OCV983083 OMR983063:OMR983083 OWN983063:OWN983083 PGJ983063:PGJ983083 PQF983063:PQF983083 QAB983063:QAB983083 QJX983063:QJX983083 QTT983063:QTT983083 RDP983063:RDP983083 RNL983063:RNL983083 RXH983063:RXH983083 SHD983063:SHD983083 SQZ983063:SQZ983083 TAV983063:TAV983083 TKR983063:TKR983083 TUN983063:TUN983083 UEJ983063:UEJ983083 UOF983063:UOF983083 UYB983063:UYB983083 VHX983063:VHX983083 VRT983063:VRT983083 WBP983063:WBP983083 WLL983063:WLL983083 WVH983063:WVH983083 XFD983063:XFD983083">
      <formula1>0</formula1>
      <formula2>1</formula2>
    </dataValidation>
    <dataValidation type="list" allowBlank="1" showInputMessage="1" showErrorMessage="1" sqref="IS25:IS45 SO25:SO45 ACK25:ACK45 AMG25:AMG45 AWC25:AWC45 BFY25:BFY45 BPU25:BPU45 BZQ25:BZQ45 CJM25:CJM45 CTI25:CTI45 DDE25:DDE45 DNA25:DNA45 DWW25:DWW45 EGS25:EGS45 EQO25:EQO45 FAK25:FAK45 FKG25:FKG45 FUC25:FUC45 GDY25:GDY45 GNU25:GNU45 GXQ25:GXQ45 HHM25:HHM45 HRI25:HRI45 IBE25:IBE45 ILA25:ILA45 IUW25:IUW45 JES25:JES45 JOO25:JOO45 JYK25:JYK45 KIG25:KIG45 KSC25:KSC45 LBY25:LBY45 LLU25:LLU45 LVQ25:LVQ45 MFM25:MFM45 MPI25:MPI45 MZE25:MZE45 NJA25:NJA45 NSW25:NSW45 OCS25:OCS45 OMO25:OMO45 OWK25:OWK45 PGG25:PGG45 PQC25:PQC45 PZY25:PZY45 QJU25:QJU45 QTQ25:QTQ45 RDM25:RDM45 RNI25:RNI45 RXE25:RXE45 SHA25:SHA45 SQW25:SQW45 TAS25:TAS45 TKO25:TKO45 TUK25:TUK45 UEG25:UEG45 UOC25:UOC45 UXY25:UXY45 VHU25:VHU45 VRQ25:VRQ45 WBM25:WBM45 WLI25:WLI45 WVE25:WVE45 XFA25:XFA45 IS65559:IS65579 SO65559:SO65579 ACK65559:ACK65579 AMG65559:AMG65579 AWC65559:AWC65579 BFY65559:BFY65579 BPU65559:BPU65579 BZQ65559:BZQ65579 CJM65559:CJM65579 CTI65559:CTI65579 DDE65559:DDE65579 DNA65559:DNA65579 DWW65559:DWW65579 EGS65559:EGS65579 EQO65559:EQO65579 FAK65559:FAK65579 FKG65559:FKG65579 FUC65559:FUC65579 GDY65559:GDY65579 GNU65559:GNU65579 GXQ65559:GXQ65579 HHM65559:HHM65579 HRI65559:HRI65579 IBE65559:IBE65579 ILA65559:ILA65579 IUW65559:IUW65579 JES65559:JES65579 JOO65559:JOO65579 JYK65559:JYK65579 KIG65559:KIG65579 KSC65559:KSC65579 LBY65559:LBY65579 LLU65559:LLU65579 LVQ65559:LVQ65579 MFM65559:MFM65579 MPI65559:MPI65579 MZE65559:MZE65579 NJA65559:NJA65579 NSW65559:NSW65579 OCS65559:OCS65579 OMO65559:OMO65579 OWK65559:OWK65579 PGG65559:PGG65579 PQC65559:PQC65579 PZY65559:PZY65579 QJU65559:QJU65579 QTQ65559:QTQ65579 RDM65559:RDM65579 RNI65559:RNI65579 RXE65559:RXE65579 SHA65559:SHA65579 SQW65559:SQW65579 TAS65559:TAS65579 TKO65559:TKO65579 TUK65559:TUK65579 UEG65559:UEG65579 UOC65559:UOC65579 UXY65559:UXY65579 VHU65559:VHU65579 VRQ65559:VRQ65579 WBM65559:WBM65579 WLI65559:WLI65579 WVE65559:WVE65579 XFA65559:XFA65579 IS131095:IS131115 SO131095:SO131115 ACK131095:ACK131115 AMG131095:AMG131115 AWC131095:AWC131115 BFY131095:BFY131115 BPU131095:BPU131115 BZQ131095:BZQ131115 CJM131095:CJM131115 CTI131095:CTI131115 DDE131095:DDE131115 DNA131095:DNA131115 DWW131095:DWW131115 EGS131095:EGS131115 EQO131095:EQO131115 FAK131095:FAK131115 FKG131095:FKG131115 FUC131095:FUC131115 GDY131095:GDY131115 GNU131095:GNU131115 GXQ131095:GXQ131115 HHM131095:HHM131115 HRI131095:HRI131115 IBE131095:IBE131115 ILA131095:ILA131115 IUW131095:IUW131115 JES131095:JES131115 JOO131095:JOO131115 JYK131095:JYK131115 KIG131095:KIG131115 KSC131095:KSC131115 LBY131095:LBY131115 LLU131095:LLU131115 LVQ131095:LVQ131115 MFM131095:MFM131115 MPI131095:MPI131115 MZE131095:MZE131115 NJA131095:NJA131115 NSW131095:NSW131115 OCS131095:OCS131115 OMO131095:OMO131115 OWK131095:OWK131115 PGG131095:PGG131115 PQC131095:PQC131115 PZY131095:PZY131115 QJU131095:QJU131115 QTQ131095:QTQ131115 RDM131095:RDM131115 RNI131095:RNI131115 RXE131095:RXE131115 SHA131095:SHA131115 SQW131095:SQW131115 TAS131095:TAS131115 TKO131095:TKO131115 TUK131095:TUK131115 UEG131095:UEG131115 UOC131095:UOC131115 UXY131095:UXY131115 VHU131095:VHU131115 VRQ131095:VRQ131115 WBM131095:WBM131115 WLI131095:WLI131115 WVE131095:WVE131115 XFA131095:XFA131115 IS196631:IS196651 SO196631:SO196651 ACK196631:ACK196651 AMG196631:AMG196651 AWC196631:AWC196651 BFY196631:BFY196651 BPU196631:BPU196651 BZQ196631:BZQ196651 CJM196631:CJM196651 CTI196631:CTI196651 DDE196631:DDE196651 DNA196631:DNA196651 DWW196631:DWW196651 EGS196631:EGS196651 EQO196631:EQO196651 FAK196631:FAK196651 FKG196631:FKG196651 FUC196631:FUC196651 GDY196631:GDY196651 GNU196631:GNU196651 GXQ196631:GXQ196651 HHM196631:HHM196651 HRI196631:HRI196651 IBE196631:IBE196651 ILA196631:ILA196651 IUW196631:IUW196651 JES196631:JES196651 JOO196631:JOO196651 JYK196631:JYK196651 KIG196631:KIG196651 KSC196631:KSC196651 LBY196631:LBY196651 LLU196631:LLU196651 LVQ196631:LVQ196651 MFM196631:MFM196651 MPI196631:MPI196651 MZE196631:MZE196651 NJA196631:NJA196651 NSW196631:NSW196651 OCS196631:OCS196651 OMO196631:OMO196651 OWK196631:OWK196651 PGG196631:PGG196651 PQC196631:PQC196651 PZY196631:PZY196651 QJU196631:QJU196651 QTQ196631:QTQ196651 RDM196631:RDM196651 RNI196631:RNI196651 RXE196631:RXE196651 SHA196631:SHA196651 SQW196631:SQW196651 TAS196631:TAS196651 TKO196631:TKO196651 TUK196631:TUK196651 UEG196631:UEG196651 UOC196631:UOC196651 UXY196631:UXY196651 VHU196631:VHU196651 VRQ196631:VRQ196651 WBM196631:WBM196651 WLI196631:WLI196651 WVE196631:WVE196651 XFA196631:XFA196651 IS262167:IS262187 SO262167:SO262187 ACK262167:ACK262187 AMG262167:AMG262187 AWC262167:AWC262187 BFY262167:BFY262187 BPU262167:BPU262187 BZQ262167:BZQ262187 CJM262167:CJM262187 CTI262167:CTI262187 DDE262167:DDE262187 DNA262167:DNA262187 DWW262167:DWW262187 EGS262167:EGS262187 EQO262167:EQO262187 FAK262167:FAK262187 FKG262167:FKG262187 FUC262167:FUC262187 GDY262167:GDY262187 GNU262167:GNU262187 GXQ262167:GXQ262187 HHM262167:HHM262187 HRI262167:HRI262187 IBE262167:IBE262187 ILA262167:ILA262187 IUW262167:IUW262187 JES262167:JES262187 JOO262167:JOO262187 JYK262167:JYK262187 KIG262167:KIG262187 KSC262167:KSC262187 LBY262167:LBY262187 LLU262167:LLU262187 LVQ262167:LVQ262187 MFM262167:MFM262187 MPI262167:MPI262187 MZE262167:MZE262187 NJA262167:NJA262187 NSW262167:NSW262187 OCS262167:OCS262187 OMO262167:OMO262187 OWK262167:OWK262187 PGG262167:PGG262187 PQC262167:PQC262187 PZY262167:PZY262187 QJU262167:QJU262187 QTQ262167:QTQ262187 RDM262167:RDM262187 RNI262167:RNI262187 RXE262167:RXE262187 SHA262167:SHA262187 SQW262167:SQW262187 TAS262167:TAS262187 TKO262167:TKO262187 TUK262167:TUK262187 UEG262167:UEG262187 UOC262167:UOC262187 UXY262167:UXY262187 VHU262167:VHU262187 VRQ262167:VRQ262187 WBM262167:WBM262187 WLI262167:WLI262187 WVE262167:WVE262187 XFA262167:XFA262187 IS327703:IS327723 SO327703:SO327723 ACK327703:ACK327723 AMG327703:AMG327723 AWC327703:AWC327723 BFY327703:BFY327723 BPU327703:BPU327723 BZQ327703:BZQ327723 CJM327703:CJM327723 CTI327703:CTI327723 DDE327703:DDE327723 DNA327703:DNA327723 DWW327703:DWW327723 EGS327703:EGS327723 EQO327703:EQO327723 FAK327703:FAK327723 FKG327703:FKG327723 FUC327703:FUC327723 GDY327703:GDY327723 GNU327703:GNU327723 GXQ327703:GXQ327723 HHM327703:HHM327723 HRI327703:HRI327723 IBE327703:IBE327723 ILA327703:ILA327723 IUW327703:IUW327723 JES327703:JES327723 JOO327703:JOO327723 JYK327703:JYK327723 KIG327703:KIG327723 KSC327703:KSC327723 LBY327703:LBY327723 LLU327703:LLU327723 LVQ327703:LVQ327723 MFM327703:MFM327723 MPI327703:MPI327723 MZE327703:MZE327723 NJA327703:NJA327723 NSW327703:NSW327723 OCS327703:OCS327723 OMO327703:OMO327723 OWK327703:OWK327723 PGG327703:PGG327723 PQC327703:PQC327723 PZY327703:PZY327723 QJU327703:QJU327723 QTQ327703:QTQ327723 RDM327703:RDM327723 RNI327703:RNI327723 RXE327703:RXE327723 SHA327703:SHA327723 SQW327703:SQW327723 TAS327703:TAS327723 TKO327703:TKO327723 TUK327703:TUK327723 UEG327703:UEG327723 UOC327703:UOC327723 UXY327703:UXY327723 VHU327703:VHU327723 VRQ327703:VRQ327723 WBM327703:WBM327723 WLI327703:WLI327723 WVE327703:WVE327723 XFA327703:XFA327723 IS393239:IS393259 SO393239:SO393259 ACK393239:ACK393259 AMG393239:AMG393259 AWC393239:AWC393259 BFY393239:BFY393259 BPU393239:BPU393259 BZQ393239:BZQ393259 CJM393239:CJM393259 CTI393239:CTI393259 DDE393239:DDE393259 DNA393239:DNA393259 DWW393239:DWW393259 EGS393239:EGS393259 EQO393239:EQO393259 FAK393239:FAK393259 FKG393239:FKG393259 FUC393239:FUC393259 GDY393239:GDY393259 GNU393239:GNU393259 GXQ393239:GXQ393259 HHM393239:HHM393259 HRI393239:HRI393259 IBE393239:IBE393259 ILA393239:ILA393259 IUW393239:IUW393259 JES393239:JES393259 JOO393239:JOO393259 JYK393239:JYK393259 KIG393239:KIG393259 KSC393239:KSC393259 LBY393239:LBY393259 LLU393239:LLU393259 LVQ393239:LVQ393259 MFM393239:MFM393259 MPI393239:MPI393259 MZE393239:MZE393259 NJA393239:NJA393259 NSW393239:NSW393259 OCS393239:OCS393259 OMO393239:OMO393259 OWK393239:OWK393259 PGG393239:PGG393259 PQC393239:PQC393259 PZY393239:PZY393259 QJU393239:QJU393259 QTQ393239:QTQ393259 RDM393239:RDM393259 RNI393239:RNI393259 RXE393239:RXE393259 SHA393239:SHA393259 SQW393239:SQW393259 TAS393239:TAS393259 TKO393239:TKO393259 TUK393239:TUK393259 UEG393239:UEG393259 UOC393239:UOC393259 UXY393239:UXY393259 VHU393239:VHU393259 VRQ393239:VRQ393259 WBM393239:WBM393259 WLI393239:WLI393259 WVE393239:WVE393259 XFA393239:XFA393259 IS458775:IS458795 SO458775:SO458795 ACK458775:ACK458795 AMG458775:AMG458795 AWC458775:AWC458795 BFY458775:BFY458795 BPU458775:BPU458795 BZQ458775:BZQ458795 CJM458775:CJM458795 CTI458775:CTI458795 DDE458775:DDE458795 DNA458775:DNA458795 DWW458775:DWW458795 EGS458775:EGS458795 EQO458775:EQO458795 FAK458775:FAK458795 FKG458775:FKG458795 FUC458775:FUC458795 GDY458775:GDY458795 GNU458775:GNU458795 GXQ458775:GXQ458795 HHM458775:HHM458795 HRI458775:HRI458795 IBE458775:IBE458795 ILA458775:ILA458795 IUW458775:IUW458795 JES458775:JES458795 JOO458775:JOO458795 JYK458775:JYK458795 KIG458775:KIG458795 KSC458775:KSC458795 LBY458775:LBY458795 LLU458775:LLU458795 LVQ458775:LVQ458795 MFM458775:MFM458795 MPI458775:MPI458795 MZE458775:MZE458795 NJA458775:NJA458795 NSW458775:NSW458795 OCS458775:OCS458795 OMO458775:OMO458795 OWK458775:OWK458795 PGG458775:PGG458795 PQC458775:PQC458795 PZY458775:PZY458795 QJU458775:QJU458795 QTQ458775:QTQ458795 RDM458775:RDM458795 RNI458775:RNI458795 RXE458775:RXE458795 SHA458775:SHA458795 SQW458775:SQW458795 TAS458775:TAS458795 TKO458775:TKO458795 TUK458775:TUK458795 UEG458775:UEG458795 UOC458775:UOC458795 UXY458775:UXY458795 VHU458775:VHU458795 VRQ458775:VRQ458795 WBM458775:WBM458795 WLI458775:WLI458795 WVE458775:WVE458795 XFA458775:XFA458795 IS524311:IS524331 SO524311:SO524331 ACK524311:ACK524331 AMG524311:AMG524331 AWC524311:AWC524331 BFY524311:BFY524331 BPU524311:BPU524331 BZQ524311:BZQ524331 CJM524311:CJM524331 CTI524311:CTI524331 DDE524311:DDE524331 DNA524311:DNA524331 DWW524311:DWW524331 EGS524311:EGS524331 EQO524311:EQO524331 FAK524311:FAK524331 FKG524311:FKG524331 FUC524311:FUC524331 GDY524311:GDY524331 GNU524311:GNU524331 GXQ524311:GXQ524331 HHM524311:HHM524331 HRI524311:HRI524331 IBE524311:IBE524331 ILA524311:ILA524331 IUW524311:IUW524331 JES524311:JES524331 JOO524311:JOO524331 JYK524311:JYK524331 KIG524311:KIG524331 KSC524311:KSC524331 LBY524311:LBY524331 LLU524311:LLU524331 LVQ524311:LVQ524331 MFM524311:MFM524331 MPI524311:MPI524331 MZE524311:MZE524331 NJA524311:NJA524331 NSW524311:NSW524331 OCS524311:OCS524331 OMO524311:OMO524331 OWK524311:OWK524331 PGG524311:PGG524331 PQC524311:PQC524331 PZY524311:PZY524331 QJU524311:QJU524331 QTQ524311:QTQ524331 RDM524311:RDM524331 RNI524311:RNI524331 RXE524311:RXE524331 SHA524311:SHA524331 SQW524311:SQW524331 TAS524311:TAS524331 TKO524311:TKO524331 TUK524311:TUK524331 UEG524311:UEG524331 UOC524311:UOC524331 UXY524311:UXY524331 VHU524311:VHU524331 VRQ524311:VRQ524331 WBM524311:WBM524331 WLI524311:WLI524331 WVE524311:WVE524331 XFA524311:XFA524331 IS589847:IS589867 SO589847:SO589867 ACK589847:ACK589867 AMG589847:AMG589867 AWC589847:AWC589867 BFY589847:BFY589867 BPU589847:BPU589867 BZQ589847:BZQ589867 CJM589847:CJM589867 CTI589847:CTI589867 DDE589847:DDE589867 DNA589847:DNA589867 DWW589847:DWW589867 EGS589847:EGS589867 EQO589847:EQO589867 FAK589847:FAK589867 FKG589847:FKG589867 FUC589847:FUC589867 GDY589847:GDY589867 GNU589847:GNU589867 GXQ589847:GXQ589867 HHM589847:HHM589867 HRI589847:HRI589867 IBE589847:IBE589867 ILA589847:ILA589867 IUW589847:IUW589867 JES589847:JES589867 JOO589847:JOO589867 JYK589847:JYK589867 KIG589847:KIG589867 KSC589847:KSC589867 LBY589847:LBY589867 LLU589847:LLU589867 LVQ589847:LVQ589867 MFM589847:MFM589867 MPI589847:MPI589867 MZE589847:MZE589867 NJA589847:NJA589867 NSW589847:NSW589867 OCS589847:OCS589867 OMO589847:OMO589867 OWK589847:OWK589867 PGG589847:PGG589867 PQC589847:PQC589867 PZY589847:PZY589867 QJU589847:QJU589867 QTQ589847:QTQ589867 RDM589847:RDM589867 RNI589847:RNI589867 RXE589847:RXE589867 SHA589847:SHA589867 SQW589847:SQW589867 TAS589847:TAS589867 TKO589847:TKO589867 TUK589847:TUK589867 UEG589847:UEG589867 UOC589847:UOC589867 UXY589847:UXY589867 VHU589847:VHU589867 VRQ589847:VRQ589867 WBM589847:WBM589867 WLI589847:WLI589867 WVE589847:WVE589867 XFA589847:XFA589867 IS655383:IS655403 SO655383:SO655403 ACK655383:ACK655403 AMG655383:AMG655403 AWC655383:AWC655403 BFY655383:BFY655403 BPU655383:BPU655403 BZQ655383:BZQ655403 CJM655383:CJM655403 CTI655383:CTI655403 DDE655383:DDE655403 DNA655383:DNA655403 DWW655383:DWW655403 EGS655383:EGS655403 EQO655383:EQO655403 FAK655383:FAK655403 FKG655383:FKG655403 FUC655383:FUC655403 GDY655383:GDY655403 GNU655383:GNU655403 GXQ655383:GXQ655403 HHM655383:HHM655403 HRI655383:HRI655403 IBE655383:IBE655403 ILA655383:ILA655403 IUW655383:IUW655403 JES655383:JES655403 JOO655383:JOO655403 JYK655383:JYK655403 KIG655383:KIG655403 KSC655383:KSC655403 LBY655383:LBY655403 LLU655383:LLU655403 LVQ655383:LVQ655403 MFM655383:MFM655403 MPI655383:MPI655403 MZE655383:MZE655403 NJA655383:NJA655403 NSW655383:NSW655403 OCS655383:OCS655403 OMO655383:OMO655403 OWK655383:OWK655403 PGG655383:PGG655403 PQC655383:PQC655403 PZY655383:PZY655403 QJU655383:QJU655403 QTQ655383:QTQ655403 RDM655383:RDM655403 RNI655383:RNI655403 RXE655383:RXE655403 SHA655383:SHA655403 SQW655383:SQW655403 TAS655383:TAS655403 TKO655383:TKO655403 TUK655383:TUK655403 UEG655383:UEG655403 UOC655383:UOC655403 UXY655383:UXY655403 VHU655383:VHU655403 VRQ655383:VRQ655403 WBM655383:WBM655403 WLI655383:WLI655403 WVE655383:WVE655403 XFA655383:XFA655403 IS720919:IS720939 SO720919:SO720939 ACK720919:ACK720939 AMG720919:AMG720939 AWC720919:AWC720939 BFY720919:BFY720939 BPU720919:BPU720939 BZQ720919:BZQ720939 CJM720919:CJM720939 CTI720919:CTI720939 DDE720919:DDE720939 DNA720919:DNA720939 DWW720919:DWW720939 EGS720919:EGS720939 EQO720919:EQO720939 FAK720919:FAK720939 FKG720919:FKG720939 FUC720919:FUC720939 GDY720919:GDY720939 GNU720919:GNU720939 GXQ720919:GXQ720939 HHM720919:HHM720939 HRI720919:HRI720939 IBE720919:IBE720939 ILA720919:ILA720939 IUW720919:IUW720939 JES720919:JES720939 JOO720919:JOO720939 JYK720919:JYK720939 KIG720919:KIG720939 KSC720919:KSC720939 LBY720919:LBY720939 LLU720919:LLU720939 LVQ720919:LVQ720939 MFM720919:MFM720939 MPI720919:MPI720939 MZE720919:MZE720939 NJA720919:NJA720939 NSW720919:NSW720939 OCS720919:OCS720939 OMO720919:OMO720939 OWK720919:OWK720939 PGG720919:PGG720939 PQC720919:PQC720939 PZY720919:PZY720939 QJU720919:QJU720939 QTQ720919:QTQ720939 RDM720919:RDM720939 RNI720919:RNI720939 RXE720919:RXE720939 SHA720919:SHA720939 SQW720919:SQW720939 TAS720919:TAS720939 TKO720919:TKO720939 TUK720919:TUK720939 UEG720919:UEG720939 UOC720919:UOC720939 UXY720919:UXY720939 VHU720919:VHU720939 VRQ720919:VRQ720939 WBM720919:WBM720939 WLI720919:WLI720939 WVE720919:WVE720939 XFA720919:XFA720939 IS786455:IS786475 SO786455:SO786475 ACK786455:ACK786475 AMG786455:AMG786475 AWC786455:AWC786475 BFY786455:BFY786475 BPU786455:BPU786475 BZQ786455:BZQ786475 CJM786455:CJM786475 CTI786455:CTI786475 DDE786455:DDE786475 DNA786455:DNA786475 DWW786455:DWW786475 EGS786455:EGS786475 EQO786455:EQO786475 FAK786455:FAK786475 FKG786455:FKG786475 FUC786455:FUC786475 GDY786455:GDY786475 GNU786455:GNU786475 GXQ786455:GXQ786475 HHM786455:HHM786475 HRI786455:HRI786475 IBE786455:IBE786475 ILA786455:ILA786475 IUW786455:IUW786475 JES786455:JES786475 JOO786455:JOO786475 JYK786455:JYK786475 KIG786455:KIG786475 KSC786455:KSC786475 LBY786455:LBY786475 LLU786455:LLU786475 LVQ786455:LVQ786475 MFM786455:MFM786475 MPI786455:MPI786475 MZE786455:MZE786475 NJA786455:NJA786475 NSW786455:NSW786475 OCS786455:OCS786475 OMO786455:OMO786475 OWK786455:OWK786475 PGG786455:PGG786475 PQC786455:PQC786475 PZY786455:PZY786475 QJU786455:QJU786475 QTQ786455:QTQ786475 RDM786455:RDM786475 RNI786455:RNI786475 RXE786455:RXE786475 SHA786455:SHA786475 SQW786455:SQW786475 TAS786455:TAS786475 TKO786455:TKO786475 TUK786455:TUK786475 UEG786455:UEG786475 UOC786455:UOC786475 UXY786455:UXY786475 VHU786455:VHU786475 VRQ786455:VRQ786475 WBM786455:WBM786475 WLI786455:WLI786475 WVE786455:WVE786475 XFA786455:XFA786475 IS851991:IS852011 SO851991:SO852011 ACK851991:ACK852011 AMG851991:AMG852011 AWC851991:AWC852011 BFY851991:BFY852011 BPU851991:BPU852011 BZQ851991:BZQ852011 CJM851991:CJM852011 CTI851991:CTI852011 DDE851991:DDE852011 DNA851991:DNA852011 DWW851991:DWW852011 EGS851991:EGS852011 EQO851991:EQO852011 FAK851991:FAK852011 FKG851991:FKG852011 FUC851991:FUC852011 GDY851991:GDY852011 GNU851991:GNU852011 GXQ851991:GXQ852011 HHM851991:HHM852011 HRI851991:HRI852011 IBE851991:IBE852011 ILA851991:ILA852011 IUW851991:IUW852011 JES851991:JES852011 JOO851991:JOO852011 JYK851991:JYK852011 KIG851991:KIG852011 KSC851991:KSC852011 LBY851991:LBY852011 LLU851991:LLU852011 LVQ851991:LVQ852011 MFM851991:MFM852011 MPI851991:MPI852011 MZE851991:MZE852011 NJA851991:NJA852011 NSW851991:NSW852011 OCS851991:OCS852011 OMO851991:OMO852011 OWK851991:OWK852011 PGG851991:PGG852011 PQC851991:PQC852011 PZY851991:PZY852011 QJU851991:QJU852011 QTQ851991:QTQ852011 RDM851991:RDM852011 RNI851991:RNI852011 RXE851991:RXE852011 SHA851991:SHA852011 SQW851991:SQW852011 TAS851991:TAS852011 TKO851991:TKO852011 TUK851991:TUK852011 UEG851991:UEG852011 UOC851991:UOC852011 UXY851991:UXY852011 VHU851991:VHU852011 VRQ851991:VRQ852011 WBM851991:WBM852011 WLI851991:WLI852011 WVE851991:WVE852011 XFA851991:XFA852011 IS917527:IS917547 SO917527:SO917547 ACK917527:ACK917547 AMG917527:AMG917547 AWC917527:AWC917547 BFY917527:BFY917547 BPU917527:BPU917547 BZQ917527:BZQ917547 CJM917527:CJM917547 CTI917527:CTI917547 DDE917527:DDE917547 DNA917527:DNA917547 DWW917527:DWW917547 EGS917527:EGS917547 EQO917527:EQO917547 FAK917527:FAK917547 FKG917527:FKG917547 FUC917527:FUC917547 GDY917527:GDY917547 GNU917527:GNU917547 GXQ917527:GXQ917547 HHM917527:HHM917547 HRI917527:HRI917547 IBE917527:IBE917547 ILA917527:ILA917547 IUW917527:IUW917547 JES917527:JES917547 JOO917527:JOO917547 JYK917527:JYK917547 KIG917527:KIG917547 KSC917527:KSC917547 LBY917527:LBY917547 LLU917527:LLU917547 LVQ917527:LVQ917547 MFM917527:MFM917547 MPI917527:MPI917547 MZE917527:MZE917547 NJA917527:NJA917547 NSW917527:NSW917547 OCS917527:OCS917547 OMO917527:OMO917547 OWK917527:OWK917547 PGG917527:PGG917547 PQC917527:PQC917547 PZY917527:PZY917547 QJU917527:QJU917547 QTQ917527:QTQ917547 RDM917527:RDM917547 RNI917527:RNI917547 RXE917527:RXE917547 SHA917527:SHA917547 SQW917527:SQW917547 TAS917527:TAS917547 TKO917527:TKO917547 TUK917527:TUK917547 UEG917527:UEG917547 UOC917527:UOC917547 UXY917527:UXY917547 VHU917527:VHU917547 VRQ917527:VRQ917547 WBM917527:WBM917547 WLI917527:WLI917547 WVE917527:WVE917547 XFA917527:XFA917547 IS983063:IS983083 SO983063:SO983083 ACK983063:ACK983083 AMG983063:AMG983083 AWC983063:AWC983083 BFY983063:BFY983083 BPU983063:BPU983083 BZQ983063:BZQ983083 CJM983063:CJM983083 CTI983063:CTI983083 DDE983063:DDE983083 DNA983063:DNA983083 DWW983063:DWW983083 EGS983063:EGS983083 EQO983063:EQO983083 FAK983063:FAK983083 FKG983063:FKG983083 FUC983063:FUC983083 GDY983063:GDY983083 GNU983063:GNU983083 GXQ983063:GXQ983083 HHM983063:HHM983083 HRI983063:HRI983083 IBE983063:IBE983083 ILA983063:ILA983083 IUW983063:IUW983083 JES983063:JES983083 JOO983063:JOO983083 JYK983063:JYK983083 KIG983063:KIG983083 KSC983063:KSC983083 LBY983063:LBY983083 LLU983063:LLU983083 LVQ983063:LVQ983083 MFM983063:MFM983083 MPI983063:MPI983083 MZE983063:MZE983083 NJA983063:NJA983083 NSW983063:NSW983083 OCS983063:OCS983083 OMO983063:OMO983083 OWK983063:OWK983083 PGG983063:PGG983083 PQC983063:PQC983083 PZY983063:PZY983083 QJU983063:QJU983083 QTQ983063:QTQ983083 RDM983063:RDM983083 RNI983063:RNI983083 RXE983063:RXE983083 SHA983063:SHA983083 SQW983063:SQW983083 TAS983063:TAS983083 TKO983063:TKO983083 TUK983063:TUK983083 UEG983063:UEG983083 UOC983063:UOC983083 UXY983063:UXY983083 VHU983063:VHU983083 VRQ983063:VRQ983083 WBM983063:WBM983083 WLI983063:WLI983083 WVE983063:WVE983083 XFA983063:XFA983083 A25:A45 IW25:IW45 SS25:SS45 ACO25:ACO45 AMK25:AMK45 AWG25:AWG45 BGC25:BGC45 BPY25:BPY45 BZU25:BZU45 CJQ25:CJQ45 CTM25:CTM45 DDI25:DDI45 DNE25:DNE45 DXA25:DXA45 EGW25:EGW45 EQS25:EQS45 FAO25:FAO45 FKK25:FKK45 FUG25:FUG45 GEC25:GEC45 GNY25:GNY45 GXU25:GXU45 HHQ25:HHQ45 HRM25:HRM45 IBI25:IBI45 ILE25:ILE45 IVA25:IVA45 JEW25:JEW45 JOS25:JOS45 JYO25:JYO45 KIK25:KIK45 KSG25:KSG45 LCC25:LCC45 LLY25:LLY45 LVU25:LVU45 MFQ25:MFQ45 MPM25:MPM45 MZI25:MZI45 NJE25:NJE45 NTA25:NTA45 OCW25:OCW45 OMS25:OMS45 OWO25:OWO45 PGK25:PGK45 PQG25:PQG45 QAC25:QAC45 QJY25:QJY45 QTU25:QTU45 RDQ25:RDQ45 RNM25:RNM45 RXI25:RXI45 SHE25:SHE45 SRA25:SRA45 TAW25:TAW45 TKS25:TKS45 TUO25:TUO45 UEK25:UEK45 UOG25:UOG45 UYC25:UYC45 VHY25:VHY45 VRU25:VRU45 WBQ25:WBQ45 WLM25:WLM45 WVI25:WVI45 A65559:A65579 IW65559:IW65579 SS65559:SS65579 ACO65559:ACO65579 AMK65559:AMK65579 AWG65559:AWG65579 BGC65559:BGC65579 BPY65559:BPY65579 BZU65559:BZU65579 CJQ65559:CJQ65579 CTM65559:CTM65579 DDI65559:DDI65579 DNE65559:DNE65579 DXA65559:DXA65579 EGW65559:EGW65579 EQS65559:EQS65579 FAO65559:FAO65579 FKK65559:FKK65579 FUG65559:FUG65579 GEC65559:GEC65579 GNY65559:GNY65579 GXU65559:GXU65579 HHQ65559:HHQ65579 HRM65559:HRM65579 IBI65559:IBI65579 ILE65559:ILE65579 IVA65559:IVA65579 JEW65559:JEW65579 JOS65559:JOS65579 JYO65559:JYO65579 KIK65559:KIK65579 KSG65559:KSG65579 LCC65559:LCC65579 LLY65559:LLY65579 LVU65559:LVU65579 MFQ65559:MFQ65579 MPM65559:MPM65579 MZI65559:MZI65579 NJE65559:NJE65579 NTA65559:NTA65579 OCW65559:OCW65579 OMS65559:OMS65579 OWO65559:OWO65579 PGK65559:PGK65579 PQG65559:PQG65579 QAC65559:QAC65579 QJY65559:QJY65579 QTU65559:QTU65579 RDQ65559:RDQ65579 RNM65559:RNM65579 RXI65559:RXI65579 SHE65559:SHE65579 SRA65559:SRA65579 TAW65559:TAW65579 TKS65559:TKS65579 TUO65559:TUO65579 UEK65559:UEK65579 UOG65559:UOG65579 UYC65559:UYC65579 VHY65559:VHY65579 VRU65559:VRU65579 WBQ65559:WBQ65579 WLM65559:WLM65579 WVI65559:WVI65579 A131095:A131115 IW131095:IW131115 SS131095:SS131115 ACO131095:ACO131115 AMK131095:AMK131115 AWG131095:AWG131115 BGC131095:BGC131115 BPY131095:BPY131115 BZU131095:BZU131115 CJQ131095:CJQ131115 CTM131095:CTM131115 DDI131095:DDI131115 DNE131095:DNE131115 DXA131095:DXA131115 EGW131095:EGW131115 EQS131095:EQS131115 FAO131095:FAO131115 FKK131095:FKK131115 FUG131095:FUG131115 GEC131095:GEC131115 GNY131095:GNY131115 GXU131095:GXU131115 HHQ131095:HHQ131115 HRM131095:HRM131115 IBI131095:IBI131115 ILE131095:ILE131115 IVA131095:IVA131115 JEW131095:JEW131115 JOS131095:JOS131115 JYO131095:JYO131115 KIK131095:KIK131115 KSG131095:KSG131115 LCC131095:LCC131115 LLY131095:LLY131115 LVU131095:LVU131115 MFQ131095:MFQ131115 MPM131095:MPM131115 MZI131095:MZI131115 NJE131095:NJE131115 NTA131095:NTA131115 OCW131095:OCW131115 OMS131095:OMS131115 OWO131095:OWO131115 PGK131095:PGK131115 PQG131095:PQG131115 QAC131095:QAC131115 QJY131095:QJY131115 QTU131095:QTU131115 RDQ131095:RDQ131115 RNM131095:RNM131115 RXI131095:RXI131115 SHE131095:SHE131115 SRA131095:SRA131115 TAW131095:TAW131115 TKS131095:TKS131115 TUO131095:TUO131115 UEK131095:UEK131115 UOG131095:UOG131115 UYC131095:UYC131115 VHY131095:VHY131115 VRU131095:VRU131115 WBQ131095:WBQ131115 WLM131095:WLM131115 WVI131095:WVI131115 A196631:A196651 IW196631:IW196651 SS196631:SS196651 ACO196631:ACO196651 AMK196631:AMK196651 AWG196631:AWG196651 BGC196631:BGC196651 BPY196631:BPY196651 BZU196631:BZU196651 CJQ196631:CJQ196651 CTM196631:CTM196651 DDI196631:DDI196651 DNE196631:DNE196651 DXA196631:DXA196651 EGW196631:EGW196651 EQS196631:EQS196651 FAO196631:FAO196651 FKK196631:FKK196651 FUG196631:FUG196651 GEC196631:GEC196651 GNY196631:GNY196651 GXU196631:GXU196651 HHQ196631:HHQ196651 HRM196631:HRM196651 IBI196631:IBI196651 ILE196631:ILE196651 IVA196631:IVA196651 JEW196631:JEW196651 JOS196631:JOS196651 JYO196631:JYO196651 KIK196631:KIK196651 KSG196631:KSG196651 LCC196631:LCC196651 LLY196631:LLY196651 LVU196631:LVU196651 MFQ196631:MFQ196651 MPM196631:MPM196651 MZI196631:MZI196651 NJE196631:NJE196651 NTA196631:NTA196651 OCW196631:OCW196651 OMS196631:OMS196651 OWO196631:OWO196651 PGK196631:PGK196651 PQG196631:PQG196651 QAC196631:QAC196651 QJY196631:QJY196651 QTU196631:QTU196651 RDQ196631:RDQ196651 RNM196631:RNM196651 RXI196631:RXI196651 SHE196631:SHE196651 SRA196631:SRA196651 TAW196631:TAW196651 TKS196631:TKS196651 TUO196631:TUO196651 UEK196631:UEK196651 UOG196631:UOG196651 UYC196631:UYC196651 VHY196631:VHY196651 VRU196631:VRU196651 WBQ196631:WBQ196651 WLM196631:WLM196651 WVI196631:WVI196651 A262167:A262187 IW262167:IW262187 SS262167:SS262187 ACO262167:ACO262187 AMK262167:AMK262187 AWG262167:AWG262187 BGC262167:BGC262187 BPY262167:BPY262187 BZU262167:BZU262187 CJQ262167:CJQ262187 CTM262167:CTM262187 DDI262167:DDI262187 DNE262167:DNE262187 DXA262167:DXA262187 EGW262167:EGW262187 EQS262167:EQS262187 FAO262167:FAO262187 FKK262167:FKK262187 FUG262167:FUG262187 GEC262167:GEC262187 GNY262167:GNY262187 GXU262167:GXU262187 HHQ262167:HHQ262187 HRM262167:HRM262187 IBI262167:IBI262187 ILE262167:ILE262187 IVA262167:IVA262187 JEW262167:JEW262187 JOS262167:JOS262187 JYO262167:JYO262187 KIK262167:KIK262187 KSG262167:KSG262187 LCC262167:LCC262187 LLY262167:LLY262187 LVU262167:LVU262187 MFQ262167:MFQ262187 MPM262167:MPM262187 MZI262167:MZI262187 NJE262167:NJE262187 NTA262167:NTA262187 OCW262167:OCW262187 OMS262167:OMS262187 OWO262167:OWO262187 PGK262167:PGK262187 PQG262167:PQG262187 QAC262167:QAC262187 QJY262167:QJY262187 QTU262167:QTU262187 RDQ262167:RDQ262187 RNM262167:RNM262187 RXI262167:RXI262187 SHE262167:SHE262187 SRA262167:SRA262187 TAW262167:TAW262187 TKS262167:TKS262187 TUO262167:TUO262187 UEK262167:UEK262187 UOG262167:UOG262187 UYC262167:UYC262187 VHY262167:VHY262187 VRU262167:VRU262187 WBQ262167:WBQ262187 WLM262167:WLM262187 WVI262167:WVI262187 A327703:A327723 IW327703:IW327723 SS327703:SS327723 ACO327703:ACO327723 AMK327703:AMK327723 AWG327703:AWG327723 BGC327703:BGC327723 BPY327703:BPY327723 BZU327703:BZU327723 CJQ327703:CJQ327723 CTM327703:CTM327723 DDI327703:DDI327723 DNE327703:DNE327723 DXA327703:DXA327723 EGW327703:EGW327723 EQS327703:EQS327723 FAO327703:FAO327723 FKK327703:FKK327723 FUG327703:FUG327723 GEC327703:GEC327723 GNY327703:GNY327723 GXU327703:GXU327723 HHQ327703:HHQ327723 HRM327703:HRM327723 IBI327703:IBI327723 ILE327703:ILE327723 IVA327703:IVA327723 JEW327703:JEW327723 JOS327703:JOS327723 JYO327703:JYO327723 KIK327703:KIK327723 KSG327703:KSG327723 LCC327703:LCC327723 LLY327703:LLY327723 LVU327703:LVU327723 MFQ327703:MFQ327723 MPM327703:MPM327723 MZI327703:MZI327723 NJE327703:NJE327723 NTA327703:NTA327723 OCW327703:OCW327723 OMS327703:OMS327723 OWO327703:OWO327723 PGK327703:PGK327723 PQG327703:PQG327723 QAC327703:QAC327723 QJY327703:QJY327723 QTU327703:QTU327723 RDQ327703:RDQ327723 RNM327703:RNM327723 RXI327703:RXI327723 SHE327703:SHE327723 SRA327703:SRA327723 TAW327703:TAW327723 TKS327703:TKS327723 TUO327703:TUO327723 UEK327703:UEK327723 UOG327703:UOG327723 UYC327703:UYC327723 VHY327703:VHY327723 VRU327703:VRU327723 WBQ327703:WBQ327723 WLM327703:WLM327723 WVI327703:WVI327723 A393239:A393259 IW393239:IW393259 SS393239:SS393259 ACO393239:ACO393259 AMK393239:AMK393259 AWG393239:AWG393259 BGC393239:BGC393259 BPY393239:BPY393259 BZU393239:BZU393259 CJQ393239:CJQ393259 CTM393239:CTM393259 DDI393239:DDI393259 DNE393239:DNE393259 DXA393239:DXA393259 EGW393239:EGW393259 EQS393239:EQS393259 FAO393239:FAO393259 FKK393239:FKK393259 FUG393239:FUG393259 GEC393239:GEC393259 GNY393239:GNY393259 GXU393239:GXU393259 HHQ393239:HHQ393259 HRM393239:HRM393259 IBI393239:IBI393259 ILE393239:ILE393259 IVA393239:IVA393259 JEW393239:JEW393259 JOS393239:JOS393259 JYO393239:JYO393259 KIK393239:KIK393259 KSG393239:KSG393259 LCC393239:LCC393259 LLY393239:LLY393259 LVU393239:LVU393259 MFQ393239:MFQ393259 MPM393239:MPM393259 MZI393239:MZI393259 NJE393239:NJE393259 NTA393239:NTA393259 OCW393239:OCW393259 OMS393239:OMS393259 OWO393239:OWO393259 PGK393239:PGK393259 PQG393239:PQG393259 QAC393239:QAC393259 QJY393239:QJY393259 QTU393239:QTU393259 RDQ393239:RDQ393259 RNM393239:RNM393259 RXI393239:RXI393259 SHE393239:SHE393259 SRA393239:SRA393259 TAW393239:TAW393259 TKS393239:TKS393259 TUO393239:TUO393259 UEK393239:UEK393259 UOG393239:UOG393259 UYC393239:UYC393259 VHY393239:VHY393259 VRU393239:VRU393259 WBQ393239:WBQ393259 WLM393239:WLM393259 WVI393239:WVI393259 A458775:A458795 IW458775:IW458795 SS458775:SS458795 ACO458775:ACO458795 AMK458775:AMK458795 AWG458775:AWG458795 BGC458775:BGC458795 BPY458775:BPY458795 BZU458775:BZU458795 CJQ458775:CJQ458795 CTM458775:CTM458795 DDI458775:DDI458795 DNE458775:DNE458795 DXA458775:DXA458795 EGW458775:EGW458795 EQS458775:EQS458795 FAO458775:FAO458795 FKK458775:FKK458795 FUG458775:FUG458795 GEC458775:GEC458795 GNY458775:GNY458795 GXU458775:GXU458795 HHQ458775:HHQ458795 HRM458775:HRM458795 IBI458775:IBI458795 ILE458775:ILE458795 IVA458775:IVA458795 JEW458775:JEW458795 JOS458775:JOS458795 JYO458775:JYO458795 KIK458775:KIK458795 KSG458775:KSG458795 LCC458775:LCC458795 LLY458775:LLY458795 LVU458775:LVU458795 MFQ458775:MFQ458795 MPM458775:MPM458795 MZI458775:MZI458795 NJE458775:NJE458795 NTA458775:NTA458795 OCW458775:OCW458795 OMS458775:OMS458795 OWO458775:OWO458795 PGK458775:PGK458795 PQG458775:PQG458795 QAC458775:QAC458795 QJY458775:QJY458795 QTU458775:QTU458795 RDQ458775:RDQ458795 RNM458775:RNM458795 RXI458775:RXI458795 SHE458775:SHE458795 SRA458775:SRA458795 TAW458775:TAW458795 TKS458775:TKS458795 TUO458775:TUO458795 UEK458775:UEK458795 UOG458775:UOG458795 UYC458775:UYC458795 VHY458775:VHY458795 VRU458775:VRU458795 WBQ458775:WBQ458795 WLM458775:WLM458795 WVI458775:WVI458795 A524311:A524331 IW524311:IW524331 SS524311:SS524331 ACO524311:ACO524331 AMK524311:AMK524331 AWG524311:AWG524331 BGC524311:BGC524331 BPY524311:BPY524331 BZU524311:BZU524331 CJQ524311:CJQ524331 CTM524311:CTM524331 DDI524311:DDI524331 DNE524311:DNE524331 DXA524311:DXA524331 EGW524311:EGW524331 EQS524311:EQS524331 FAO524311:FAO524331 FKK524311:FKK524331 FUG524311:FUG524331 GEC524311:GEC524331 GNY524311:GNY524331 GXU524311:GXU524331 HHQ524311:HHQ524331 HRM524311:HRM524331 IBI524311:IBI524331 ILE524311:ILE524331 IVA524311:IVA524331 JEW524311:JEW524331 JOS524311:JOS524331 JYO524311:JYO524331 KIK524311:KIK524331 KSG524311:KSG524331 LCC524311:LCC524331 LLY524311:LLY524331 LVU524311:LVU524331 MFQ524311:MFQ524331 MPM524311:MPM524331 MZI524311:MZI524331 NJE524311:NJE524331 NTA524311:NTA524331 OCW524311:OCW524331 OMS524311:OMS524331 OWO524311:OWO524331 PGK524311:PGK524331 PQG524311:PQG524331 QAC524311:QAC524331 QJY524311:QJY524331 QTU524311:QTU524331 RDQ524311:RDQ524331 RNM524311:RNM524331 RXI524311:RXI524331 SHE524311:SHE524331 SRA524311:SRA524331 TAW524311:TAW524331 TKS524311:TKS524331 TUO524311:TUO524331 UEK524311:UEK524331 UOG524311:UOG524331 UYC524311:UYC524331 VHY524311:VHY524331 VRU524311:VRU524331 WBQ524311:WBQ524331 WLM524311:WLM524331 WVI524311:WVI524331 A589847:A589867 IW589847:IW589867 SS589847:SS589867 ACO589847:ACO589867 AMK589847:AMK589867 AWG589847:AWG589867 BGC589847:BGC589867 BPY589847:BPY589867 BZU589847:BZU589867 CJQ589847:CJQ589867 CTM589847:CTM589867 DDI589847:DDI589867 DNE589847:DNE589867 DXA589847:DXA589867 EGW589847:EGW589867 EQS589847:EQS589867 FAO589847:FAO589867 FKK589847:FKK589867 FUG589847:FUG589867 GEC589847:GEC589867 GNY589847:GNY589867 GXU589847:GXU589867 HHQ589847:HHQ589867 HRM589847:HRM589867 IBI589847:IBI589867 ILE589847:ILE589867 IVA589847:IVA589867 JEW589847:JEW589867 JOS589847:JOS589867 JYO589847:JYO589867 KIK589847:KIK589867 KSG589847:KSG589867 LCC589847:LCC589867 LLY589847:LLY589867 LVU589847:LVU589867 MFQ589847:MFQ589867 MPM589847:MPM589867 MZI589847:MZI589867 NJE589847:NJE589867 NTA589847:NTA589867 OCW589847:OCW589867 OMS589847:OMS589867 OWO589847:OWO589867 PGK589847:PGK589867 PQG589847:PQG589867 QAC589847:QAC589867 QJY589847:QJY589867 QTU589847:QTU589867 RDQ589847:RDQ589867 RNM589847:RNM589867 RXI589847:RXI589867 SHE589847:SHE589867 SRA589847:SRA589867 TAW589847:TAW589867 TKS589847:TKS589867 TUO589847:TUO589867 UEK589847:UEK589867 UOG589847:UOG589867 UYC589847:UYC589867 VHY589847:VHY589867 VRU589847:VRU589867 WBQ589847:WBQ589867 WLM589847:WLM589867 WVI589847:WVI589867 A655383:A655403 IW655383:IW655403 SS655383:SS655403 ACO655383:ACO655403 AMK655383:AMK655403 AWG655383:AWG655403 BGC655383:BGC655403 BPY655383:BPY655403 BZU655383:BZU655403 CJQ655383:CJQ655403 CTM655383:CTM655403 DDI655383:DDI655403 DNE655383:DNE655403 DXA655383:DXA655403 EGW655383:EGW655403 EQS655383:EQS655403 FAO655383:FAO655403 FKK655383:FKK655403 FUG655383:FUG655403 GEC655383:GEC655403 GNY655383:GNY655403 GXU655383:GXU655403 HHQ655383:HHQ655403 HRM655383:HRM655403 IBI655383:IBI655403 ILE655383:ILE655403 IVA655383:IVA655403 JEW655383:JEW655403 JOS655383:JOS655403 JYO655383:JYO655403 KIK655383:KIK655403 KSG655383:KSG655403 LCC655383:LCC655403 LLY655383:LLY655403 LVU655383:LVU655403 MFQ655383:MFQ655403 MPM655383:MPM655403 MZI655383:MZI655403 NJE655383:NJE655403 NTA655383:NTA655403 OCW655383:OCW655403 OMS655383:OMS655403 OWO655383:OWO655403 PGK655383:PGK655403 PQG655383:PQG655403 QAC655383:QAC655403 QJY655383:QJY655403 QTU655383:QTU655403 RDQ655383:RDQ655403 RNM655383:RNM655403 RXI655383:RXI655403 SHE655383:SHE655403 SRA655383:SRA655403 TAW655383:TAW655403 TKS655383:TKS655403 TUO655383:TUO655403 UEK655383:UEK655403 UOG655383:UOG655403 UYC655383:UYC655403 VHY655383:VHY655403 VRU655383:VRU655403 WBQ655383:WBQ655403 WLM655383:WLM655403 WVI655383:WVI655403 A720919:A720939 IW720919:IW720939 SS720919:SS720939 ACO720919:ACO720939 AMK720919:AMK720939 AWG720919:AWG720939 BGC720919:BGC720939 BPY720919:BPY720939 BZU720919:BZU720939 CJQ720919:CJQ720939 CTM720919:CTM720939 DDI720919:DDI720939 DNE720919:DNE720939 DXA720919:DXA720939 EGW720919:EGW720939 EQS720919:EQS720939 FAO720919:FAO720939 FKK720919:FKK720939 FUG720919:FUG720939 GEC720919:GEC720939 GNY720919:GNY720939 GXU720919:GXU720939 HHQ720919:HHQ720939 HRM720919:HRM720939 IBI720919:IBI720939 ILE720919:ILE720939 IVA720919:IVA720939 JEW720919:JEW720939 JOS720919:JOS720939 JYO720919:JYO720939 KIK720919:KIK720939 KSG720919:KSG720939 LCC720919:LCC720939 LLY720919:LLY720939 LVU720919:LVU720939 MFQ720919:MFQ720939 MPM720919:MPM720939 MZI720919:MZI720939 NJE720919:NJE720939 NTA720919:NTA720939 OCW720919:OCW720939 OMS720919:OMS720939 OWO720919:OWO720939 PGK720919:PGK720939 PQG720919:PQG720939 QAC720919:QAC720939 QJY720919:QJY720939 QTU720919:QTU720939 RDQ720919:RDQ720939 RNM720919:RNM720939 RXI720919:RXI720939 SHE720919:SHE720939 SRA720919:SRA720939 TAW720919:TAW720939 TKS720919:TKS720939 TUO720919:TUO720939 UEK720919:UEK720939 UOG720919:UOG720939 UYC720919:UYC720939 VHY720919:VHY720939 VRU720919:VRU720939 WBQ720919:WBQ720939 WLM720919:WLM720939 WVI720919:WVI720939 A786455:A786475 IW786455:IW786475 SS786455:SS786475 ACO786455:ACO786475 AMK786455:AMK786475 AWG786455:AWG786475 BGC786455:BGC786475 BPY786455:BPY786475 BZU786455:BZU786475 CJQ786455:CJQ786475 CTM786455:CTM786475 DDI786455:DDI786475 DNE786455:DNE786475 DXA786455:DXA786475 EGW786455:EGW786475 EQS786455:EQS786475 FAO786455:FAO786475 FKK786455:FKK786475 FUG786455:FUG786475 GEC786455:GEC786475 GNY786455:GNY786475 GXU786455:GXU786475 HHQ786455:HHQ786475 HRM786455:HRM786475 IBI786455:IBI786475 ILE786455:ILE786475 IVA786455:IVA786475 JEW786455:JEW786475 JOS786455:JOS786475 JYO786455:JYO786475 KIK786455:KIK786475 KSG786455:KSG786475 LCC786455:LCC786475 LLY786455:LLY786475 LVU786455:LVU786475 MFQ786455:MFQ786475 MPM786455:MPM786475 MZI786455:MZI786475 NJE786455:NJE786475 NTA786455:NTA786475 OCW786455:OCW786475 OMS786455:OMS786475 OWO786455:OWO786475 PGK786455:PGK786475 PQG786455:PQG786475 QAC786455:QAC786475 QJY786455:QJY786475 QTU786455:QTU786475 RDQ786455:RDQ786475 RNM786455:RNM786475 RXI786455:RXI786475 SHE786455:SHE786475 SRA786455:SRA786475 TAW786455:TAW786475 TKS786455:TKS786475 TUO786455:TUO786475 UEK786455:UEK786475 UOG786455:UOG786475 UYC786455:UYC786475 VHY786455:VHY786475 VRU786455:VRU786475 WBQ786455:WBQ786475 WLM786455:WLM786475 WVI786455:WVI786475 A851991:A852011 IW851991:IW852011 SS851991:SS852011 ACO851991:ACO852011 AMK851991:AMK852011 AWG851991:AWG852011 BGC851991:BGC852011 BPY851991:BPY852011 BZU851991:BZU852011 CJQ851991:CJQ852011 CTM851991:CTM852011 DDI851991:DDI852011 DNE851991:DNE852011 DXA851991:DXA852011 EGW851991:EGW852011 EQS851991:EQS852011 FAO851991:FAO852011 FKK851991:FKK852011 FUG851991:FUG852011 GEC851991:GEC852011 GNY851991:GNY852011 GXU851991:GXU852011 HHQ851991:HHQ852011 HRM851991:HRM852011 IBI851991:IBI852011 ILE851991:ILE852011 IVA851991:IVA852011 JEW851991:JEW852011 JOS851991:JOS852011 JYO851991:JYO852011 KIK851991:KIK852011 KSG851991:KSG852011 LCC851991:LCC852011 LLY851991:LLY852011 LVU851991:LVU852011 MFQ851991:MFQ852011 MPM851991:MPM852011 MZI851991:MZI852011 NJE851991:NJE852011 NTA851991:NTA852011 OCW851991:OCW852011 OMS851991:OMS852011 OWO851991:OWO852011 PGK851991:PGK852011 PQG851991:PQG852011 QAC851991:QAC852011 QJY851991:QJY852011 QTU851991:QTU852011 RDQ851991:RDQ852011 RNM851991:RNM852011 RXI851991:RXI852011 SHE851991:SHE852011 SRA851991:SRA852011 TAW851991:TAW852011 TKS851991:TKS852011 TUO851991:TUO852011 UEK851991:UEK852011 UOG851991:UOG852011 UYC851991:UYC852011 VHY851991:VHY852011 VRU851991:VRU852011 WBQ851991:WBQ852011 WLM851991:WLM852011 WVI851991:WVI852011 A917527:A917547 IW917527:IW917547 SS917527:SS917547 ACO917527:ACO917547 AMK917527:AMK917547 AWG917527:AWG917547 BGC917527:BGC917547 BPY917527:BPY917547 BZU917527:BZU917547 CJQ917527:CJQ917547 CTM917527:CTM917547 DDI917527:DDI917547 DNE917527:DNE917547 DXA917527:DXA917547 EGW917527:EGW917547 EQS917527:EQS917547 FAO917527:FAO917547 FKK917527:FKK917547 FUG917527:FUG917547 GEC917527:GEC917547 GNY917527:GNY917547 GXU917527:GXU917547 HHQ917527:HHQ917547 HRM917527:HRM917547 IBI917527:IBI917547 ILE917527:ILE917547 IVA917527:IVA917547 JEW917527:JEW917547 JOS917527:JOS917547 JYO917527:JYO917547 KIK917527:KIK917547 KSG917527:KSG917547 LCC917527:LCC917547 LLY917527:LLY917547 LVU917527:LVU917547 MFQ917527:MFQ917547 MPM917527:MPM917547 MZI917527:MZI917547 NJE917527:NJE917547 NTA917527:NTA917547 OCW917527:OCW917547 OMS917527:OMS917547 OWO917527:OWO917547 PGK917527:PGK917547 PQG917527:PQG917547 QAC917527:QAC917547 QJY917527:QJY917547 QTU917527:QTU917547 RDQ917527:RDQ917547 RNM917527:RNM917547 RXI917527:RXI917547 SHE917527:SHE917547 SRA917527:SRA917547 TAW917527:TAW917547 TKS917527:TKS917547 TUO917527:TUO917547 UEK917527:UEK917547 UOG917527:UOG917547 UYC917527:UYC917547 VHY917527:VHY917547 VRU917527:VRU917547 WBQ917527:WBQ917547 WLM917527:WLM917547 WVI917527:WVI917547 A983063:A983083 IW983063:IW983083 SS983063:SS983083 ACO983063:ACO983083 AMK983063:AMK983083 AWG983063:AWG983083 BGC983063:BGC983083 BPY983063:BPY983083 BZU983063:BZU983083 CJQ983063:CJQ983083 CTM983063:CTM983083 DDI983063:DDI983083 DNE983063:DNE983083 DXA983063:DXA983083 EGW983063:EGW983083 EQS983063:EQS983083 FAO983063:FAO983083 FKK983063:FKK983083 FUG983063:FUG983083 GEC983063:GEC983083 GNY983063:GNY983083 GXU983063:GXU983083 HHQ983063:HHQ983083 HRM983063:HRM983083 IBI983063:IBI983083 ILE983063:ILE983083 IVA983063:IVA983083 JEW983063:JEW983083 JOS983063:JOS983083 JYO983063:JYO983083 KIK983063:KIK983083 KSG983063:KSG983083 LCC983063:LCC983083 LLY983063:LLY983083 LVU983063:LVU983083 MFQ983063:MFQ983083 MPM983063:MPM983083 MZI983063:MZI983083 NJE983063:NJE983083 NTA983063:NTA983083 OCW983063:OCW983083 OMS983063:OMS983083 OWO983063:OWO983083 PGK983063:PGK983083 PQG983063:PQG983083 QAC983063:QAC983083 QJY983063:QJY983083 QTU983063:QTU983083 RDQ983063:RDQ983083 RNM983063:RNM983083 RXI983063:RXI983083 SHE983063:SHE983083 SRA983063:SRA983083 TAW983063:TAW983083 TKS983063:TKS983083 TUO983063:TUO983083 UEK983063:UEK983083 UOG983063:UOG983083 UYC983063:UYC983083 VHY983063:VHY983083 VRU983063:VRU983083 WBQ983063:WBQ983083 WLM983063:WLM983083 WVI983063:WVI983083">
      <formula1>"1,2,3,4,5"</formula1>
    </dataValidation>
  </dataValidation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1"/>
  <sheetViews>
    <sheetView zoomScale="70" zoomScaleNormal="70" workbookViewId="0">
      <selection activeCell="G32" sqref="G32"/>
    </sheetView>
  </sheetViews>
  <sheetFormatPr baseColWidth="10" defaultRowHeight="14.25" x14ac:dyDescent="0.25"/>
  <cols>
    <col min="1" max="1" width="3.140625" style="123" bestFit="1" customWidth="1"/>
    <col min="2" max="2" width="58.85546875" style="123" customWidth="1"/>
    <col min="3" max="3" width="31.140625" style="123" customWidth="1"/>
    <col min="4" max="4" width="26.7109375" style="123" customWidth="1"/>
    <col min="5" max="5" width="25" style="123" customWidth="1"/>
    <col min="6" max="7" width="29.7109375" style="123" customWidth="1"/>
    <col min="8" max="8" width="23" style="123" customWidth="1"/>
    <col min="9" max="9" width="27.28515625" style="123" customWidth="1"/>
    <col min="10" max="10" width="29.5703125" style="123" customWidth="1"/>
    <col min="11" max="11" width="33" style="123" customWidth="1"/>
    <col min="12" max="12" width="29.85546875" style="123" customWidth="1"/>
    <col min="13" max="13" width="26.28515625" style="123" customWidth="1"/>
    <col min="14" max="14" width="22.140625" style="123" customWidth="1"/>
    <col min="15" max="15" width="26.140625" style="123" customWidth="1"/>
    <col min="16" max="16" width="19.5703125" style="123" bestFit="1" customWidth="1"/>
    <col min="17" max="17" width="21.85546875" style="123" customWidth="1"/>
    <col min="18" max="18" width="18.28515625" style="123" customWidth="1"/>
    <col min="19" max="22" width="6.42578125" style="123" customWidth="1"/>
    <col min="23" max="251" width="11.42578125" style="123"/>
    <col min="252" max="252" width="1" style="123" customWidth="1"/>
    <col min="253" max="253" width="4.28515625" style="123" customWidth="1"/>
    <col min="254" max="254" width="34.7109375" style="123" customWidth="1"/>
    <col min="255" max="255" width="0" style="123" hidden="1" customWidth="1"/>
    <col min="256" max="256" width="20" style="123" customWidth="1"/>
    <col min="257" max="257" width="20.85546875" style="123" customWidth="1"/>
    <col min="258" max="258" width="25" style="123" customWidth="1"/>
    <col min="259" max="259" width="18.7109375" style="123" customWidth="1"/>
    <col min="260" max="260" width="29.7109375" style="123" customWidth="1"/>
    <col min="261" max="261" width="13.42578125" style="123" customWidth="1"/>
    <col min="262" max="262" width="13.85546875" style="123" customWidth="1"/>
    <col min="263" max="267" width="16.5703125" style="123" customWidth="1"/>
    <col min="268" max="268" width="20.5703125" style="123" customWidth="1"/>
    <col min="269" max="269" width="21.140625" style="123" customWidth="1"/>
    <col min="270" max="270" width="9.5703125" style="123" customWidth="1"/>
    <col min="271" max="271" width="0.42578125" style="123" customWidth="1"/>
    <col min="272" max="278" width="6.42578125" style="123" customWidth="1"/>
    <col min="279" max="507" width="11.42578125" style="123"/>
    <col min="508" max="508" width="1" style="123" customWidth="1"/>
    <col min="509" max="509" width="4.28515625" style="123" customWidth="1"/>
    <col min="510" max="510" width="34.7109375" style="123" customWidth="1"/>
    <col min="511" max="511" width="0" style="123" hidden="1" customWidth="1"/>
    <col min="512" max="512" width="20" style="123" customWidth="1"/>
    <col min="513" max="513" width="20.85546875" style="123" customWidth="1"/>
    <col min="514" max="514" width="25" style="123" customWidth="1"/>
    <col min="515" max="515" width="18.7109375" style="123" customWidth="1"/>
    <col min="516" max="516" width="29.7109375" style="123" customWidth="1"/>
    <col min="517" max="517" width="13.42578125" style="123" customWidth="1"/>
    <col min="518" max="518" width="13.85546875" style="123" customWidth="1"/>
    <col min="519" max="523" width="16.5703125" style="123" customWidth="1"/>
    <col min="524" max="524" width="20.5703125" style="123" customWidth="1"/>
    <col min="525" max="525" width="21.140625" style="123" customWidth="1"/>
    <col min="526" max="526" width="9.5703125" style="123" customWidth="1"/>
    <col min="527" max="527" width="0.42578125" style="123" customWidth="1"/>
    <col min="528" max="534" width="6.42578125" style="123" customWidth="1"/>
    <col min="535" max="763" width="11.42578125" style="123"/>
    <col min="764" max="764" width="1" style="123" customWidth="1"/>
    <col min="765" max="765" width="4.28515625" style="123" customWidth="1"/>
    <col min="766" max="766" width="34.7109375" style="123" customWidth="1"/>
    <col min="767" max="767" width="0" style="123" hidden="1" customWidth="1"/>
    <col min="768" max="768" width="20" style="123" customWidth="1"/>
    <col min="769" max="769" width="20.85546875" style="123" customWidth="1"/>
    <col min="770" max="770" width="25" style="123" customWidth="1"/>
    <col min="771" max="771" width="18.7109375" style="123" customWidth="1"/>
    <col min="772" max="772" width="29.7109375" style="123" customWidth="1"/>
    <col min="773" max="773" width="13.42578125" style="123" customWidth="1"/>
    <col min="774" max="774" width="13.85546875" style="123" customWidth="1"/>
    <col min="775" max="779" width="16.5703125" style="123" customWidth="1"/>
    <col min="780" max="780" width="20.5703125" style="123" customWidth="1"/>
    <col min="781" max="781" width="21.140625" style="123" customWidth="1"/>
    <col min="782" max="782" width="9.5703125" style="123" customWidth="1"/>
    <col min="783" max="783" width="0.42578125" style="123" customWidth="1"/>
    <col min="784" max="790" width="6.42578125" style="123" customWidth="1"/>
    <col min="791" max="1019" width="11.42578125" style="123"/>
    <col min="1020" max="1020" width="1" style="123" customWidth="1"/>
    <col min="1021" max="1021" width="4.28515625" style="123" customWidth="1"/>
    <col min="1022" max="1022" width="34.7109375" style="123" customWidth="1"/>
    <col min="1023" max="1023" width="0" style="123" hidden="1" customWidth="1"/>
    <col min="1024" max="1024" width="20" style="123" customWidth="1"/>
    <col min="1025" max="1025" width="20.85546875" style="123" customWidth="1"/>
    <col min="1026" max="1026" width="25" style="123" customWidth="1"/>
    <col min="1027" max="1027" width="18.7109375" style="123" customWidth="1"/>
    <col min="1028" max="1028" width="29.7109375" style="123" customWidth="1"/>
    <col min="1029" max="1029" width="13.42578125" style="123" customWidth="1"/>
    <col min="1030" max="1030" width="13.85546875" style="123" customWidth="1"/>
    <col min="1031" max="1035" width="16.5703125" style="123" customWidth="1"/>
    <col min="1036" max="1036" width="20.5703125" style="123" customWidth="1"/>
    <col min="1037" max="1037" width="21.140625" style="123" customWidth="1"/>
    <col min="1038" max="1038" width="9.5703125" style="123" customWidth="1"/>
    <col min="1039" max="1039" width="0.42578125" style="123" customWidth="1"/>
    <col min="1040" max="1046" width="6.42578125" style="123" customWidth="1"/>
    <col min="1047" max="1275" width="11.42578125" style="123"/>
    <col min="1276" max="1276" width="1" style="123" customWidth="1"/>
    <col min="1277" max="1277" width="4.28515625" style="123" customWidth="1"/>
    <col min="1278" max="1278" width="34.7109375" style="123" customWidth="1"/>
    <col min="1279" max="1279" width="0" style="123" hidden="1" customWidth="1"/>
    <col min="1280" max="1280" width="20" style="123" customWidth="1"/>
    <col min="1281" max="1281" width="20.85546875" style="123" customWidth="1"/>
    <col min="1282" max="1282" width="25" style="123" customWidth="1"/>
    <col min="1283" max="1283" width="18.7109375" style="123" customWidth="1"/>
    <col min="1284" max="1284" width="29.7109375" style="123" customWidth="1"/>
    <col min="1285" max="1285" width="13.42578125" style="123" customWidth="1"/>
    <col min="1286" max="1286" width="13.85546875" style="123" customWidth="1"/>
    <col min="1287" max="1291" width="16.5703125" style="123" customWidth="1"/>
    <col min="1292" max="1292" width="20.5703125" style="123" customWidth="1"/>
    <col min="1293" max="1293" width="21.140625" style="123" customWidth="1"/>
    <col min="1294" max="1294" width="9.5703125" style="123" customWidth="1"/>
    <col min="1295" max="1295" width="0.42578125" style="123" customWidth="1"/>
    <col min="1296" max="1302" width="6.42578125" style="123" customWidth="1"/>
    <col min="1303" max="1531" width="11.42578125" style="123"/>
    <col min="1532" max="1532" width="1" style="123" customWidth="1"/>
    <col min="1533" max="1533" width="4.28515625" style="123" customWidth="1"/>
    <col min="1534" max="1534" width="34.7109375" style="123" customWidth="1"/>
    <col min="1535" max="1535" width="0" style="123" hidden="1" customWidth="1"/>
    <col min="1536" max="1536" width="20" style="123" customWidth="1"/>
    <col min="1537" max="1537" width="20.85546875" style="123" customWidth="1"/>
    <col min="1538" max="1538" width="25" style="123" customWidth="1"/>
    <col min="1539" max="1539" width="18.7109375" style="123" customWidth="1"/>
    <col min="1540" max="1540" width="29.7109375" style="123" customWidth="1"/>
    <col min="1541" max="1541" width="13.42578125" style="123" customWidth="1"/>
    <col min="1542" max="1542" width="13.85546875" style="123" customWidth="1"/>
    <col min="1543" max="1547" width="16.5703125" style="123" customWidth="1"/>
    <col min="1548" max="1548" width="20.5703125" style="123" customWidth="1"/>
    <col min="1549" max="1549" width="21.140625" style="123" customWidth="1"/>
    <col min="1550" max="1550" width="9.5703125" style="123" customWidth="1"/>
    <col min="1551" max="1551" width="0.42578125" style="123" customWidth="1"/>
    <col min="1552" max="1558" width="6.42578125" style="123" customWidth="1"/>
    <col min="1559" max="1787" width="11.42578125" style="123"/>
    <col min="1788" max="1788" width="1" style="123" customWidth="1"/>
    <col min="1789" max="1789" width="4.28515625" style="123" customWidth="1"/>
    <col min="1790" max="1790" width="34.7109375" style="123" customWidth="1"/>
    <col min="1791" max="1791" width="0" style="123" hidden="1" customWidth="1"/>
    <col min="1792" max="1792" width="20" style="123" customWidth="1"/>
    <col min="1793" max="1793" width="20.85546875" style="123" customWidth="1"/>
    <col min="1794" max="1794" width="25" style="123" customWidth="1"/>
    <col min="1795" max="1795" width="18.7109375" style="123" customWidth="1"/>
    <col min="1796" max="1796" width="29.7109375" style="123" customWidth="1"/>
    <col min="1797" max="1797" width="13.42578125" style="123" customWidth="1"/>
    <col min="1798" max="1798" width="13.85546875" style="123" customWidth="1"/>
    <col min="1799" max="1803" width="16.5703125" style="123" customWidth="1"/>
    <col min="1804" max="1804" width="20.5703125" style="123" customWidth="1"/>
    <col min="1805" max="1805" width="21.140625" style="123" customWidth="1"/>
    <col min="1806" max="1806" width="9.5703125" style="123" customWidth="1"/>
    <col min="1807" max="1807" width="0.42578125" style="123" customWidth="1"/>
    <col min="1808" max="1814" width="6.42578125" style="123" customWidth="1"/>
    <col min="1815" max="2043" width="11.42578125" style="123"/>
    <col min="2044" max="2044" width="1" style="123" customWidth="1"/>
    <col min="2045" max="2045" width="4.28515625" style="123" customWidth="1"/>
    <col min="2046" max="2046" width="34.7109375" style="123" customWidth="1"/>
    <col min="2047" max="2047" width="0" style="123" hidden="1" customWidth="1"/>
    <col min="2048" max="2048" width="20" style="123" customWidth="1"/>
    <col min="2049" max="2049" width="20.85546875" style="123" customWidth="1"/>
    <col min="2050" max="2050" width="25" style="123" customWidth="1"/>
    <col min="2051" max="2051" width="18.7109375" style="123" customWidth="1"/>
    <col min="2052" max="2052" width="29.7109375" style="123" customWidth="1"/>
    <col min="2053" max="2053" width="13.42578125" style="123" customWidth="1"/>
    <col min="2054" max="2054" width="13.85546875" style="123" customWidth="1"/>
    <col min="2055" max="2059" width="16.5703125" style="123" customWidth="1"/>
    <col min="2060" max="2060" width="20.5703125" style="123" customWidth="1"/>
    <col min="2061" max="2061" width="21.140625" style="123" customWidth="1"/>
    <col min="2062" max="2062" width="9.5703125" style="123" customWidth="1"/>
    <col min="2063" max="2063" width="0.42578125" style="123" customWidth="1"/>
    <col min="2064" max="2070" width="6.42578125" style="123" customWidth="1"/>
    <col min="2071" max="2299" width="11.42578125" style="123"/>
    <col min="2300" max="2300" width="1" style="123" customWidth="1"/>
    <col min="2301" max="2301" width="4.28515625" style="123" customWidth="1"/>
    <col min="2302" max="2302" width="34.7109375" style="123" customWidth="1"/>
    <col min="2303" max="2303" width="0" style="123" hidden="1" customWidth="1"/>
    <col min="2304" max="2304" width="20" style="123" customWidth="1"/>
    <col min="2305" max="2305" width="20.85546875" style="123" customWidth="1"/>
    <col min="2306" max="2306" width="25" style="123" customWidth="1"/>
    <col min="2307" max="2307" width="18.7109375" style="123" customWidth="1"/>
    <col min="2308" max="2308" width="29.7109375" style="123" customWidth="1"/>
    <col min="2309" max="2309" width="13.42578125" style="123" customWidth="1"/>
    <col min="2310" max="2310" width="13.85546875" style="123" customWidth="1"/>
    <col min="2311" max="2315" width="16.5703125" style="123" customWidth="1"/>
    <col min="2316" max="2316" width="20.5703125" style="123" customWidth="1"/>
    <col min="2317" max="2317" width="21.140625" style="123" customWidth="1"/>
    <col min="2318" max="2318" width="9.5703125" style="123" customWidth="1"/>
    <col min="2319" max="2319" width="0.42578125" style="123" customWidth="1"/>
    <col min="2320" max="2326" width="6.42578125" style="123" customWidth="1"/>
    <col min="2327" max="2555" width="11.42578125" style="123"/>
    <col min="2556" max="2556" width="1" style="123" customWidth="1"/>
    <col min="2557" max="2557" width="4.28515625" style="123" customWidth="1"/>
    <col min="2558" max="2558" width="34.7109375" style="123" customWidth="1"/>
    <col min="2559" max="2559" width="0" style="123" hidden="1" customWidth="1"/>
    <col min="2560" max="2560" width="20" style="123" customWidth="1"/>
    <col min="2561" max="2561" width="20.85546875" style="123" customWidth="1"/>
    <col min="2562" max="2562" width="25" style="123" customWidth="1"/>
    <col min="2563" max="2563" width="18.7109375" style="123" customWidth="1"/>
    <col min="2564" max="2564" width="29.7109375" style="123" customWidth="1"/>
    <col min="2565" max="2565" width="13.42578125" style="123" customWidth="1"/>
    <col min="2566" max="2566" width="13.85546875" style="123" customWidth="1"/>
    <col min="2567" max="2571" width="16.5703125" style="123" customWidth="1"/>
    <col min="2572" max="2572" width="20.5703125" style="123" customWidth="1"/>
    <col min="2573" max="2573" width="21.140625" style="123" customWidth="1"/>
    <col min="2574" max="2574" width="9.5703125" style="123" customWidth="1"/>
    <col min="2575" max="2575" width="0.42578125" style="123" customWidth="1"/>
    <col min="2576" max="2582" width="6.42578125" style="123" customWidth="1"/>
    <col min="2583" max="2811" width="11.42578125" style="123"/>
    <col min="2812" max="2812" width="1" style="123" customWidth="1"/>
    <col min="2813" max="2813" width="4.28515625" style="123" customWidth="1"/>
    <col min="2814" max="2814" width="34.7109375" style="123" customWidth="1"/>
    <col min="2815" max="2815" width="0" style="123" hidden="1" customWidth="1"/>
    <col min="2816" max="2816" width="20" style="123" customWidth="1"/>
    <col min="2817" max="2817" width="20.85546875" style="123" customWidth="1"/>
    <col min="2818" max="2818" width="25" style="123" customWidth="1"/>
    <col min="2819" max="2819" width="18.7109375" style="123" customWidth="1"/>
    <col min="2820" max="2820" width="29.7109375" style="123" customWidth="1"/>
    <col min="2821" max="2821" width="13.42578125" style="123" customWidth="1"/>
    <col min="2822" max="2822" width="13.85546875" style="123" customWidth="1"/>
    <col min="2823" max="2827" width="16.5703125" style="123" customWidth="1"/>
    <col min="2828" max="2828" width="20.5703125" style="123" customWidth="1"/>
    <col min="2829" max="2829" width="21.140625" style="123" customWidth="1"/>
    <col min="2830" max="2830" width="9.5703125" style="123" customWidth="1"/>
    <col min="2831" max="2831" width="0.42578125" style="123" customWidth="1"/>
    <col min="2832" max="2838" width="6.42578125" style="123" customWidth="1"/>
    <col min="2839" max="3067" width="11.42578125" style="123"/>
    <col min="3068" max="3068" width="1" style="123" customWidth="1"/>
    <col min="3069" max="3069" width="4.28515625" style="123" customWidth="1"/>
    <col min="3070" max="3070" width="34.7109375" style="123" customWidth="1"/>
    <col min="3071" max="3071" width="0" style="123" hidden="1" customWidth="1"/>
    <col min="3072" max="3072" width="20" style="123" customWidth="1"/>
    <col min="3073" max="3073" width="20.85546875" style="123" customWidth="1"/>
    <col min="3074" max="3074" width="25" style="123" customWidth="1"/>
    <col min="3075" max="3075" width="18.7109375" style="123" customWidth="1"/>
    <col min="3076" max="3076" width="29.7109375" style="123" customWidth="1"/>
    <col min="3077" max="3077" width="13.42578125" style="123" customWidth="1"/>
    <col min="3078" max="3078" width="13.85546875" style="123" customWidth="1"/>
    <col min="3079" max="3083" width="16.5703125" style="123" customWidth="1"/>
    <col min="3084" max="3084" width="20.5703125" style="123" customWidth="1"/>
    <col min="3085" max="3085" width="21.140625" style="123" customWidth="1"/>
    <col min="3086" max="3086" width="9.5703125" style="123" customWidth="1"/>
    <col min="3087" max="3087" width="0.42578125" style="123" customWidth="1"/>
    <col min="3088" max="3094" width="6.42578125" style="123" customWidth="1"/>
    <col min="3095" max="3323" width="11.42578125" style="123"/>
    <col min="3324" max="3324" width="1" style="123" customWidth="1"/>
    <col min="3325" max="3325" width="4.28515625" style="123" customWidth="1"/>
    <col min="3326" max="3326" width="34.7109375" style="123" customWidth="1"/>
    <col min="3327" max="3327" width="0" style="123" hidden="1" customWidth="1"/>
    <col min="3328" max="3328" width="20" style="123" customWidth="1"/>
    <col min="3329" max="3329" width="20.85546875" style="123" customWidth="1"/>
    <col min="3330" max="3330" width="25" style="123" customWidth="1"/>
    <col min="3331" max="3331" width="18.7109375" style="123" customWidth="1"/>
    <col min="3332" max="3332" width="29.7109375" style="123" customWidth="1"/>
    <col min="3333" max="3333" width="13.42578125" style="123" customWidth="1"/>
    <col min="3334" max="3334" width="13.85546875" style="123" customWidth="1"/>
    <col min="3335" max="3339" width="16.5703125" style="123" customWidth="1"/>
    <col min="3340" max="3340" width="20.5703125" style="123" customWidth="1"/>
    <col min="3341" max="3341" width="21.140625" style="123" customWidth="1"/>
    <col min="3342" max="3342" width="9.5703125" style="123" customWidth="1"/>
    <col min="3343" max="3343" width="0.42578125" style="123" customWidth="1"/>
    <col min="3344" max="3350" width="6.42578125" style="123" customWidth="1"/>
    <col min="3351" max="3579" width="11.42578125" style="123"/>
    <col min="3580" max="3580" width="1" style="123" customWidth="1"/>
    <col min="3581" max="3581" width="4.28515625" style="123" customWidth="1"/>
    <col min="3582" max="3582" width="34.7109375" style="123" customWidth="1"/>
    <col min="3583" max="3583" width="0" style="123" hidden="1" customWidth="1"/>
    <col min="3584" max="3584" width="20" style="123" customWidth="1"/>
    <col min="3585" max="3585" width="20.85546875" style="123" customWidth="1"/>
    <col min="3586" max="3586" width="25" style="123" customWidth="1"/>
    <col min="3587" max="3587" width="18.7109375" style="123" customWidth="1"/>
    <col min="3588" max="3588" width="29.7109375" style="123" customWidth="1"/>
    <col min="3589" max="3589" width="13.42578125" style="123" customWidth="1"/>
    <col min="3590" max="3590" width="13.85546875" style="123" customWidth="1"/>
    <col min="3591" max="3595" width="16.5703125" style="123" customWidth="1"/>
    <col min="3596" max="3596" width="20.5703125" style="123" customWidth="1"/>
    <col min="3597" max="3597" width="21.140625" style="123" customWidth="1"/>
    <col min="3598" max="3598" width="9.5703125" style="123" customWidth="1"/>
    <col min="3599" max="3599" width="0.42578125" style="123" customWidth="1"/>
    <col min="3600" max="3606" width="6.42578125" style="123" customWidth="1"/>
    <col min="3607" max="3835" width="11.42578125" style="123"/>
    <col min="3836" max="3836" width="1" style="123" customWidth="1"/>
    <col min="3837" max="3837" width="4.28515625" style="123" customWidth="1"/>
    <col min="3838" max="3838" width="34.7109375" style="123" customWidth="1"/>
    <col min="3839" max="3839" width="0" style="123" hidden="1" customWidth="1"/>
    <col min="3840" max="3840" width="20" style="123" customWidth="1"/>
    <col min="3841" max="3841" width="20.85546875" style="123" customWidth="1"/>
    <col min="3842" max="3842" width="25" style="123" customWidth="1"/>
    <col min="3843" max="3843" width="18.7109375" style="123" customWidth="1"/>
    <col min="3844" max="3844" width="29.7109375" style="123" customWidth="1"/>
    <col min="3845" max="3845" width="13.42578125" style="123" customWidth="1"/>
    <col min="3846" max="3846" width="13.85546875" style="123" customWidth="1"/>
    <col min="3847" max="3851" width="16.5703125" style="123" customWidth="1"/>
    <col min="3852" max="3852" width="20.5703125" style="123" customWidth="1"/>
    <col min="3853" max="3853" width="21.140625" style="123" customWidth="1"/>
    <col min="3854" max="3854" width="9.5703125" style="123" customWidth="1"/>
    <col min="3855" max="3855" width="0.42578125" style="123" customWidth="1"/>
    <col min="3856" max="3862" width="6.42578125" style="123" customWidth="1"/>
    <col min="3863" max="4091" width="11.42578125" style="123"/>
    <col min="4092" max="4092" width="1" style="123" customWidth="1"/>
    <col min="4093" max="4093" width="4.28515625" style="123" customWidth="1"/>
    <col min="4094" max="4094" width="34.7109375" style="123" customWidth="1"/>
    <col min="4095" max="4095" width="0" style="123" hidden="1" customWidth="1"/>
    <col min="4096" max="4096" width="20" style="123" customWidth="1"/>
    <col min="4097" max="4097" width="20.85546875" style="123" customWidth="1"/>
    <col min="4098" max="4098" width="25" style="123" customWidth="1"/>
    <col min="4099" max="4099" width="18.7109375" style="123" customWidth="1"/>
    <col min="4100" max="4100" width="29.7109375" style="123" customWidth="1"/>
    <col min="4101" max="4101" width="13.42578125" style="123" customWidth="1"/>
    <col min="4102" max="4102" width="13.85546875" style="123" customWidth="1"/>
    <col min="4103" max="4107" width="16.5703125" style="123" customWidth="1"/>
    <col min="4108" max="4108" width="20.5703125" style="123" customWidth="1"/>
    <col min="4109" max="4109" width="21.140625" style="123" customWidth="1"/>
    <col min="4110" max="4110" width="9.5703125" style="123" customWidth="1"/>
    <col min="4111" max="4111" width="0.42578125" style="123" customWidth="1"/>
    <col min="4112" max="4118" width="6.42578125" style="123" customWidth="1"/>
    <col min="4119" max="4347" width="11.42578125" style="123"/>
    <col min="4348" max="4348" width="1" style="123" customWidth="1"/>
    <col min="4349" max="4349" width="4.28515625" style="123" customWidth="1"/>
    <col min="4350" max="4350" width="34.7109375" style="123" customWidth="1"/>
    <col min="4351" max="4351" width="0" style="123" hidden="1" customWidth="1"/>
    <col min="4352" max="4352" width="20" style="123" customWidth="1"/>
    <col min="4353" max="4353" width="20.85546875" style="123" customWidth="1"/>
    <col min="4354" max="4354" width="25" style="123" customWidth="1"/>
    <col min="4355" max="4355" width="18.7109375" style="123" customWidth="1"/>
    <col min="4356" max="4356" width="29.7109375" style="123" customWidth="1"/>
    <col min="4357" max="4357" width="13.42578125" style="123" customWidth="1"/>
    <col min="4358" max="4358" width="13.85546875" style="123" customWidth="1"/>
    <col min="4359" max="4363" width="16.5703125" style="123" customWidth="1"/>
    <col min="4364" max="4364" width="20.5703125" style="123" customWidth="1"/>
    <col min="4365" max="4365" width="21.140625" style="123" customWidth="1"/>
    <col min="4366" max="4366" width="9.5703125" style="123" customWidth="1"/>
    <col min="4367" max="4367" width="0.42578125" style="123" customWidth="1"/>
    <col min="4368" max="4374" width="6.42578125" style="123" customWidth="1"/>
    <col min="4375" max="4603" width="11.42578125" style="123"/>
    <col min="4604" max="4604" width="1" style="123" customWidth="1"/>
    <col min="4605" max="4605" width="4.28515625" style="123" customWidth="1"/>
    <col min="4606" max="4606" width="34.7109375" style="123" customWidth="1"/>
    <col min="4607" max="4607" width="0" style="123" hidden="1" customWidth="1"/>
    <col min="4608" max="4608" width="20" style="123" customWidth="1"/>
    <col min="4609" max="4609" width="20.85546875" style="123" customWidth="1"/>
    <col min="4610" max="4610" width="25" style="123" customWidth="1"/>
    <col min="4611" max="4611" width="18.7109375" style="123" customWidth="1"/>
    <col min="4612" max="4612" width="29.7109375" style="123" customWidth="1"/>
    <col min="4613" max="4613" width="13.42578125" style="123" customWidth="1"/>
    <col min="4614" max="4614" width="13.85546875" style="123" customWidth="1"/>
    <col min="4615" max="4619" width="16.5703125" style="123" customWidth="1"/>
    <col min="4620" max="4620" width="20.5703125" style="123" customWidth="1"/>
    <col min="4621" max="4621" width="21.140625" style="123" customWidth="1"/>
    <col min="4622" max="4622" width="9.5703125" style="123" customWidth="1"/>
    <col min="4623" max="4623" width="0.42578125" style="123" customWidth="1"/>
    <col min="4624" max="4630" width="6.42578125" style="123" customWidth="1"/>
    <col min="4631" max="4859" width="11.42578125" style="123"/>
    <col min="4860" max="4860" width="1" style="123" customWidth="1"/>
    <col min="4861" max="4861" width="4.28515625" style="123" customWidth="1"/>
    <col min="4862" max="4862" width="34.7109375" style="123" customWidth="1"/>
    <col min="4863" max="4863" width="0" style="123" hidden="1" customWidth="1"/>
    <col min="4864" max="4864" width="20" style="123" customWidth="1"/>
    <col min="4865" max="4865" width="20.85546875" style="123" customWidth="1"/>
    <col min="4866" max="4866" width="25" style="123" customWidth="1"/>
    <col min="4867" max="4867" width="18.7109375" style="123" customWidth="1"/>
    <col min="4868" max="4868" width="29.7109375" style="123" customWidth="1"/>
    <col min="4869" max="4869" width="13.42578125" style="123" customWidth="1"/>
    <col min="4870" max="4870" width="13.85546875" style="123" customWidth="1"/>
    <col min="4871" max="4875" width="16.5703125" style="123" customWidth="1"/>
    <col min="4876" max="4876" width="20.5703125" style="123" customWidth="1"/>
    <col min="4877" max="4877" width="21.140625" style="123" customWidth="1"/>
    <col min="4878" max="4878" width="9.5703125" style="123" customWidth="1"/>
    <col min="4879" max="4879" width="0.42578125" style="123" customWidth="1"/>
    <col min="4880" max="4886" width="6.42578125" style="123" customWidth="1"/>
    <col min="4887" max="5115" width="11.42578125" style="123"/>
    <col min="5116" max="5116" width="1" style="123" customWidth="1"/>
    <col min="5117" max="5117" width="4.28515625" style="123" customWidth="1"/>
    <col min="5118" max="5118" width="34.7109375" style="123" customWidth="1"/>
    <col min="5119" max="5119" width="0" style="123" hidden="1" customWidth="1"/>
    <col min="5120" max="5120" width="20" style="123" customWidth="1"/>
    <col min="5121" max="5121" width="20.85546875" style="123" customWidth="1"/>
    <col min="5122" max="5122" width="25" style="123" customWidth="1"/>
    <col min="5123" max="5123" width="18.7109375" style="123" customWidth="1"/>
    <col min="5124" max="5124" width="29.7109375" style="123" customWidth="1"/>
    <col min="5125" max="5125" width="13.42578125" style="123" customWidth="1"/>
    <col min="5126" max="5126" width="13.85546875" style="123" customWidth="1"/>
    <col min="5127" max="5131" width="16.5703125" style="123" customWidth="1"/>
    <col min="5132" max="5132" width="20.5703125" style="123" customWidth="1"/>
    <col min="5133" max="5133" width="21.140625" style="123" customWidth="1"/>
    <col min="5134" max="5134" width="9.5703125" style="123" customWidth="1"/>
    <col min="5135" max="5135" width="0.42578125" style="123" customWidth="1"/>
    <col min="5136" max="5142" width="6.42578125" style="123" customWidth="1"/>
    <col min="5143" max="5371" width="11.42578125" style="123"/>
    <col min="5372" max="5372" width="1" style="123" customWidth="1"/>
    <col min="5373" max="5373" width="4.28515625" style="123" customWidth="1"/>
    <col min="5374" max="5374" width="34.7109375" style="123" customWidth="1"/>
    <col min="5375" max="5375" width="0" style="123" hidden="1" customWidth="1"/>
    <col min="5376" max="5376" width="20" style="123" customWidth="1"/>
    <col min="5377" max="5377" width="20.85546875" style="123" customWidth="1"/>
    <col min="5378" max="5378" width="25" style="123" customWidth="1"/>
    <col min="5379" max="5379" width="18.7109375" style="123" customWidth="1"/>
    <col min="5380" max="5380" width="29.7109375" style="123" customWidth="1"/>
    <col min="5381" max="5381" width="13.42578125" style="123" customWidth="1"/>
    <col min="5382" max="5382" width="13.85546875" style="123" customWidth="1"/>
    <col min="5383" max="5387" width="16.5703125" style="123" customWidth="1"/>
    <col min="5388" max="5388" width="20.5703125" style="123" customWidth="1"/>
    <col min="5389" max="5389" width="21.140625" style="123" customWidth="1"/>
    <col min="5390" max="5390" width="9.5703125" style="123" customWidth="1"/>
    <col min="5391" max="5391" width="0.42578125" style="123" customWidth="1"/>
    <col min="5392" max="5398" width="6.42578125" style="123" customWidth="1"/>
    <col min="5399" max="5627" width="11.42578125" style="123"/>
    <col min="5628" max="5628" width="1" style="123" customWidth="1"/>
    <col min="5629" max="5629" width="4.28515625" style="123" customWidth="1"/>
    <col min="5630" max="5630" width="34.7109375" style="123" customWidth="1"/>
    <col min="5631" max="5631" width="0" style="123" hidden="1" customWidth="1"/>
    <col min="5632" max="5632" width="20" style="123" customWidth="1"/>
    <col min="5633" max="5633" width="20.85546875" style="123" customWidth="1"/>
    <col min="5634" max="5634" width="25" style="123" customWidth="1"/>
    <col min="5635" max="5635" width="18.7109375" style="123" customWidth="1"/>
    <col min="5636" max="5636" width="29.7109375" style="123" customWidth="1"/>
    <col min="5637" max="5637" width="13.42578125" style="123" customWidth="1"/>
    <col min="5638" max="5638" width="13.85546875" style="123" customWidth="1"/>
    <col min="5639" max="5643" width="16.5703125" style="123" customWidth="1"/>
    <col min="5644" max="5644" width="20.5703125" style="123" customWidth="1"/>
    <col min="5645" max="5645" width="21.140625" style="123" customWidth="1"/>
    <col min="5646" max="5646" width="9.5703125" style="123" customWidth="1"/>
    <col min="5647" max="5647" width="0.42578125" style="123" customWidth="1"/>
    <col min="5648" max="5654" width="6.42578125" style="123" customWidth="1"/>
    <col min="5655" max="5883" width="11.42578125" style="123"/>
    <col min="5884" max="5884" width="1" style="123" customWidth="1"/>
    <col min="5885" max="5885" width="4.28515625" style="123" customWidth="1"/>
    <col min="5886" max="5886" width="34.7109375" style="123" customWidth="1"/>
    <col min="5887" max="5887" width="0" style="123" hidden="1" customWidth="1"/>
    <col min="5888" max="5888" width="20" style="123" customWidth="1"/>
    <col min="5889" max="5889" width="20.85546875" style="123" customWidth="1"/>
    <col min="5890" max="5890" width="25" style="123" customWidth="1"/>
    <col min="5891" max="5891" width="18.7109375" style="123" customWidth="1"/>
    <col min="5892" max="5892" width="29.7109375" style="123" customWidth="1"/>
    <col min="5893" max="5893" width="13.42578125" style="123" customWidth="1"/>
    <col min="5894" max="5894" width="13.85546875" style="123" customWidth="1"/>
    <col min="5895" max="5899" width="16.5703125" style="123" customWidth="1"/>
    <col min="5900" max="5900" width="20.5703125" style="123" customWidth="1"/>
    <col min="5901" max="5901" width="21.140625" style="123" customWidth="1"/>
    <col min="5902" max="5902" width="9.5703125" style="123" customWidth="1"/>
    <col min="5903" max="5903" width="0.42578125" style="123" customWidth="1"/>
    <col min="5904" max="5910" width="6.42578125" style="123" customWidth="1"/>
    <col min="5911" max="6139" width="11.42578125" style="123"/>
    <col min="6140" max="6140" width="1" style="123" customWidth="1"/>
    <col min="6141" max="6141" width="4.28515625" style="123" customWidth="1"/>
    <col min="6142" max="6142" width="34.7109375" style="123" customWidth="1"/>
    <col min="6143" max="6143" width="0" style="123" hidden="1" customWidth="1"/>
    <col min="6144" max="6144" width="20" style="123" customWidth="1"/>
    <col min="6145" max="6145" width="20.85546875" style="123" customWidth="1"/>
    <col min="6146" max="6146" width="25" style="123" customWidth="1"/>
    <col min="6147" max="6147" width="18.7109375" style="123" customWidth="1"/>
    <col min="6148" max="6148" width="29.7109375" style="123" customWidth="1"/>
    <col min="6149" max="6149" width="13.42578125" style="123" customWidth="1"/>
    <col min="6150" max="6150" width="13.85546875" style="123" customWidth="1"/>
    <col min="6151" max="6155" width="16.5703125" style="123" customWidth="1"/>
    <col min="6156" max="6156" width="20.5703125" style="123" customWidth="1"/>
    <col min="6157" max="6157" width="21.140625" style="123" customWidth="1"/>
    <col min="6158" max="6158" width="9.5703125" style="123" customWidth="1"/>
    <col min="6159" max="6159" width="0.42578125" style="123" customWidth="1"/>
    <col min="6160" max="6166" width="6.42578125" style="123" customWidth="1"/>
    <col min="6167" max="6395" width="11.42578125" style="123"/>
    <col min="6396" max="6396" width="1" style="123" customWidth="1"/>
    <col min="6397" max="6397" width="4.28515625" style="123" customWidth="1"/>
    <col min="6398" max="6398" width="34.7109375" style="123" customWidth="1"/>
    <col min="6399" max="6399" width="0" style="123" hidden="1" customWidth="1"/>
    <col min="6400" max="6400" width="20" style="123" customWidth="1"/>
    <col min="6401" max="6401" width="20.85546875" style="123" customWidth="1"/>
    <col min="6402" max="6402" width="25" style="123" customWidth="1"/>
    <col min="6403" max="6403" width="18.7109375" style="123" customWidth="1"/>
    <col min="6404" max="6404" width="29.7109375" style="123" customWidth="1"/>
    <col min="6405" max="6405" width="13.42578125" style="123" customWidth="1"/>
    <col min="6406" max="6406" width="13.85546875" style="123" customWidth="1"/>
    <col min="6407" max="6411" width="16.5703125" style="123" customWidth="1"/>
    <col min="6412" max="6412" width="20.5703125" style="123" customWidth="1"/>
    <col min="6413" max="6413" width="21.140625" style="123" customWidth="1"/>
    <col min="6414" max="6414" width="9.5703125" style="123" customWidth="1"/>
    <col min="6415" max="6415" width="0.42578125" style="123" customWidth="1"/>
    <col min="6416" max="6422" width="6.42578125" style="123" customWidth="1"/>
    <col min="6423" max="6651" width="11.42578125" style="123"/>
    <col min="6652" max="6652" width="1" style="123" customWidth="1"/>
    <col min="6653" max="6653" width="4.28515625" style="123" customWidth="1"/>
    <col min="6654" max="6654" width="34.7109375" style="123" customWidth="1"/>
    <col min="6655" max="6655" width="0" style="123" hidden="1" customWidth="1"/>
    <col min="6656" max="6656" width="20" style="123" customWidth="1"/>
    <col min="6657" max="6657" width="20.85546875" style="123" customWidth="1"/>
    <col min="6658" max="6658" width="25" style="123" customWidth="1"/>
    <col min="6659" max="6659" width="18.7109375" style="123" customWidth="1"/>
    <col min="6660" max="6660" width="29.7109375" style="123" customWidth="1"/>
    <col min="6661" max="6661" width="13.42578125" style="123" customWidth="1"/>
    <col min="6662" max="6662" width="13.85546875" style="123" customWidth="1"/>
    <col min="6663" max="6667" width="16.5703125" style="123" customWidth="1"/>
    <col min="6668" max="6668" width="20.5703125" style="123" customWidth="1"/>
    <col min="6669" max="6669" width="21.140625" style="123" customWidth="1"/>
    <col min="6670" max="6670" width="9.5703125" style="123" customWidth="1"/>
    <col min="6671" max="6671" width="0.42578125" style="123" customWidth="1"/>
    <col min="6672" max="6678" width="6.42578125" style="123" customWidth="1"/>
    <col min="6679" max="6907" width="11.42578125" style="123"/>
    <col min="6908" max="6908" width="1" style="123" customWidth="1"/>
    <col min="6909" max="6909" width="4.28515625" style="123" customWidth="1"/>
    <col min="6910" max="6910" width="34.7109375" style="123" customWidth="1"/>
    <col min="6911" max="6911" width="0" style="123" hidden="1" customWidth="1"/>
    <col min="6912" max="6912" width="20" style="123" customWidth="1"/>
    <col min="6913" max="6913" width="20.85546875" style="123" customWidth="1"/>
    <col min="6914" max="6914" width="25" style="123" customWidth="1"/>
    <col min="6915" max="6915" width="18.7109375" style="123" customWidth="1"/>
    <col min="6916" max="6916" width="29.7109375" style="123" customWidth="1"/>
    <col min="6917" max="6917" width="13.42578125" style="123" customWidth="1"/>
    <col min="6918" max="6918" width="13.85546875" style="123" customWidth="1"/>
    <col min="6919" max="6923" width="16.5703125" style="123" customWidth="1"/>
    <col min="6924" max="6924" width="20.5703125" style="123" customWidth="1"/>
    <col min="6925" max="6925" width="21.140625" style="123" customWidth="1"/>
    <col min="6926" max="6926" width="9.5703125" style="123" customWidth="1"/>
    <col min="6927" max="6927" width="0.42578125" style="123" customWidth="1"/>
    <col min="6928" max="6934" width="6.42578125" style="123" customWidth="1"/>
    <col min="6935" max="7163" width="11.42578125" style="123"/>
    <col min="7164" max="7164" width="1" style="123" customWidth="1"/>
    <col min="7165" max="7165" width="4.28515625" style="123" customWidth="1"/>
    <col min="7166" max="7166" width="34.7109375" style="123" customWidth="1"/>
    <col min="7167" max="7167" width="0" style="123" hidden="1" customWidth="1"/>
    <col min="7168" max="7168" width="20" style="123" customWidth="1"/>
    <col min="7169" max="7169" width="20.85546875" style="123" customWidth="1"/>
    <col min="7170" max="7170" width="25" style="123" customWidth="1"/>
    <col min="7171" max="7171" width="18.7109375" style="123" customWidth="1"/>
    <col min="7172" max="7172" width="29.7109375" style="123" customWidth="1"/>
    <col min="7173" max="7173" width="13.42578125" style="123" customWidth="1"/>
    <col min="7174" max="7174" width="13.85546875" style="123" customWidth="1"/>
    <col min="7175" max="7179" width="16.5703125" style="123" customWidth="1"/>
    <col min="7180" max="7180" width="20.5703125" style="123" customWidth="1"/>
    <col min="7181" max="7181" width="21.140625" style="123" customWidth="1"/>
    <col min="7182" max="7182" width="9.5703125" style="123" customWidth="1"/>
    <col min="7183" max="7183" width="0.42578125" style="123" customWidth="1"/>
    <col min="7184" max="7190" width="6.42578125" style="123" customWidth="1"/>
    <col min="7191" max="7419" width="11.42578125" style="123"/>
    <col min="7420" max="7420" width="1" style="123" customWidth="1"/>
    <col min="7421" max="7421" width="4.28515625" style="123" customWidth="1"/>
    <col min="7422" max="7422" width="34.7109375" style="123" customWidth="1"/>
    <col min="7423" max="7423" width="0" style="123" hidden="1" customWidth="1"/>
    <col min="7424" max="7424" width="20" style="123" customWidth="1"/>
    <col min="7425" max="7425" width="20.85546875" style="123" customWidth="1"/>
    <col min="7426" max="7426" width="25" style="123" customWidth="1"/>
    <col min="7427" max="7427" width="18.7109375" style="123" customWidth="1"/>
    <col min="7428" max="7428" width="29.7109375" style="123" customWidth="1"/>
    <col min="7429" max="7429" width="13.42578125" style="123" customWidth="1"/>
    <col min="7430" max="7430" width="13.85546875" style="123" customWidth="1"/>
    <col min="7431" max="7435" width="16.5703125" style="123" customWidth="1"/>
    <col min="7436" max="7436" width="20.5703125" style="123" customWidth="1"/>
    <col min="7437" max="7437" width="21.140625" style="123" customWidth="1"/>
    <col min="7438" max="7438" width="9.5703125" style="123" customWidth="1"/>
    <col min="7439" max="7439" width="0.42578125" style="123" customWidth="1"/>
    <col min="7440" max="7446" width="6.42578125" style="123" customWidth="1"/>
    <col min="7447" max="7675" width="11.42578125" style="123"/>
    <col min="7676" max="7676" width="1" style="123" customWidth="1"/>
    <col min="7677" max="7677" width="4.28515625" style="123" customWidth="1"/>
    <col min="7678" max="7678" width="34.7109375" style="123" customWidth="1"/>
    <col min="7679" max="7679" width="0" style="123" hidden="1" customWidth="1"/>
    <col min="7680" max="7680" width="20" style="123" customWidth="1"/>
    <col min="7681" max="7681" width="20.85546875" style="123" customWidth="1"/>
    <col min="7682" max="7682" width="25" style="123" customWidth="1"/>
    <col min="7683" max="7683" width="18.7109375" style="123" customWidth="1"/>
    <col min="7684" max="7684" width="29.7109375" style="123" customWidth="1"/>
    <col min="7685" max="7685" width="13.42578125" style="123" customWidth="1"/>
    <col min="7686" max="7686" width="13.85546875" style="123" customWidth="1"/>
    <col min="7687" max="7691" width="16.5703125" style="123" customWidth="1"/>
    <col min="7692" max="7692" width="20.5703125" style="123" customWidth="1"/>
    <col min="7693" max="7693" width="21.140625" style="123" customWidth="1"/>
    <col min="7694" max="7694" width="9.5703125" style="123" customWidth="1"/>
    <col min="7695" max="7695" width="0.42578125" style="123" customWidth="1"/>
    <col min="7696" max="7702" width="6.42578125" style="123" customWidth="1"/>
    <col min="7703" max="7931" width="11.42578125" style="123"/>
    <col min="7932" max="7932" width="1" style="123" customWidth="1"/>
    <col min="7933" max="7933" width="4.28515625" style="123" customWidth="1"/>
    <col min="7934" max="7934" width="34.7109375" style="123" customWidth="1"/>
    <col min="7935" max="7935" width="0" style="123" hidden="1" customWidth="1"/>
    <col min="7936" max="7936" width="20" style="123" customWidth="1"/>
    <col min="7937" max="7937" width="20.85546875" style="123" customWidth="1"/>
    <col min="7938" max="7938" width="25" style="123" customWidth="1"/>
    <col min="7939" max="7939" width="18.7109375" style="123" customWidth="1"/>
    <col min="7940" max="7940" width="29.7109375" style="123" customWidth="1"/>
    <col min="7941" max="7941" width="13.42578125" style="123" customWidth="1"/>
    <col min="7942" max="7942" width="13.85546875" style="123" customWidth="1"/>
    <col min="7943" max="7947" width="16.5703125" style="123" customWidth="1"/>
    <col min="7948" max="7948" width="20.5703125" style="123" customWidth="1"/>
    <col min="7949" max="7949" width="21.140625" style="123" customWidth="1"/>
    <col min="7950" max="7950" width="9.5703125" style="123" customWidth="1"/>
    <col min="7951" max="7951" width="0.42578125" style="123" customWidth="1"/>
    <col min="7952" max="7958" width="6.42578125" style="123" customWidth="1"/>
    <col min="7959" max="8187" width="11.42578125" style="123"/>
    <col min="8188" max="8188" width="1" style="123" customWidth="1"/>
    <col min="8189" max="8189" width="4.28515625" style="123" customWidth="1"/>
    <col min="8190" max="8190" width="34.7109375" style="123" customWidth="1"/>
    <col min="8191" max="8191" width="0" style="123" hidden="1" customWidth="1"/>
    <col min="8192" max="8192" width="20" style="123" customWidth="1"/>
    <col min="8193" max="8193" width="20.85546875" style="123" customWidth="1"/>
    <col min="8194" max="8194" width="25" style="123" customWidth="1"/>
    <col min="8195" max="8195" width="18.7109375" style="123" customWidth="1"/>
    <col min="8196" max="8196" width="29.7109375" style="123" customWidth="1"/>
    <col min="8197" max="8197" width="13.42578125" style="123" customWidth="1"/>
    <col min="8198" max="8198" width="13.85546875" style="123" customWidth="1"/>
    <col min="8199" max="8203" width="16.5703125" style="123" customWidth="1"/>
    <col min="8204" max="8204" width="20.5703125" style="123" customWidth="1"/>
    <col min="8205" max="8205" width="21.140625" style="123" customWidth="1"/>
    <col min="8206" max="8206" width="9.5703125" style="123" customWidth="1"/>
    <col min="8207" max="8207" width="0.42578125" style="123" customWidth="1"/>
    <col min="8208" max="8214" width="6.42578125" style="123" customWidth="1"/>
    <col min="8215" max="8443" width="11.42578125" style="123"/>
    <col min="8444" max="8444" width="1" style="123" customWidth="1"/>
    <col min="8445" max="8445" width="4.28515625" style="123" customWidth="1"/>
    <col min="8446" max="8446" width="34.7109375" style="123" customWidth="1"/>
    <col min="8447" max="8447" width="0" style="123" hidden="1" customWidth="1"/>
    <col min="8448" max="8448" width="20" style="123" customWidth="1"/>
    <col min="8449" max="8449" width="20.85546875" style="123" customWidth="1"/>
    <col min="8450" max="8450" width="25" style="123" customWidth="1"/>
    <col min="8451" max="8451" width="18.7109375" style="123" customWidth="1"/>
    <col min="8452" max="8452" width="29.7109375" style="123" customWidth="1"/>
    <col min="8453" max="8453" width="13.42578125" style="123" customWidth="1"/>
    <col min="8454" max="8454" width="13.85546875" style="123" customWidth="1"/>
    <col min="8455" max="8459" width="16.5703125" style="123" customWidth="1"/>
    <col min="8460" max="8460" width="20.5703125" style="123" customWidth="1"/>
    <col min="8461" max="8461" width="21.140625" style="123" customWidth="1"/>
    <col min="8462" max="8462" width="9.5703125" style="123" customWidth="1"/>
    <col min="8463" max="8463" width="0.42578125" style="123" customWidth="1"/>
    <col min="8464" max="8470" width="6.42578125" style="123" customWidth="1"/>
    <col min="8471" max="8699" width="11.42578125" style="123"/>
    <col min="8700" max="8700" width="1" style="123" customWidth="1"/>
    <col min="8701" max="8701" width="4.28515625" style="123" customWidth="1"/>
    <col min="8702" max="8702" width="34.7109375" style="123" customWidth="1"/>
    <col min="8703" max="8703" width="0" style="123" hidden="1" customWidth="1"/>
    <col min="8704" max="8704" width="20" style="123" customWidth="1"/>
    <col min="8705" max="8705" width="20.85546875" style="123" customWidth="1"/>
    <col min="8706" max="8706" width="25" style="123" customWidth="1"/>
    <col min="8707" max="8707" width="18.7109375" style="123" customWidth="1"/>
    <col min="8708" max="8708" width="29.7109375" style="123" customWidth="1"/>
    <col min="8709" max="8709" width="13.42578125" style="123" customWidth="1"/>
    <col min="8710" max="8710" width="13.85546875" style="123" customWidth="1"/>
    <col min="8711" max="8715" width="16.5703125" style="123" customWidth="1"/>
    <col min="8716" max="8716" width="20.5703125" style="123" customWidth="1"/>
    <col min="8717" max="8717" width="21.140625" style="123" customWidth="1"/>
    <col min="8718" max="8718" width="9.5703125" style="123" customWidth="1"/>
    <col min="8719" max="8719" width="0.42578125" style="123" customWidth="1"/>
    <col min="8720" max="8726" width="6.42578125" style="123" customWidth="1"/>
    <col min="8727" max="8955" width="11.42578125" style="123"/>
    <col min="8956" max="8956" width="1" style="123" customWidth="1"/>
    <col min="8957" max="8957" width="4.28515625" style="123" customWidth="1"/>
    <col min="8958" max="8958" width="34.7109375" style="123" customWidth="1"/>
    <col min="8959" max="8959" width="0" style="123" hidden="1" customWidth="1"/>
    <col min="8960" max="8960" width="20" style="123" customWidth="1"/>
    <col min="8961" max="8961" width="20.85546875" style="123" customWidth="1"/>
    <col min="8962" max="8962" width="25" style="123" customWidth="1"/>
    <col min="8963" max="8963" width="18.7109375" style="123" customWidth="1"/>
    <col min="8964" max="8964" width="29.7109375" style="123" customWidth="1"/>
    <col min="8965" max="8965" width="13.42578125" style="123" customWidth="1"/>
    <col min="8966" max="8966" width="13.85546875" style="123" customWidth="1"/>
    <col min="8967" max="8971" width="16.5703125" style="123" customWidth="1"/>
    <col min="8972" max="8972" width="20.5703125" style="123" customWidth="1"/>
    <col min="8973" max="8973" width="21.140625" style="123" customWidth="1"/>
    <col min="8974" max="8974" width="9.5703125" style="123" customWidth="1"/>
    <col min="8975" max="8975" width="0.42578125" style="123" customWidth="1"/>
    <col min="8976" max="8982" width="6.42578125" style="123" customWidth="1"/>
    <col min="8983" max="9211" width="11.42578125" style="123"/>
    <col min="9212" max="9212" width="1" style="123" customWidth="1"/>
    <col min="9213" max="9213" width="4.28515625" style="123" customWidth="1"/>
    <col min="9214" max="9214" width="34.7109375" style="123" customWidth="1"/>
    <col min="9215" max="9215" width="0" style="123" hidden="1" customWidth="1"/>
    <col min="9216" max="9216" width="20" style="123" customWidth="1"/>
    <col min="9217" max="9217" width="20.85546875" style="123" customWidth="1"/>
    <col min="9218" max="9218" width="25" style="123" customWidth="1"/>
    <col min="9219" max="9219" width="18.7109375" style="123" customWidth="1"/>
    <col min="9220" max="9220" width="29.7109375" style="123" customWidth="1"/>
    <col min="9221" max="9221" width="13.42578125" style="123" customWidth="1"/>
    <col min="9222" max="9222" width="13.85546875" style="123" customWidth="1"/>
    <col min="9223" max="9227" width="16.5703125" style="123" customWidth="1"/>
    <col min="9228" max="9228" width="20.5703125" style="123" customWidth="1"/>
    <col min="9229" max="9229" width="21.140625" style="123" customWidth="1"/>
    <col min="9230" max="9230" width="9.5703125" style="123" customWidth="1"/>
    <col min="9231" max="9231" width="0.42578125" style="123" customWidth="1"/>
    <col min="9232" max="9238" width="6.42578125" style="123" customWidth="1"/>
    <col min="9239" max="9467" width="11.42578125" style="123"/>
    <col min="9468" max="9468" width="1" style="123" customWidth="1"/>
    <col min="9469" max="9469" width="4.28515625" style="123" customWidth="1"/>
    <col min="9470" max="9470" width="34.7109375" style="123" customWidth="1"/>
    <col min="9471" max="9471" width="0" style="123" hidden="1" customWidth="1"/>
    <col min="9472" max="9472" width="20" style="123" customWidth="1"/>
    <col min="9473" max="9473" width="20.85546875" style="123" customWidth="1"/>
    <col min="9474" max="9474" width="25" style="123" customWidth="1"/>
    <col min="9475" max="9475" width="18.7109375" style="123" customWidth="1"/>
    <col min="9476" max="9476" width="29.7109375" style="123" customWidth="1"/>
    <col min="9477" max="9477" width="13.42578125" style="123" customWidth="1"/>
    <col min="9478" max="9478" width="13.85546875" style="123" customWidth="1"/>
    <col min="9479" max="9483" width="16.5703125" style="123" customWidth="1"/>
    <col min="9484" max="9484" width="20.5703125" style="123" customWidth="1"/>
    <col min="9485" max="9485" width="21.140625" style="123" customWidth="1"/>
    <col min="9486" max="9486" width="9.5703125" style="123" customWidth="1"/>
    <col min="9487" max="9487" width="0.42578125" style="123" customWidth="1"/>
    <col min="9488" max="9494" width="6.42578125" style="123" customWidth="1"/>
    <col min="9495" max="9723" width="11.42578125" style="123"/>
    <col min="9724" max="9724" width="1" style="123" customWidth="1"/>
    <col min="9725" max="9725" width="4.28515625" style="123" customWidth="1"/>
    <col min="9726" max="9726" width="34.7109375" style="123" customWidth="1"/>
    <col min="9727" max="9727" width="0" style="123" hidden="1" customWidth="1"/>
    <col min="9728" max="9728" width="20" style="123" customWidth="1"/>
    <col min="9729" max="9729" width="20.85546875" style="123" customWidth="1"/>
    <col min="9730" max="9730" width="25" style="123" customWidth="1"/>
    <col min="9731" max="9731" width="18.7109375" style="123" customWidth="1"/>
    <col min="9732" max="9732" width="29.7109375" style="123" customWidth="1"/>
    <col min="9733" max="9733" width="13.42578125" style="123" customWidth="1"/>
    <col min="9734" max="9734" width="13.85546875" style="123" customWidth="1"/>
    <col min="9735" max="9739" width="16.5703125" style="123" customWidth="1"/>
    <col min="9740" max="9740" width="20.5703125" style="123" customWidth="1"/>
    <col min="9741" max="9741" width="21.140625" style="123" customWidth="1"/>
    <col min="9742" max="9742" width="9.5703125" style="123" customWidth="1"/>
    <col min="9743" max="9743" width="0.42578125" style="123" customWidth="1"/>
    <col min="9744" max="9750" width="6.42578125" style="123" customWidth="1"/>
    <col min="9751" max="9979" width="11.42578125" style="123"/>
    <col min="9980" max="9980" width="1" style="123" customWidth="1"/>
    <col min="9981" max="9981" width="4.28515625" style="123" customWidth="1"/>
    <col min="9982" max="9982" width="34.7109375" style="123" customWidth="1"/>
    <col min="9983" max="9983" width="0" style="123" hidden="1" customWidth="1"/>
    <col min="9984" max="9984" width="20" style="123" customWidth="1"/>
    <col min="9985" max="9985" width="20.85546875" style="123" customWidth="1"/>
    <col min="9986" max="9986" width="25" style="123" customWidth="1"/>
    <col min="9987" max="9987" width="18.7109375" style="123" customWidth="1"/>
    <col min="9988" max="9988" width="29.7109375" style="123" customWidth="1"/>
    <col min="9989" max="9989" width="13.42578125" style="123" customWidth="1"/>
    <col min="9990" max="9990" width="13.85546875" style="123" customWidth="1"/>
    <col min="9991" max="9995" width="16.5703125" style="123" customWidth="1"/>
    <col min="9996" max="9996" width="20.5703125" style="123" customWidth="1"/>
    <col min="9997" max="9997" width="21.140625" style="123" customWidth="1"/>
    <col min="9998" max="9998" width="9.5703125" style="123" customWidth="1"/>
    <col min="9999" max="9999" width="0.42578125" style="123" customWidth="1"/>
    <col min="10000" max="10006" width="6.42578125" style="123" customWidth="1"/>
    <col min="10007" max="10235" width="11.42578125" style="123"/>
    <col min="10236" max="10236" width="1" style="123" customWidth="1"/>
    <col min="10237" max="10237" width="4.28515625" style="123" customWidth="1"/>
    <col min="10238" max="10238" width="34.7109375" style="123" customWidth="1"/>
    <col min="10239" max="10239" width="0" style="123" hidden="1" customWidth="1"/>
    <col min="10240" max="10240" width="20" style="123" customWidth="1"/>
    <col min="10241" max="10241" width="20.85546875" style="123" customWidth="1"/>
    <col min="10242" max="10242" width="25" style="123" customWidth="1"/>
    <col min="10243" max="10243" width="18.7109375" style="123" customWidth="1"/>
    <col min="10244" max="10244" width="29.7109375" style="123" customWidth="1"/>
    <col min="10245" max="10245" width="13.42578125" style="123" customWidth="1"/>
    <col min="10246" max="10246" width="13.85546875" style="123" customWidth="1"/>
    <col min="10247" max="10251" width="16.5703125" style="123" customWidth="1"/>
    <col min="10252" max="10252" width="20.5703125" style="123" customWidth="1"/>
    <col min="10253" max="10253" width="21.140625" style="123" customWidth="1"/>
    <col min="10254" max="10254" width="9.5703125" style="123" customWidth="1"/>
    <col min="10255" max="10255" width="0.42578125" style="123" customWidth="1"/>
    <col min="10256" max="10262" width="6.42578125" style="123" customWidth="1"/>
    <col min="10263" max="10491" width="11.42578125" style="123"/>
    <col min="10492" max="10492" width="1" style="123" customWidth="1"/>
    <col min="10493" max="10493" width="4.28515625" style="123" customWidth="1"/>
    <col min="10494" max="10494" width="34.7109375" style="123" customWidth="1"/>
    <col min="10495" max="10495" width="0" style="123" hidden="1" customWidth="1"/>
    <col min="10496" max="10496" width="20" style="123" customWidth="1"/>
    <col min="10497" max="10497" width="20.85546875" style="123" customWidth="1"/>
    <col min="10498" max="10498" width="25" style="123" customWidth="1"/>
    <col min="10499" max="10499" width="18.7109375" style="123" customWidth="1"/>
    <col min="10500" max="10500" width="29.7109375" style="123" customWidth="1"/>
    <col min="10501" max="10501" width="13.42578125" style="123" customWidth="1"/>
    <col min="10502" max="10502" width="13.85546875" style="123" customWidth="1"/>
    <col min="10503" max="10507" width="16.5703125" style="123" customWidth="1"/>
    <col min="10508" max="10508" width="20.5703125" style="123" customWidth="1"/>
    <col min="10509" max="10509" width="21.140625" style="123" customWidth="1"/>
    <col min="10510" max="10510" width="9.5703125" style="123" customWidth="1"/>
    <col min="10511" max="10511" width="0.42578125" style="123" customWidth="1"/>
    <col min="10512" max="10518" width="6.42578125" style="123" customWidth="1"/>
    <col min="10519" max="10747" width="11.42578125" style="123"/>
    <col min="10748" max="10748" width="1" style="123" customWidth="1"/>
    <col min="10749" max="10749" width="4.28515625" style="123" customWidth="1"/>
    <col min="10750" max="10750" width="34.7109375" style="123" customWidth="1"/>
    <col min="10751" max="10751" width="0" style="123" hidden="1" customWidth="1"/>
    <col min="10752" max="10752" width="20" style="123" customWidth="1"/>
    <col min="10753" max="10753" width="20.85546875" style="123" customWidth="1"/>
    <col min="10754" max="10754" width="25" style="123" customWidth="1"/>
    <col min="10755" max="10755" width="18.7109375" style="123" customWidth="1"/>
    <col min="10756" max="10756" width="29.7109375" style="123" customWidth="1"/>
    <col min="10757" max="10757" width="13.42578125" style="123" customWidth="1"/>
    <col min="10758" max="10758" width="13.85546875" style="123" customWidth="1"/>
    <col min="10759" max="10763" width="16.5703125" style="123" customWidth="1"/>
    <col min="10764" max="10764" width="20.5703125" style="123" customWidth="1"/>
    <col min="10765" max="10765" width="21.140625" style="123" customWidth="1"/>
    <col min="10766" max="10766" width="9.5703125" style="123" customWidth="1"/>
    <col min="10767" max="10767" width="0.42578125" style="123" customWidth="1"/>
    <col min="10768" max="10774" width="6.42578125" style="123" customWidth="1"/>
    <col min="10775" max="11003" width="11.42578125" style="123"/>
    <col min="11004" max="11004" width="1" style="123" customWidth="1"/>
    <col min="11005" max="11005" width="4.28515625" style="123" customWidth="1"/>
    <col min="11006" max="11006" width="34.7109375" style="123" customWidth="1"/>
    <col min="11007" max="11007" width="0" style="123" hidden="1" customWidth="1"/>
    <col min="11008" max="11008" width="20" style="123" customWidth="1"/>
    <col min="11009" max="11009" width="20.85546875" style="123" customWidth="1"/>
    <col min="11010" max="11010" width="25" style="123" customWidth="1"/>
    <col min="11011" max="11011" width="18.7109375" style="123" customWidth="1"/>
    <col min="11012" max="11012" width="29.7109375" style="123" customWidth="1"/>
    <col min="11013" max="11013" width="13.42578125" style="123" customWidth="1"/>
    <col min="11014" max="11014" width="13.85546875" style="123" customWidth="1"/>
    <col min="11015" max="11019" width="16.5703125" style="123" customWidth="1"/>
    <col min="11020" max="11020" width="20.5703125" style="123" customWidth="1"/>
    <col min="11021" max="11021" width="21.140625" style="123" customWidth="1"/>
    <col min="11022" max="11022" width="9.5703125" style="123" customWidth="1"/>
    <col min="11023" max="11023" width="0.42578125" style="123" customWidth="1"/>
    <col min="11024" max="11030" width="6.42578125" style="123" customWidth="1"/>
    <col min="11031" max="11259" width="11.42578125" style="123"/>
    <col min="11260" max="11260" width="1" style="123" customWidth="1"/>
    <col min="11261" max="11261" width="4.28515625" style="123" customWidth="1"/>
    <col min="11262" max="11262" width="34.7109375" style="123" customWidth="1"/>
    <col min="11263" max="11263" width="0" style="123" hidden="1" customWidth="1"/>
    <col min="11264" max="11264" width="20" style="123" customWidth="1"/>
    <col min="11265" max="11265" width="20.85546875" style="123" customWidth="1"/>
    <col min="11266" max="11266" width="25" style="123" customWidth="1"/>
    <col min="11267" max="11267" width="18.7109375" style="123" customWidth="1"/>
    <col min="11268" max="11268" width="29.7109375" style="123" customWidth="1"/>
    <col min="11269" max="11269" width="13.42578125" style="123" customWidth="1"/>
    <col min="11270" max="11270" width="13.85546875" style="123" customWidth="1"/>
    <col min="11271" max="11275" width="16.5703125" style="123" customWidth="1"/>
    <col min="11276" max="11276" width="20.5703125" style="123" customWidth="1"/>
    <col min="11277" max="11277" width="21.140625" style="123" customWidth="1"/>
    <col min="11278" max="11278" width="9.5703125" style="123" customWidth="1"/>
    <col min="11279" max="11279" width="0.42578125" style="123" customWidth="1"/>
    <col min="11280" max="11286" width="6.42578125" style="123" customWidth="1"/>
    <col min="11287" max="11515" width="11.42578125" style="123"/>
    <col min="11516" max="11516" width="1" style="123" customWidth="1"/>
    <col min="11517" max="11517" width="4.28515625" style="123" customWidth="1"/>
    <col min="11518" max="11518" width="34.7109375" style="123" customWidth="1"/>
    <col min="11519" max="11519" width="0" style="123" hidden="1" customWidth="1"/>
    <col min="11520" max="11520" width="20" style="123" customWidth="1"/>
    <col min="11521" max="11521" width="20.85546875" style="123" customWidth="1"/>
    <col min="11522" max="11522" width="25" style="123" customWidth="1"/>
    <col min="11523" max="11523" width="18.7109375" style="123" customWidth="1"/>
    <col min="11524" max="11524" width="29.7109375" style="123" customWidth="1"/>
    <col min="11525" max="11525" width="13.42578125" style="123" customWidth="1"/>
    <col min="11526" max="11526" width="13.85546875" style="123" customWidth="1"/>
    <col min="11527" max="11531" width="16.5703125" style="123" customWidth="1"/>
    <col min="11532" max="11532" width="20.5703125" style="123" customWidth="1"/>
    <col min="11533" max="11533" width="21.140625" style="123" customWidth="1"/>
    <col min="11534" max="11534" width="9.5703125" style="123" customWidth="1"/>
    <col min="11535" max="11535" width="0.42578125" style="123" customWidth="1"/>
    <col min="11536" max="11542" width="6.42578125" style="123" customWidth="1"/>
    <col min="11543" max="11771" width="11.42578125" style="123"/>
    <col min="11772" max="11772" width="1" style="123" customWidth="1"/>
    <col min="11773" max="11773" width="4.28515625" style="123" customWidth="1"/>
    <col min="11774" max="11774" width="34.7109375" style="123" customWidth="1"/>
    <col min="11775" max="11775" width="0" style="123" hidden="1" customWidth="1"/>
    <col min="11776" max="11776" width="20" style="123" customWidth="1"/>
    <col min="11777" max="11777" width="20.85546875" style="123" customWidth="1"/>
    <col min="11778" max="11778" width="25" style="123" customWidth="1"/>
    <col min="11779" max="11779" width="18.7109375" style="123" customWidth="1"/>
    <col min="11780" max="11780" width="29.7109375" style="123" customWidth="1"/>
    <col min="11781" max="11781" width="13.42578125" style="123" customWidth="1"/>
    <col min="11782" max="11782" width="13.85546875" style="123" customWidth="1"/>
    <col min="11783" max="11787" width="16.5703125" style="123" customWidth="1"/>
    <col min="11788" max="11788" width="20.5703125" style="123" customWidth="1"/>
    <col min="11789" max="11789" width="21.140625" style="123" customWidth="1"/>
    <col min="11790" max="11790" width="9.5703125" style="123" customWidth="1"/>
    <col min="11791" max="11791" width="0.42578125" style="123" customWidth="1"/>
    <col min="11792" max="11798" width="6.42578125" style="123" customWidth="1"/>
    <col min="11799" max="12027" width="11.42578125" style="123"/>
    <col min="12028" max="12028" width="1" style="123" customWidth="1"/>
    <col min="12029" max="12029" width="4.28515625" style="123" customWidth="1"/>
    <col min="12030" max="12030" width="34.7109375" style="123" customWidth="1"/>
    <col min="12031" max="12031" width="0" style="123" hidden="1" customWidth="1"/>
    <col min="12032" max="12032" width="20" style="123" customWidth="1"/>
    <col min="12033" max="12033" width="20.85546875" style="123" customWidth="1"/>
    <col min="12034" max="12034" width="25" style="123" customWidth="1"/>
    <col min="12035" max="12035" width="18.7109375" style="123" customWidth="1"/>
    <col min="12036" max="12036" width="29.7109375" style="123" customWidth="1"/>
    <col min="12037" max="12037" width="13.42578125" style="123" customWidth="1"/>
    <col min="12038" max="12038" width="13.85546875" style="123" customWidth="1"/>
    <col min="12039" max="12043" width="16.5703125" style="123" customWidth="1"/>
    <col min="12044" max="12044" width="20.5703125" style="123" customWidth="1"/>
    <col min="12045" max="12045" width="21.140625" style="123" customWidth="1"/>
    <col min="12046" max="12046" width="9.5703125" style="123" customWidth="1"/>
    <col min="12047" max="12047" width="0.42578125" style="123" customWidth="1"/>
    <col min="12048" max="12054" width="6.42578125" style="123" customWidth="1"/>
    <col min="12055" max="12283" width="11.42578125" style="123"/>
    <col min="12284" max="12284" width="1" style="123" customWidth="1"/>
    <col min="12285" max="12285" width="4.28515625" style="123" customWidth="1"/>
    <col min="12286" max="12286" width="34.7109375" style="123" customWidth="1"/>
    <col min="12287" max="12287" width="0" style="123" hidden="1" customWidth="1"/>
    <col min="12288" max="12288" width="20" style="123" customWidth="1"/>
    <col min="12289" max="12289" width="20.85546875" style="123" customWidth="1"/>
    <col min="12290" max="12290" width="25" style="123" customWidth="1"/>
    <col min="12291" max="12291" width="18.7109375" style="123" customWidth="1"/>
    <col min="12292" max="12292" width="29.7109375" style="123" customWidth="1"/>
    <col min="12293" max="12293" width="13.42578125" style="123" customWidth="1"/>
    <col min="12294" max="12294" width="13.85546875" style="123" customWidth="1"/>
    <col min="12295" max="12299" width="16.5703125" style="123" customWidth="1"/>
    <col min="12300" max="12300" width="20.5703125" style="123" customWidth="1"/>
    <col min="12301" max="12301" width="21.140625" style="123" customWidth="1"/>
    <col min="12302" max="12302" width="9.5703125" style="123" customWidth="1"/>
    <col min="12303" max="12303" width="0.42578125" style="123" customWidth="1"/>
    <col min="12304" max="12310" width="6.42578125" style="123" customWidth="1"/>
    <col min="12311" max="12539" width="11.42578125" style="123"/>
    <col min="12540" max="12540" width="1" style="123" customWidth="1"/>
    <col min="12541" max="12541" width="4.28515625" style="123" customWidth="1"/>
    <col min="12542" max="12542" width="34.7109375" style="123" customWidth="1"/>
    <col min="12543" max="12543" width="0" style="123" hidden="1" customWidth="1"/>
    <col min="12544" max="12544" width="20" style="123" customWidth="1"/>
    <col min="12545" max="12545" width="20.85546875" style="123" customWidth="1"/>
    <col min="12546" max="12546" width="25" style="123" customWidth="1"/>
    <col min="12547" max="12547" width="18.7109375" style="123" customWidth="1"/>
    <col min="12548" max="12548" width="29.7109375" style="123" customWidth="1"/>
    <col min="12549" max="12549" width="13.42578125" style="123" customWidth="1"/>
    <col min="12550" max="12550" width="13.85546875" style="123" customWidth="1"/>
    <col min="12551" max="12555" width="16.5703125" style="123" customWidth="1"/>
    <col min="12556" max="12556" width="20.5703125" style="123" customWidth="1"/>
    <col min="12557" max="12557" width="21.140625" style="123" customWidth="1"/>
    <col min="12558" max="12558" width="9.5703125" style="123" customWidth="1"/>
    <col min="12559" max="12559" width="0.42578125" style="123" customWidth="1"/>
    <col min="12560" max="12566" width="6.42578125" style="123" customWidth="1"/>
    <col min="12567" max="12795" width="11.42578125" style="123"/>
    <col min="12796" max="12796" width="1" style="123" customWidth="1"/>
    <col min="12797" max="12797" width="4.28515625" style="123" customWidth="1"/>
    <col min="12798" max="12798" width="34.7109375" style="123" customWidth="1"/>
    <col min="12799" max="12799" width="0" style="123" hidden="1" customWidth="1"/>
    <col min="12800" max="12800" width="20" style="123" customWidth="1"/>
    <col min="12801" max="12801" width="20.85546875" style="123" customWidth="1"/>
    <col min="12802" max="12802" width="25" style="123" customWidth="1"/>
    <col min="12803" max="12803" width="18.7109375" style="123" customWidth="1"/>
    <col min="12804" max="12804" width="29.7109375" style="123" customWidth="1"/>
    <col min="12805" max="12805" width="13.42578125" style="123" customWidth="1"/>
    <col min="12806" max="12806" width="13.85546875" style="123" customWidth="1"/>
    <col min="12807" max="12811" width="16.5703125" style="123" customWidth="1"/>
    <col min="12812" max="12812" width="20.5703125" style="123" customWidth="1"/>
    <col min="12813" max="12813" width="21.140625" style="123" customWidth="1"/>
    <col min="12814" max="12814" width="9.5703125" style="123" customWidth="1"/>
    <col min="12815" max="12815" width="0.42578125" style="123" customWidth="1"/>
    <col min="12816" max="12822" width="6.42578125" style="123" customWidth="1"/>
    <col min="12823" max="13051" width="11.42578125" style="123"/>
    <col min="13052" max="13052" width="1" style="123" customWidth="1"/>
    <col min="13053" max="13053" width="4.28515625" style="123" customWidth="1"/>
    <col min="13054" max="13054" width="34.7109375" style="123" customWidth="1"/>
    <col min="13055" max="13055" width="0" style="123" hidden="1" customWidth="1"/>
    <col min="13056" max="13056" width="20" style="123" customWidth="1"/>
    <col min="13057" max="13057" width="20.85546875" style="123" customWidth="1"/>
    <col min="13058" max="13058" width="25" style="123" customWidth="1"/>
    <col min="13059" max="13059" width="18.7109375" style="123" customWidth="1"/>
    <col min="13060" max="13060" width="29.7109375" style="123" customWidth="1"/>
    <col min="13061" max="13061" width="13.42578125" style="123" customWidth="1"/>
    <col min="13062" max="13062" width="13.85546875" style="123" customWidth="1"/>
    <col min="13063" max="13067" width="16.5703125" style="123" customWidth="1"/>
    <col min="13068" max="13068" width="20.5703125" style="123" customWidth="1"/>
    <col min="13069" max="13069" width="21.140625" style="123" customWidth="1"/>
    <col min="13070" max="13070" width="9.5703125" style="123" customWidth="1"/>
    <col min="13071" max="13071" width="0.42578125" style="123" customWidth="1"/>
    <col min="13072" max="13078" width="6.42578125" style="123" customWidth="1"/>
    <col min="13079" max="13307" width="11.42578125" style="123"/>
    <col min="13308" max="13308" width="1" style="123" customWidth="1"/>
    <col min="13309" max="13309" width="4.28515625" style="123" customWidth="1"/>
    <col min="13310" max="13310" width="34.7109375" style="123" customWidth="1"/>
    <col min="13311" max="13311" width="0" style="123" hidden="1" customWidth="1"/>
    <col min="13312" max="13312" width="20" style="123" customWidth="1"/>
    <col min="13313" max="13313" width="20.85546875" style="123" customWidth="1"/>
    <col min="13314" max="13314" width="25" style="123" customWidth="1"/>
    <col min="13315" max="13315" width="18.7109375" style="123" customWidth="1"/>
    <col min="13316" max="13316" width="29.7109375" style="123" customWidth="1"/>
    <col min="13317" max="13317" width="13.42578125" style="123" customWidth="1"/>
    <col min="13318" max="13318" width="13.85546875" style="123" customWidth="1"/>
    <col min="13319" max="13323" width="16.5703125" style="123" customWidth="1"/>
    <col min="13324" max="13324" width="20.5703125" style="123" customWidth="1"/>
    <col min="13325" max="13325" width="21.140625" style="123" customWidth="1"/>
    <col min="13326" max="13326" width="9.5703125" style="123" customWidth="1"/>
    <col min="13327" max="13327" width="0.42578125" style="123" customWidth="1"/>
    <col min="13328" max="13334" width="6.42578125" style="123" customWidth="1"/>
    <col min="13335" max="13563" width="11.42578125" style="123"/>
    <col min="13564" max="13564" width="1" style="123" customWidth="1"/>
    <col min="13565" max="13565" width="4.28515625" style="123" customWidth="1"/>
    <col min="13566" max="13566" width="34.7109375" style="123" customWidth="1"/>
    <col min="13567" max="13567" width="0" style="123" hidden="1" customWidth="1"/>
    <col min="13568" max="13568" width="20" style="123" customWidth="1"/>
    <col min="13569" max="13569" width="20.85546875" style="123" customWidth="1"/>
    <col min="13570" max="13570" width="25" style="123" customWidth="1"/>
    <col min="13571" max="13571" width="18.7109375" style="123" customWidth="1"/>
    <col min="13572" max="13572" width="29.7109375" style="123" customWidth="1"/>
    <col min="13573" max="13573" width="13.42578125" style="123" customWidth="1"/>
    <col min="13574" max="13574" width="13.85546875" style="123" customWidth="1"/>
    <col min="13575" max="13579" width="16.5703125" style="123" customWidth="1"/>
    <col min="13580" max="13580" width="20.5703125" style="123" customWidth="1"/>
    <col min="13581" max="13581" width="21.140625" style="123" customWidth="1"/>
    <col min="13582" max="13582" width="9.5703125" style="123" customWidth="1"/>
    <col min="13583" max="13583" width="0.42578125" style="123" customWidth="1"/>
    <col min="13584" max="13590" width="6.42578125" style="123" customWidth="1"/>
    <col min="13591" max="13819" width="11.42578125" style="123"/>
    <col min="13820" max="13820" width="1" style="123" customWidth="1"/>
    <col min="13821" max="13821" width="4.28515625" style="123" customWidth="1"/>
    <col min="13822" max="13822" width="34.7109375" style="123" customWidth="1"/>
    <col min="13823" max="13823" width="0" style="123" hidden="1" customWidth="1"/>
    <col min="13824" max="13824" width="20" style="123" customWidth="1"/>
    <col min="13825" max="13825" width="20.85546875" style="123" customWidth="1"/>
    <col min="13826" max="13826" width="25" style="123" customWidth="1"/>
    <col min="13827" max="13827" width="18.7109375" style="123" customWidth="1"/>
    <col min="13828" max="13828" width="29.7109375" style="123" customWidth="1"/>
    <col min="13829" max="13829" width="13.42578125" style="123" customWidth="1"/>
    <col min="13830" max="13830" width="13.85546875" style="123" customWidth="1"/>
    <col min="13831" max="13835" width="16.5703125" style="123" customWidth="1"/>
    <col min="13836" max="13836" width="20.5703125" style="123" customWidth="1"/>
    <col min="13837" max="13837" width="21.140625" style="123" customWidth="1"/>
    <col min="13838" max="13838" width="9.5703125" style="123" customWidth="1"/>
    <col min="13839" max="13839" width="0.42578125" style="123" customWidth="1"/>
    <col min="13840" max="13846" width="6.42578125" style="123" customWidth="1"/>
    <col min="13847" max="14075" width="11.42578125" style="123"/>
    <col min="14076" max="14076" width="1" style="123" customWidth="1"/>
    <col min="14077" max="14077" width="4.28515625" style="123" customWidth="1"/>
    <col min="14078" max="14078" width="34.7109375" style="123" customWidth="1"/>
    <col min="14079" max="14079" width="0" style="123" hidden="1" customWidth="1"/>
    <col min="14080" max="14080" width="20" style="123" customWidth="1"/>
    <col min="14081" max="14081" width="20.85546875" style="123" customWidth="1"/>
    <col min="14082" max="14082" width="25" style="123" customWidth="1"/>
    <col min="14083" max="14083" width="18.7109375" style="123" customWidth="1"/>
    <col min="14084" max="14084" width="29.7109375" style="123" customWidth="1"/>
    <col min="14085" max="14085" width="13.42578125" style="123" customWidth="1"/>
    <col min="14086" max="14086" width="13.85546875" style="123" customWidth="1"/>
    <col min="14087" max="14091" width="16.5703125" style="123" customWidth="1"/>
    <col min="14092" max="14092" width="20.5703125" style="123" customWidth="1"/>
    <col min="14093" max="14093" width="21.140625" style="123" customWidth="1"/>
    <col min="14094" max="14094" width="9.5703125" style="123" customWidth="1"/>
    <col min="14095" max="14095" width="0.42578125" style="123" customWidth="1"/>
    <col min="14096" max="14102" width="6.42578125" style="123" customWidth="1"/>
    <col min="14103" max="14331" width="11.42578125" style="123"/>
    <col min="14332" max="14332" width="1" style="123" customWidth="1"/>
    <col min="14333" max="14333" width="4.28515625" style="123" customWidth="1"/>
    <col min="14334" max="14334" width="34.7109375" style="123" customWidth="1"/>
    <col min="14335" max="14335" width="0" style="123" hidden="1" customWidth="1"/>
    <col min="14336" max="14336" width="20" style="123" customWidth="1"/>
    <col min="14337" max="14337" width="20.85546875" style="123" customWidth="1"/>
    <col min="14338" max="14338" width="25" style="123" customWidth="1"/>
    <col min="14339" max="14339" width="18.7109375" style="123" customWidth="1"/>
    <col min="14340" max="14340" width="29.7109375" style="123" customWidth="1"/>
    <col min="14341" max="14341" width="13.42578125" style="123" customWidth="1"/>
    <col min="14342" max="14342" width="13.85546875" style="123" customWidth="1"/>
    <col min="14343" max="14347" width="16.5703125" style="123" customWidth="1"/>
    <col min="14348" max="14348" width="20.5703125" style="123" customWidth="1"/>
    <col min="14349" max="14349" width="21.140625" style="123" customWidth="1"/>
    <col min="14350" max="14350" width="9.5703125" style="123" customWidth="1"/>
    <col min="14351" max="14351" width="0.42578125" style="123" customWidth="1"/>
    <col min="14352" max="14358" width="6.42578125" style="123" customWidth="1"/>
    <col min="14359" max="14587" width="11.42578125" style="123"/>
    <col min="14588" max="14588" width="1" style="123" customWidth="1"/>
    <col min="14589" max="14589" width="4.28515625" style="123" customWidth="1"/>
    <col min="14590" max="14590" width="34.7109375" style="123" customWidth="1"/>
    <col min="14591" max="14591" width="0" style="123" hidden="1" customWidth="1"/>
    <col min="14592" max="14592" width="20" style="123" customWidth="1"/>
    <col min="14593" max="14593" width="20.85546875" style="123" customWidth="1"/>
    <col min="14594" max="14594" width="25" style="123" customWidth="1"/>
    <col min="14595" max="14595" width="18.7109375" style="123" customWidth="1"/>
    <col min="14596" max="14596" width="29.7109375" style="123" customWidth="1"/>
    <col min="14597" max="14597" width="13.42578125" style="123" customWidth="1"/>
    <col min="14598" max="14598" width="13.85546875" style="123" customWidth="1"/>
    <col min="14599" max="14603" width="16.5703125" style="123" customWidth="1"/>
    <col min="14604" max="14604" width="20.5703125" style="123" customWidth="1"/>
    <col min="14605" max="14605" width="21.140625" style="123" customWidth="1"/>
    <col min="14606" max="14606" width="9.5703125" style="123" customWidth="1"/>
    <col min="14607" max="14607" width="0.42578125" style="123" customWidth="1"/>
    <col min="14608" max="14614" width="6.42578125" style="123" customWidth="1"/>
    <col min="14615" max="14843" width="11.42578125" style="123"/>
    <col min="14844" max="14844" width="1" style="123" customWidth="1"/>
    <col min="14845" max="14845" width="4.28515625" style="123" customWidth="1"/>
    <col min="14846" max="14846" width="34.7109375" style="123" customWidth="1"/>
    <col min="14847" max="14847" width="0" style="123" hidden="1" customWidth="1"/>
    <col min="14848" max="14848" width="20" style="123" customWidth="1"/>
    <col min="14849" max="14849" width="20.85546875" style="123" customWidth="1"/>
    <col min="14850" max="14850" width="25" style="123" customWidth="1"/>
    <col min="14851" max="14851" width="18.7109375" style="123" customWidth="1"/>
    <col min="14852" max="14852" width="29.7109375" style="123" customWidth="1"/>
    <col min="14853" max="14853" width="13.42578125" style="123" customWidth="1"/>
    <col min="14854" max="14854" width="13.85546875" style="123" customWidth="1"/>
    <col min="14855" max="14859" width="16.5703125" style="123" customWidth="1"/>
    <col min="14860" max="14860" width="20.5703125" style="123" customWidth="1"/>
    <col min="14861" max="14861" width="21.140625" style="123" customWidth="1"/>
    <col min="14862" max="14862" width="9.5703125" style="123" customWidth="1"/>
    <col min="14863" max="14863" width="0.42578125" style="123" customWidth="1"/>
    <col min="14864" max="14870" width="6.42578125" style="123" customWidth="1"/>
    <col min="14871" max="15099" width="11.42578125" style="123"/>
    <col min="15100" max="15100" width="1" style="123" customWidth="1"/>
    <col min="15101" max="15101" width="4.28515625" style="123" customWidth="1"/>
    <col min="15102" max="15102" width="34.7109375" style="123" customWidth="1"/>
    <col min="15103" max="15103" width="0" style="123" hidden="1" customWidth="1"/>
    <col min="15104" max="15104" width="20" style="123" customWidth="1"/>
    <col min="15105" max="15105" width="20.85546875" style="123" customWidth="1"/>
    <col min="15106" max="15106" width="25" style="123" customWidth="1"/>
    <col min="15107" max="15107" width="18.7109375" style="123" customWidth="1"/>
    <col min="15108" max="15108" width="29.7109375" style="123" customWidth="1"/>
    <col min="15109" max="15109" width="13.42578125" style="123" customWidth="1"/>
    <col min="15110" max="15110" width="13.85546875" style="123" customWidth="1"/>
    <col min="15111" max="15115" width="16.5703125" style="123" customWidth="1"/>
    <col min="15116" max="15116" width="20.5703125" style="123" customWidth="1"/>
    <col min="15117" max="15117" width="21.140625" style="123" customWidth="1"/>
    <col min="15118" max="15118" width="9.5703125" style="123" customWidth="1"/>
    <col min="15119" max="15119" width="0.42578125" style="123" customWidth="1"/>
    <col min="15120" max="15126" width="6.42578125" style="123" customWidth="1"/>
    <col min="15127" max="15355" width="11.42578125" style="123"/>
    <col min="15356" max="15356" width="1" style="123" customWidth="1"/>
    <col min="15357" max="15357" width="4.28515625" style="123" customWidth="1"/>
    <col min="15358" max="15358" width="34.7109375" style="123" customWidth="1"/>
    <col min="15359" max="15359" width="0" style="123" hidden="1" customWidth="1"/>
    <col min="15360" max="15360" width="20" style="123" customWidth="1"/>
    <col min="15361" max="15361" width="20.85546875" style="123" customWidth="1"/>
    <col min="15362" max="15362" width="25" style="123" customWidth="1"/>
    <col min="15363" max="15363" width="18.7109375" style="123" customWidth="1"/>
    <col min="15364" max="15364" width="29.7109375" style="123" customWidth="1"/>
    <col min="15365" max="15365" width="13.42578125" style="123" customWidth="1"/>
    <col min="15366" max="15366" width="13.85546875" style="123" customWidth="1"/>
    <col min="15367" max="15371" width="16.5703125" style="123" customWidth="1"/>
    <col min="15372" max="15372" width="20.5703125" style="123" customWidth="1"/>
    <col min="15373" max="15373" width="21.140625" style="123" customWidth="1"/>
    <col min="15374" max="15374" width="9.5703125" style="123" customWidth="1"/>
    <col min="15375" max="15375" width="0.42578125" style="123" customWidth="1"/>
    <col min="15376" max="15382" width="6.42578125" style="123" customWidth="1"/>
    <col min="15383" max="15611" width="11.42578125" style="123"/>
    <col min="15612" max="15612" width="1" style="123" customWidth="1"/>
    <col min="15613" max="15613" width="4.28515625" style="123" customWidth="1"/>
    <col min="15614" max="15614" width="34.7109375" style="123" customWidth="1"/>
    <col min="15615" max="15615" width="0" style="123" hidden="1" customWidth="1"/>
    <col min="15616" max="15616" width="20" style="123" customWidth="1"/>
    <col min="15617" max="15617" width="20.85546875" style="123" customWidth="1"/>
    <col min="15618" max="15618" width="25" style="123" customWidth="1"/>
    <col min="15619" max="15619" width="18.7109375" style="123" customWidth="1"/>
    <col min="15620" max="15620" width="29.7109375" style="123" customWidth="1"/>
    <col min="15621" max="15621" width="13.42578125" style="123" customWidth="1"/>
    <col min="15622" max="15622" width="13.85546875" style="123" customWidth="1"/>
    <col min="15623" max="15627" width="16.5703125" style="123" customWidth="1"/>
    <col min="15628" max="15628" width="20.5703125" style="123" customWidth="1"/>
    <col min="15629" max="15629" width="21.140625" style="123" customWidth="1"/>
    <col min="15630" max="15630" width="9.5703125" style="123" customWidth="1"/>
    <col min="15631" max="15631" width="0.42578125" style="123" customWidth="1"/>
    <col min="15632" max="15638" width="6.42578125" style="123" customWidth="1"/>
    <col min="15639" max="15867" width="11.42578125" style="123"/>
    <col min="15868" max="15868" width="1" style="123" customWidth="1"/>
    <col min="15869" max="15869" width="4.28515625" style="123" customWidth="1"/>
    <col min="15870" max="15870" width="34.7109375" style="123" customWidth="1"/>
    <col min="15871" max="15871" width="0" style="123" hidden="1" customWidth="1"/>
    <col min="15872" max="15872" width="20" style="123" customWidth="1"/>
    <col min="15873" max="15873" width="20.85546875" style="123" customWidth="1"/>
    <col min="15874" max="15874" width="25" style="123" customWidth="1"/>
    <col min="15875" max="15875" width="18.7109375" style="123" customWidth="1"/>
    <col min="15876" max="15876" width="29.7109375" style="123" customWidth="1"/>
    <col min="15877" max="15877" width="13.42578125" style="123" customWidth="1"/>
    <col min="15878" max="15878" width="13.85546875" style="123" customWidth="1"/>
    <col min="15879" max="15883" width="16.5703125" style="123" customWidth="1"/>
    <col min="15884" max="15884" width="20.5703125" style="123" customWidth="1"/>
    <col min="15885" max="15885" width="21.140625" style="123" customWidth="1"/>
    <col min="15886" max="15886" width="9.5703125" style="123" customWidth="1"/>
    <col min="15887" max="15887" width="0.42578125" style="123" customWidth="1"/>
    <col min="15888" max="15894" width="6.42578125" style="123" customWidth="1"/>
    <col min="15895" max="16123" width="11.42578125" style="123"/>
    <col min="16124" max="16124" width="1" style="123" customWidth="1"/>
    <col min="16125" max="16125" width="4.28515625" style="123" customWidth="1"/>
    <col min="16126" max="16126" width="34.7109375" style="123" customWidth="1"/>
    <col min="16127" max="16127" width="0" style="123" hidden="1" customWidth="1"/>
    <col min="16128" max="16128" width="20" style="123" customWidth="1"/>
    <col min="16129" max="16129" width="20.85546875" style="123" customWidth="1"/>
    <col min="16130" max="16130" width="25" style="123" customWidth="1"/>
    <col min="16131" max="16131" width="18.7109375" style="123" customWidth="1"/>
    <col min="16132" max="16132" width="29.7109375" style="123" customWidth="1"/>
    <col min="16133" max="16133" width="13.42578125" style="123" customWidth="1"/>
    <col min="16134" max="16134" width="13.85546875" style="123" customWidth="1"/>
    <col min="16135" max="16139" width="16.5703125" style="123" customWidth="1"/>
    <col min="16140" max="16140" width="20.5703125" style="123" customWidth="1"/>
    <col min="16141" max="16141" width="21.140625" style="123" customWidth="1"/>
    <col min="16142" max="16142" width="9.5703125" style="123" customWidth="1"/>
    <col min="16143" max="16143" width="0.42578125" style="123" customWidth="1"/>
    <col min="16144" max="16150" width="6.42578125" style="123" customWidth="1"/>
    <col min="16151" max="16371" width="11.42578125" style="123"/>
    <col min="16372" max="16384" width="11.42578125" style="123" customWidth="1"/>
  </cols>
  <sheetData>
    <row r="2" spans="1:16" ht="15" x14ac:dyDescent="0.25">
      <c r="B2" s="493" t="s">
        <v>77</v>
      </c>
      <c r="C2" s="494"/>
      <c r="D2" s="494"/>
      <c r="E2" s="494"/>
      <c r="F2" s="494"/>
      <c r="G2" s="494"/>
      <c r="H2" s="494"/>
      <c r="I2" s="494"/>
      <c r="J2" s="494"/>
      <c r="K2" s="494"/>
      <c r="L2" s="494"/>
      <c r="M2" s="494"/>
      <c r="N2" s="494"/>
      <c r="O2" s="494"/>
      <c r="P2" s="494"/>
    </row>
    <row r="4" spans="1:16" ht="15" x14ac:dyDescent="0.25">
      <c r="B4" s="505" t="s">
        <v>78</v>
      </c>
      <c r="C4" s="505"/>
      <c r="D4" s="505"/>
      <c r="E4" s="505"/>
      <c r="F4" s="505"/>
      <c r="G4" s="505"/>
      <c r="H4" s="505"/>
      <c r="I4" s="505"/>
      <c r="J4" s="505"/>
      <c r="K4" s="505"/>
      <c r="L4" s="505"/>
      <c r="M4" s="505"/>
      <c r="N4" s="505"/>
      <c r="O4" s="505"/>
      <c r="P4" s="505"/>
    </row>
    <row r="5" spans="1:16" s="171" customFormat="1" ht="15" x14ac:dyDescent="0.25">
      <c r="A5" s="508" t="s">
        <v>79</v>
      </c>
      <c r="B5" s="508"/>
      <c r="C5" s="508"/>
      <c r="D5" s="508"/>
      <c r="E5" s="508"/>
      <c r="F5" s="508"/>
      <c r="G5" s="508"/>
      <c r="H5" s="508"/>
      <c r="I5" s="508"/>
      <c r="J5" s="508"/>
      <c r="K5" s="508"/>
      <c r="L5" s="508"/>
    </row>
    <row r="6" spans="1:16" ht="15" thickBot="1" x14ac:dyDescent="0.3"/>
    <row r="7" spans="1:16" ht="15.75" thickBot="1" x14ac:dyDescent="0.3">
      <c r="B7" s="130" t="s">
        <v>80</v>
      </c>
      <c r="C7" s="500" t="s">
        <v>56</v>
      </c>
      <c r="D7" s="500"/>
      <c r="E7" s="500"/>
      <c r="F7" s="500"/>
      <c r="G7" s="500"/>
      <c r="H7" s="500"/>
      <c r="I7" s="500"/>
      <c r="J7" s="500"/>
      <c r="K7" s="500"/>
      <c r="L7" s="500"/>
      <c r="M7" s="500"/>
      <c r="N7" s="501"/>
    </row>
    <row r="8" spans="1:16" ht="15.75" thickBot="1" x14ac:dyDescent="0.3">
      <c r="B8" s="130" t="s">
        <v>81</v>
      </c>
      <c r="C8" s="500"/>
      <c r="D8" s="500"/>
      <c r="E8" s="500"/>
      <c r="F8" s="500"/>
      <c r="G8" s="500"/>
      <c r="H8" s="500"/>
      <c r="I8" s="500"/>
      <c r="J8" s="500"/>
      <c r="K8" s="500"/>
      <c r="L8" s="500"/>
      <c r="M8" s="500"/>
      <c r="N8" s="501"/>
    </row>
    <row r="9" spans="1:16" ht="15.75" thickBot="1" x14ac:dyDescent="0.3">
      <c r="B9" s="130" t="s">
        <v>82</v>
      </c>
      <c r="C9" s="500"/>
      <c r="D9" s="500"/>
      <c r="E9" s="500"/>
      <c r="F9" s="500"/>
      <c r="G9" s="500"/>
      <c r="H9" s="500"/>
      <c r="I9" s="500"/>
      <c r="J9" s="500"/>
      <c r="K9" s="500"/>
      <c r="L9" s="500"/>
      <c r="M9" s="500"/>
      <c r="N9" s="501"/>
    </row>
    <row r="10" spans="1:16" ht="15.75" thickBot="1" x14ac:dyDescent="0.3">
      <c r="B10" s="130" t="s">
        <v>83</v>
      </c>
      <c r="C10" s="500"/>
      <c r="D10" s="500"/>
      <c r="E10" s="500"/>
      <c r="F10" s="500"/>
      <c r="G10" s="500"/>
      <c r="H10" s="500"/>
      <c r="I10" s="500"/>
      <c r="J10" s="500"/>
      <c r="K10" s="500"/>
      <c r="L10" s="500"/>
      <c r="M10" s="500"/>
      <c r="N10" s="501"/>
    </row>
    <row r="11" spans="1:16" ht="58.5" customHeight="1" thickBot="1" x14ac:dyDescent="0.3">
      <c r="B11" s="130" t="s">
        <v>84</v>
      </c>
      <c r="C11" s="502">
        <v>19</v>
      </c>
      <c r="D11" s="502"/>
      <c r="E11" s="503"/>
      <c r="F11" s="541" t="s">
        <v>1813</v>
      </c>
      <c r="G11" s="541"/>
      <c r="H11" s="541"/>
      <c r="I11" s="541"/>
      <c r="J11" s="541"/>
      <c r="K11" s="541"/>
      <c r="L11" s="541"/>
      <c r="M11" s="541"/>
      <c r="N11" s="542"/>
    </row>
    <row r="12" spans="1:16" ht="15.75" thickBot="1" x14ac:dyDescent="0.3">
      <c r="B12" s="131" t="s">
        <v>85</v>
      </c>
      <c r="C12" s="147">
        <v>42023</v>
      </c>
      <c r="D12" s="104"/>
      <c r="E12" s="104"/>
      <c r="F12" s="104"/>
      <c r="G12" s="104"/>
      <c r="H12" s="104"/>
      <c r="I12" s="104"/>
      <c r="J12" s="104"/>
      <c r="K12" s="104"/>
      <c r="L12" s="104"/>
      <c r="M12" s="104"/>
      <c r="N12" s="105"/>
    </row>
    <row r="13" spans="1:16" ht="15" x14ac:dyDescent="0.25">
      <c r="B13" s="132"/>
      <c r="C13" s="148"/>
      <c r="D13" s="133"/>
      <c r="E13" s="133"/>
      <c r="F13" s="133"/>
      <c r="G13" s="133"/>
      <c r="H13" s="133"/>
      <c r="I13" s="174"/>
      <c r="J13" s="174"/>
      <c r="K13" s="174"/>
      <c r="L13" s="174"/>
      <c r="M13" s="174"/>
      <c r="N13" s="133"/>
    </row>
    <row r="14" spans="1:16" ht="15" x14ac:dyDescent="0.25">
      <c r="I14" s="174"/>
      <c r="J14" s="174"/>
      <c r="K14" s="174"/>
      <c r="L14" s="174"/>
      <c r="M14" s="174"/>
      <c r="N14" s="175"/>
    </row>
    <row r="15" spans="1:16" ht="30" customHeight="1" x14ac:dyDescent="0.25">
      <c r="B15" s="498" t="s">
        <v>86</v>
      </c>
      <c r="C15" s="498"/>
      <c r="D15" s="176" t="s">
        <v>87</v>
      </c>
      <c r="E15" s="176" t="s">
        <v>88</v>
      </c>
      <c r="F15" s="176" t="s">
        <v>89</v>
      </c>
      <c r="G15" s="177"/>
      <c r="I15" s="149"/>
      <c r="J15" s="149"/>
      <c r="K15" s="149"/>
      <c r="L15" s="149"/>
      <c r="M15" s="149"/>
      <c r="N15" s="175"/>
    </row>
    <row r="16" spans="1:16" ht="15" x14ac:dyDescent="0.25">
      <c r="B16" s="498"/>
      <c r="C16" s="498"/>
      <c r="D16" s="176">
        <v>19</v>
      </c>
      <c r="E16" s="178">
        <v>720995570</v>
      </c>
      <c r="F16" s="178">
        <v>265</v>
      </c>
      <c r="G16" s="179"/>
      <c r="I16" s="150"/>
      <c r="J16" s="150"/>
      <c r="K16" s="150"/>
      <c r="L16" s="150"/>
      <c r="M16" s="150"/>
      <c r="N16" s="175"/>
    </row>
    <row r="17" spans="1:14" ht="15" x14ac:dyDescent="0.25">
      <c r="B17" s="498"/>
      <c r="C17" s="498"/>
      <c r="D17" s="176"/>
      <c r="E17" s="178" t="s">
        <v>843</v>
      </c>
      <c r="F17" s="178"/>
      <c r="G17" s="179"/>
      <c r="I17" s="150"/>
      <c r="J17" s="150"/>
      <c r="K17" s="150"/>
      <c r="L17" s="150"/>
      <c r="M17" s="150"/>
      <c r="N17" s="175"/>
    </row>
    <row r="18" spans="1:14" ht="15" x14ac:dyDescent="0.25">
      <c r="B18" s="498"/>
      <c r="C18" s="498"/>
      <c r="D18" s="176"/>
      <c r="E18" s="180"/>
      <c r="F18" s="178"/>
      <c r="G18" s="179"/>
      <c r="I18" s="150"/>
      <c r="J18" s="150"/>
      <c r="K18" s="150"/>
      <c r="L18" s="150"/>
      <c r="M18" s="150"/>
      <c r="N18" s="175"/>
    </row>
    <row r="19" spans="1:14" ht="15" x14ac:dyDescent="0.25">
      <c r="B19" s="498"/>
      <c r="C19" s="498"/>
      <c r="D19" s="176"/>
      <c r="E19" s="180"/>
      <c r="F19" s="178"/>
      <c r="G19" s="179"/>
      <c r="H19" s="151"/>
      <c r="I19" s="150"/>
      <c r="J19" s="150"/>
      <c r="K19" s="150"/>
      <c r="L19" s="150"/>
      <c r="M19" s="150"/>
      <c r="N19" s="181"/>
    </row>
    <row r="20" spans="1:14" ht="15" x14ac:dyDescent="0.25">
      <c r="B20" s="498"/>
      <c r="C20" s="498"/>
      <c r="D20" s="176"/>
      <c r="E20" s="180"/>
      <c r="F20" s="178"/>
      <c r="G20" s="179"/>
      <c r="H20" s="151"/>
      <c r="I20" s="152"/>
      <c r="J20" s="152"/>
      <c r="K20" s="152"/>
      <c r="L20" s="152"/>
      <c r="M20" s="152"/>
      <c r="N20" s="181"/>
    </row>
    <row r="21" spans="1:14" ht="15" x14ac:dyDescent="0.25">
      <c r="B21" s="498"/>
      <c r="C21" s="498"/>
      <c r="D21" s="176"/>
      <c r="E21" s="180"/>
      <c r="F21" s="178"/>
      <c r="G21" s="179"/>
      <c r="H21" s="151"/>
      <c r="I21" s="174"/>
      <c r="J21" s="174"/>
      <c r="K21" s="174"/>
      <c r="L21" s="174"/>
      <c r="M21" s="174"/>
      <c r="N21" s="181"/>
    </row>
    <row r="22" spans="1:14" ht="15" x14ac:dyDescent="0.25">
      <c r="B22" s="498"/>
      <c r="C22" s="498"/>
      <c r="D22" s="176"/>
      <c r="E22" s="180"/>
      <c r="F22" s="178"/>
      <c r="G22" s="179"/>
      <c r="H22" s="151"/>
      <c r="I22" s="174"/>
      <c r="J22" s="174"/>
      <c r="K22" s="174"/>
      <c r="L22" s="174"/>
      <c r="M22" s="174"/>
      <c r="N22" s="181"/>
    </row>
    <row r="23" spans="1:14" ht="15.75" thickBot="1" x14ac:dyDescent="0.3">
      <c r="B23" s="489" t="s">
        <v>90</v>
      </c>
      <c r="C23" s="491"/>
      <c r="D23" s="176"/>
      <c r="E23" s="182">
        <f>SUM(E16:E22)</f>
        <v>720995570</v>
      </c>
      <c r="F23" s="178">
        <f>SUM(F16:F22)</f>
        <v>265</v>
      </c>
      <c r="G23" s="179"/>
      <c r="H23" s="151"/>
      <c r="I23" s="174"/>
      <c r="J23" s="174"/>
      <c r="K23" s="174"/>
      <c r="L23" s="174"/>
      <c r="M23" s="174"/>
      <c r="N23" s="181"/>
    </row>
    <row r="24" spans="1:14" ht="43.5" thickBot="1" x14ac:dyDescent="0.3">
      <c r="A24" s="131"/>
      <c r="B24" s="127" t="s">
        <v>91</v>
      </c>
      <c r="C24" s="127" t="s">
        <v>92</v>
      </c>
      <c r="E24" s="149"/>
      <c r="F24" s="149"/>
      <c r="G24" s="149"/>
      <c r="H24" s="149"/>
      <c r="I24" s="132"/>
      <c r="J24" s="132"/>
      <c r="K24" s="132"/>
      <c r="L24" s="132"/>
      <c r="M24" s="132"/>
    </row>
    <row r="25" spans="1:14" ht="15.75" thickBot="1" x14ac:dyDescent="0.3">
      <c r="A25" s="183">
        <v>1</v>
      </c>
      <c r="C25" s="184">
        <f>+F23*80%</f>
        <v>212</v>
      </c>
      <c r="D25" s="150"/>
      <c r="E25" s="185">
        <f>E23</f>
        <v>720995570</v>
      </c>
      <c r="F25" s="153"/>
      <c r="G25" s="153"/>
      <c r="H25" s="153"/>
      <c r="I25" s="186"/>
      <c r="J25" s="186"/>
      <c r="K25" s="186"/>
      <c r="L25" s="186"/>
      <c r="M25" s="186"/>
    </row>
    <row r="26" spans="1:14" ht="15" x14ac:dyDescent="0.25">
      <c r="A26" s="187"/>
      <c r="C26" s="108"/>
      <c r="D26" s="150"/>
      <c r="E26" s="154"/>
      <c r="F26" s="153"/>
      <c r="G26" s="153"/>
      <c r="H26" s="153"/>
      <c r="I26" s="186"/>
      <c r="J26" s="186"/>
      <c r="K26" s="186"/>
      <c r="L26" s="186"/>
      <c r="M26" s="186"/>
    </row>
    <row r="27" spans="1:14" ht="15" x14ac:dyDescent="0.25">
      <c r="A27" s="187"/>
      <c r="C27" s="108"/>
      <c r="D27" s="150"/>
      <c r="E27" s="154"/>
      <c r="F27" s="153"/>
      <c r="G27" s="153"/>
      <c r="H27" s="153"/>
      <c r="I27" s="186"/>
      <c r="J27" s="186"/>
      <c r="K27" s="186"/>
      <c r="L27" s="186"/>
      <c r="M27" s="186"/>
    </row>
    <row r="28" spans="1:14" ht="15" x14ac:dyDescent="0.2">
      <c r="A28" s="187"/>
      <c r="B28" s="188" t="s">
        <v>93</v>
      </c>
      <c r="C28" s="171"/>
      <c r="D28" s="171"/>
      <c r="E28" s="171"/>
      <c r="F28" s="171"/>
      <c r="G28" s="171"/>
      <c r="H28" s="171"/>
      <c r="I28" s="174"/>
      <c r="J28" s="174"/>
      <c r="K28" s="174"/>
      <c r="L28" s="174"/>
      <c r="M28" s="174"/>
      <c r="N28" s="175"/>
    </row>
    <row r="29" spans="1:14" ht="15" x14ac:dyDescent="0.2">
      <c r="A29" s="187"/>
      <c r="B29" s="171"/>
      <c r="C29" s="171"/>
      <c r="D29" s="171"/>
      <c r="E29" s="171"/>
      <c r="F29" s="171"/>
      <c r="G29" s="171"/>
      <c r="H29" s="171"/>
      <c r="I29" s="174"/>
      <c r="J29" s="174"/>
      <c r="K29" s="174"/>
      <c r="L29" s="174"/>
      <c r="M29" s="174"/>
      <c r="N29" s="175"/>
    </row>
    <row r="30" spans="1:14" ht="15" x14ac:dyDescent="0.2">
      <c r="A30" s="187"/>
      <c r="B30" s="176" t="s">
        <v>94</v>
      </c>
      <c r="C30" s="176" t="s">
        <v>75</v>
      </c>
      <c r="D30" s="176" t="s">
        <v>95</v>
      </c>
      <c r="E30" s="171"/>
      <c r="F30" s="171"/>
      <c r="G30" s="171"/>
      <c r="H30" s="171"/>
      <c r="I30" s="174"/>
      <c r="J30" s="174"/>
      <c r="K30" s="174"/>
      <c r="L30" s="174"/>
      <c r="M30" s="174"/>
      <c r="N30" s="175"/>
    </row>
    <row r="31" spans="1:14" ht="15" x14ac:dyDescent="0.2">
      <c r="A31" s="187"/>
      <c r="B31" s="99" t="s">
        <v>97</v>
      </c>
      <c r="C31" s="85" t="s">
        <v>98</v>
      </c>
      <c r="D31" s="99"/>
      <c r="E31" s="171"/>
      <c r="F31" s="171"/>
      <c r="G31" s="171"/>
      <c r="H31" s="171"/>
      <c r="I31" s="174"/>
      <c r="J31" s="174"/>
      <c r="K31" s="174"/>
      <c r="L31" s="174"/>
      <c r="M31" s="174"/>
      <c r="N31" s="175"/>
    </row>
    <row r="32" spans="1:14" ht="15" x14ac:dyDescent="0.2">
      <c r="A32" s="187"/>
      <c r="B32" s="99" t="s">
        <v>99</v>
      </c>
      <c r="C32" s="85" t="s">
        <v>98</v>
      </c>
      <c r="D32" s="99"/>
      <c r="E32" s="171"/>
      <c r="F32" s="171"/>
      <c r="G32" s="171"/>
      <c r="H32" s="171"/>
      <c r="I32" s="174"/>
      <c r="J32" s="174"/>
      <c r="K32" s="174"/>
      <c r="L32" s="174"/>
      <c r="M32" s="174"/>
      <c r="N32" s="175"/>
    </row>
    <row r="33" spans="1:14" ht="15" x14ac:dyDescent="0.2">
      <c r="A33" s="187"/>
      <c r="B33" s="99" t="s">
        <v>100</v>
      </c>
      <c r="C33" s="85"/>
      <c r="D33" s="85" t="s">
        <v>98</v>
      </c>
      <c r="E33" s="171"/>
      <c r="F33" s="171"/>
      <c r="G33" s="171"/>
      <c r="H33" s="171"/>
      <c r="I33" s="174"/>
      <c r="J33" s="174"/>
      <c r="K33" s="174"/>
      <c r="L33" s="174"/>
      <c r="M33" s="174"/>
      <c r="N33" s="175"/>
    </row>
    <row r="34" spans="1:14" ht="15" x14ac:dyDescent="0.2">
      <c r="A34" s="187"/>
      <c r="B34" s="99" t="s">
        <v>101</v>
      </c>
      <c r="C34" s="85" t="s">
        <v>98</v>
      </c>
      <c r="D34" s="85"/>
      <c r="E34" s="171"/>
      <c r="F34" s="171"/>
      <c r="G34" s="171"/>
      <c r="H34" s="171"/>
      <c r="I34" s="174"/>
      <c r="J34" s="174"/>
      <c r="K34" s="174"/>
      <c r="L34" s="174"/>
      <c r="M34" s="174"/>
      <c r="N34" s="175"/>
    </row>
    <row r="35" spans="1:14" ht="15" x14ac:dyDescent="0.2">
      <c r="A35" s="187"/>
      <c r="B35" s="171"/>
      <c r="C35" s="171"/>
      <c r="D35" s="171"/>
      <c r="E35" s="171"/>
      <c r="F35" s="171"/>
      <c r="G35" s="171"/>
      <c r="H35" s="171"/>
      <c r="I35" s="174"/>
      <c r="J35" s="174"/>
      <c r="K35" s="174"/>
      <c r="L35" s="174"/>
      <c r="M35" s="174"/>
      <c r="N35" s="175"/>
    </row>
    <row r="36" spans="1:14" ht="15" x14ac:dyDescent="0.2">
      <c r="A36" s="187"/>
      <c r="B36" s="171"/>
      <c r="C36" s="171"/>
      <c r="D36" s="171"/>
      <c r="E36" s="171"/>
      <c r="F36" s="171"/>
      <c r="G36" s="171"/>
      <c r="H36" s="171"/>
      <c r="I36" s="174"/>
      <c r="J36" s="174"/>
      <c r="K36" s="174"/>
      <c r="L36" s="174"/>
      <c r="M36" s="174"/>
      <c r="N36" s="175"/>
    </row>
    <row r="37" spans="1:14" ht="15" x14ac:dyDescent="0.2">
      <c r="A37" s="187"/>
      <c r="B37" s="188" t="s">
        <v>102</v>
      </c>
      <c r="C37" s="171"/>
      <c r="D37" s="171"/>
      <c r="E37" s="171"/>
      <c r="F37" s="171"/>
      <c r="G37" s="171"/>
      <c r="H37" s="171"/>
      <c r="I37" s="174"/>
      <c r="J37" s="174"/>
      <c r="K37" s="174"/>
      <c r="L37" s="174"/>
      <c r="M37" s="174"/>
      <c r="N37" s="175"/>
    </row>
    <row r="38" spans="1:14" ht="15" x14ac:dyDescent="0.2">
      <c r="A38" s="187"/>
      <c r="B38" s="171"/>
      <c r="C38" s="171"/>
      <c r="D38" s="171"/>
      <c r="E38" s="171"/>
      <c r="F38" s="171"/>
      <c r="G38" s="171"/>
      <c r="H38" s="171"/>
      <c r="I38" s="174"/>
      <c r="J38" s="174"/>
      <c r="K38" s="174"/>
      <c r="L38" s="174"/>
      <c r="M38" s="174"/>
      <c r="N38" s="175"/>
    </row>
    <row r="39" spans="1:14" ht="15" x14ac:dyDescent="0.2">
      <c r="A39" s="187"/>
      <c r="B39" s="171"/>
      <c r="C39" s="171"/>
      <c r="D39" s="171"/>
      <c r="E39" s="171"/>
      <c r="F39" s="171"/>
      <c r="G39" s="171"/>
      <c r="H39" s="171"/>
      <c r="I39" s="174"/>
      <c r="J39" s="174"/>
      <c r="K39" s="174"/>
      <c r="L39" s="174"/>
      <c r="M39" s="174"/>
      <c r="N39" s="175"/>
    </row>
    <row r="40" spans="1:14" ht="15" x14ac:dyDescent="0.2">
      <c r="A40" s="187"/>
      <c r="B40" s="176" t="s">
        <v>94</v>
      </c>
      <c r="C40" s="176" t="s">
        <v>103</v>
      </c>
      <c r="D40" s="158" t="s">
        <v>104</v>
      </c>
      <c r="E40" s="158" t="s">
        <v>105</v>
      </c>
      <c r="F40" s="171"/>
      <c r="G40" s="171"/>
      <c r="H40" s="171"/>
      <c r="I40" s="174"/>
      <c r="J40" s="174"/>
      <c r="K40" s="174"/>
      <c r="L40" s="174"/>
      <c r="M40" s="174"/>
      <c r="N40" s="175"/>
    </row>
    <row r="41" spans="1:14" ht="42.75" x14ac:dyDescent="0.2">
      <c r="A41" s="187"/>
      <c r="B41" s="190" t="s">
        <v>106</v>
      </c>
      <c r="C41" s="47">
        <v>40</v>
      </c>
      <c r="D41" s="85">
        <v>20</v>
      </c>
      <c r="E41" s="474">
        <f>+D41+D42</f>
        <v>20</v>
      </c>
      <c r="F41" s="171"/>
      <c r="G41" s="171"/>
      <c r="H41" s="171"/>
      <c r="I41" s="174"/>
      <c r="J41" s="174"/>
      <c r="K41" s="174"/>
      <c r="L41" s="174"/>
      <c r="M41" s="174"/>
      <c r="N41" s="175"/>
    </row>
    <row r="42" spans="1:14" ht="71.25" x14ac:dyDescent="0.2">
      <c r="A42" s="187"/>
      <c r="B42" s="190" t="s">
        <v>107</v>
      </c>
      <c r="C42" s="47">
        <v>60</v>
      </c>
      <c r="D42" s="85"/>
      <c r="E42" s="475"/>
      <c r="F42" s="171"/>
      <c r="G42" s="171"/>
      <c r="H42" s="171"/>
      <c r="I42" s="174"/>
      <c r="J42" s="174"/>
      <c r="K42" s="174"/>
      <c r="L42" s="174"/>
      <c r="M42" s="174"/>
      <c r="N42" s="175"/>
    </row>
    <row r="43" spans="1:14" ht="15" x14ac:dyDescent="0.25">
      <c r="A43" s="187"/>
      <c r="C43" s="108"/>
      <c r="D43" s="150"/>
      <c r="E43" s="154"/>
      <c r="F43" s="153"/>
      <c r="G43" s="153"/>
      <c r="H43" s="153"/>
      <c r="I43" s="186"/>
      <c r="J43" s="186"/>
      <c r="K43" s="186"/>
      <c r="L43" s="186"/>
      <c r="M43" s="186"/>
    </row>
    <row r="44" spans="1:14" ht="15" x14ac:dyDescent="0.25">
      <c r="A44" s="187"/>
      <c r="C44" s="108"/>
      <c r="D44" s="150"/>
      <c r="E44" s="154"/>
      <c r="F44" s="153"/>
      <c r="G44" s="153"/>
      <c r="H44" s="153"/>
      <c r="I44" s="186"/>
      <c r="J44" s="186"/>
      <c r="K44" s="186"/>
      <c r="L44" s="186"/>
      <c r="M44" s="186"/>
    </row>
    <row r="45" spans="1:14" ht="15" x14ac:dyDescent="0.25">
      <c r="A45" s="187"/>
      <c r="C45" s="108"/>
      <c r="D45" s="150"/>
      <c r="E45" s="154"/>
      <c r="F45" s="153"/>
      <c r="G45" s="153"/>
      <c r="H45" s="153"/>
      <c r="I45" s="186"/>
      <c r="J45" s="186"/>
      <c r="K45" s="186"/>
      <c r="L45" s="186"/>
      <c r="M45" s="186"/>
    </row>
    <row r="46" spans="1:14" ht="15" thickBot="1" x14ac:dyDescent="0.3">
      <c r="M46" s="504" t="s">
        <v>108</v>
      </c>
      <c r="N46" s="504"/>
    </row>
    <row r="47" spans="1:14" ht="15" x14ac:dyDescent="0.25">
      <c r="B47" s="188" t="s">
        <v>109</v>
      </c>
      <c r="M47" s="191"/>
      <c r="N47" s="191"/>
    </row>
    <row r="48" spans="1:14" ht="15" thickBot="1" x14ac:dyDescent="0.3">
      <c r="M48" s="191"/>
      <c r="N48" s="191"/>
    </row>
    <row r="49" spans="1:26" s="174" customFormat="1" ht="75" x14ac:dyDescent="0.25">
      <c r="B49" s="192" t="s">
        <v>110</v>
      </c>
      <c r="C49" s="192" t="s">
        <v>111</v>
      </c>
      <c r="D49" s="192" t="s">
        <v>112</v>
      </c>
      <c r="E49" s="192" t="s">
        <v>113</v>
      </c>
      <c r="F49" s="192" t="s">
        <v>114</v>
      </c>
      <c r="G49" s="192" t="s">
        <v>115</v>
      </c>
      <c r="H49" s="192" t="s">
        <v>116</v>
      </c>
      <c r="I49" s="192" t="s">
        <v>117</v>
      </c>
      <c r="J49" s="192" t="s">
        <v>118</v>
      </c>
      <c r="K49" s="192" t="s">
        <v>119</v>
      </c>
      <c r="L49" s="192" t="s">
        <v>120</v>
      </c>
      <c r="M49" s="193" t="s">
        <v>121</v>
      </c>
      <c r="N49" s="192" t="s">
        <v>122</v>
      </c>
      <c r="O49" s="192" t="s">
        <v>123</v>
      </c>
      <c r="P49" s="194" t="s">
        <v>124</v>
      </c>
      <c r="Q49" s="194" t="s">
        <v>125</v>
      </c>
    </row>
    <row r="50" spans="1:26" s="79" customFormat="1" x14ac:dyDescent="0.25">
      <c r="A50" s="47">
        <v>1</v>
      </c>
      <c r="B50" s="62" t="s">
        <v>56</v>
      </c>
      <c r="C50" s="62" t="s">
        <v>56</v>
      </c>
      <c r="D50" s="62" t="s">
        <v>594</v>
      </c>
      <c r="E50" s="62" t="s">
        <v>844</v>
      </c>
      <c r="F50" s="63" t="s">
        <v>75</v>
      </c>
      <c r="G50" s="64" t="s">
        <v>128</v>
      </c>
      <c r="H50" s="65">
        <v>41246</v>
      </c>
      <c r="I50" s="65">
        <v>41988</v>
      </c>
      <c r="J50" s="66" t="s">
        <v>95</v>
      </c>
      <c r="K50" s="67">
        <f>+(I50-H50)/30</f>
        <v>24.733333333333334</v>
      </c>
      <c r="L50" s="68" t="s">
        <v>128</v>
      </c>
      <c r="M50" s="69">
        <v>315</v>
      </c>
      <c r="N50" s="68" t="s">
        <v>128</v>
      </c>
      <c r="O50" s="70">
        <v>1527919959</v>
      </c>
      <c r="P50" s="70" t="s">
        <v>845</v>
      </c>
      <c r="Q50" s="76"/>
      <c r="R50" s="86"/>
      <c r="S50" s="86"/>
      <c r="T50" s="86"/>
      <c r="U50" s="86"/>
      <c r="V50" s="86"/>
      <c r="W50" s="86"/>
      <c r="X50" s="86"/>
      <c r="Y50" s="86"/>
      <c r="Z50" s="86"/>
    </row>
    <row r="51" spans="1:26" s="79" customFormat="1" ht="15" x14ac:dyDescent="0.25">
      <c r="A51" s="47"/>
      <c r="B51" s="118" t="s">
        <v>105</v>
      </c>
      <c r="C51" s="63"/>
      <c r="D51" s="62"/>
      <c r="E51" s="138"/>
      <c r="F51" s="63"/>
      <c r="G51" s="63"/>
      <c r="H51" s="63"/>
      <c r="I51" s="66"/>
      <c r="J51" s="66"/>
      <c r="K51" s="139">
        <f>SUM(K50:K50)</f>
        <v>24.733333333333334</v>
      </c>
      <c r="L51" s="139">
        <f>SUM(L50:L50)</f>
        <v>0</v>
      </c>
      <c r="M51" s="139">
        <f>SUM(M50:M50)</f>
        <v>315</v>
      </c>
      <c r="N51" s="140">
        <f>SUM(N50:N50)</f>
        <v>0</v>
      </c>
      <c r="O51" s="70"/>
      <c r="P51" s="70"/>
      <c r="Q51" s="76"/>
    </row>
    <row r="52" spans="1:26" x14ac:dyDescent="0.25">
      <c r="E52" s="155"/>
      <c r="K52" s="156"/>
    </row>
    <row r="53" spans="1:26" ht="15" x14ac:dyDescent="0.25">
      <c r="B53" s="471" t="s">
        <v>133</v>
      </c>
      <c r="C53" s="471" t="s">
        <v>134</v>
      </c>
      <c r="D53" s="505" t="s">
        <v>135</v>
      </c>
      <c r="E53" s="505"/>
      <c r="K53" s="157"/>
      <c r="L53" s="157"/>
      <c r="M53" s="157"/>
    </row>
    <row r="54" spans="1:26" ht="15" x14ac:dyDescent="0.2">
      <c r="B54" s="473"/>
      <c r="C54" s="473"/>
      <c r="D54" s="158" t="s">
        <v>136</v>
      </c>
      <c r="E54" s="159" t="s">
        <v>137</v>
      </c>
      <c r="H54" s="141"/>
      <c r="I54" s="161"/>
      <c r="K54" s="161"/>
      <c r="L54" s="157"/>
      <c r="O54" s="275"/>
    </row>
    <row r="55" spans="1:26" ht="15" x14ac:dyDescent="0.25">
      <c r="B55" s="160" t="s">
        <v>139</v>
      </c>
      <c r="C55" s="162">
        <f>+K51</f>
        <v>24.733333333333334</v>
      </c>
      <c r="D55" s="85" t="s">
        <v>98</v>
      </c>
      <c r="E55" s="85"/>
      <c r="F55" s="142"/>
      <c r="G55" s="142"/>
      <c r="H55" s="142"/>
      <c r="I55" s="142"/>
      <c r="J55" s="142"/>
      <c r="L55" s="243" t="e">
        <f>K50+#REF!+#REF!+#REF!</f>
        <v>#REF!</v>
      </c>
      <c r="M55" s="142"/>
    </row>
    <row r="56" spans="1:26" ht="15" x14ac:dyDescent="0.25">
      <c r="B56" s="160" t="s">
        <v>140</v>
      </c>
      <c r="C56" s="164">
        <f>+M51</f>
        <v>315</v>
      </c>
      <c r="D56" s="85" t="s">
        <v>98</v>
      </c>
      <c r="E56" s="85"/>
    </row>
    <row r="57" spans="1:26" x14ac:dyDescent="0.25">
      <c r="B57" s="187"/>
      <c r="C57" s="506"/>
      <c r="D57" s="506"/>
      <c r="E57" s="506"/>
      <c r="F57" s="506"/>
      <c r="G57" s="506"/>
      <c r="H57" s="506"/>
      <c r="I57" s="506"/>
      <c r="J57" s="506"/>
      <c r="K57" s="506"/>
      <c r="L57" s="506"/>
      <c r="M57" s="506"/>
      <c r="N57" s="506"/>
    </row>
    <row r="58" spans="1:26" ht="15" thickBot="1" x14ac:dyDescent="0.3"/>
    <row r="59" spans="1:26" ht="15.75" thickBot="1" x14ac:dyDescent="0.3">
      <c r="B59" s="507" t="s">
        <v>141</v>
      </c>
      <c r="C59" s="507"/>
      <c r="D59" s="507"/>
      <c r="E59" s="507"/>
      <c r="F59" s="507"/>
      <c r="G59" s="507"/>
      <c r="H59" s="507"/>
      <c r="I59" s="507"/>
      <c r="J59" s="507"/>
      <c r="K59" s="507"/>
      <c r="L59" s="507"/>
      <c r="M59" s="507"/>
      <c r="N59" s="507"/>
    </row>
    <row r="62" spans="1:26" ht="90" x14ac:dyDescent="0.25">
      <c r="B62" s="176" t="s">
        <v>142</v>
      </c>
      <c r="C62" s="195" t="s">
        <v>143</v>
      </c>
      <c r="D62" s="195" t="s">
        <v>144</v>
      </c>
      <c r="E62" s="195" t="s">
        <v>145</v>
      </c>
      <c r="F62" s="195" t="s">
        <v>146</v>
      </c>
      <c r="G62" s="195" t="s">
        <v>147</v>
      </c>
      <c r="H62" s="195" t="s">
        <v>148</v>
      </c>
      <c r="I62" s="176" t="s">
        <v>149</v>
      </c>
      <c r="J62" s="195" t="s">
        <v>150</v>
      </c>
      <c r="K62" s="195" t="s">
        <v>151</v>
      </c>
      <c r="L62" s="195" t="s">
        <v>152</v>
      </c>
      <c r="M62" s="195" t="s">
        <v>153</v>
      </c>
      <c r="N62" s="196" t="s">
        <v>154</v>
      </c>
      <c r="O62" s="196" t="s">
        <v>155</v>
      </c>
      <c r="P62" s="489" t="s">
        <v>96</v>
      </c>
      <c r="Q62" s="491"/>
      <c r="R62" s="195" t="s">
        <v>156</v>
      </c>
    </row>
    <row r="63" spans="1:26" ht="49.5" customHeight="1" x14ac:dyDescent="0.25">
      <c r="B63" s="99" t="s">
        <v>402</v>
      </c>
      <c r="C63" s="127" t="s">
        <v>602</v>
      </c>
      <c r="D63" s="127" t="s">
        <v>846</v>
      </c>
      <c r="E63" s="127">
        <v>160</v>
      </c>
      <c r="F63" s="47" t="s">
        <v>95</v>
      </c>
      <c r="G63" s="81" t="s">
        <v>95</v>
      </c>
      <c r="H63" s="47" t="s">
        <v>95</v>
      </c>
      <c r="I63" s="47" t="s">
        <v>95</v>
      </c>
      <c r="J63" s="47" t="s">
        <v>128</v>
      </c>
      <c r="K63" s="127" t="s">
        <v>75</v>
      </c>
      <c r="L63" s="127" t="s">
        <v>75</v>
      </c>
      <c r="M63" s="127" t="s">
        <v>75</v>
      </c>
      <c r="N63" s="127" t="s">
        <v>75</v>
      </c>
      <c r="O63" s="127" t="s">
        <v>75</v>
      </c>
      <c r="P63" s="468" t="s">
        <v>847</v>
      </c>
      <c r="Q63" s="469"/>
      <c r="R63" s="47" t="s">
        <v>95</v>
      </c>
    </row>
    <row r="64" spans="1:26" ht="49.5" customHeight="1" x14ac:dyDescent="0.2">
      <c r="B64" s="99" t="s">
        <v>402</v>
      </c>
      <c r="C64" s="127" t="s">
        <v>602</v>
      </c>
      <c r="D64" s="166" t="s">
        <v>848</v>
      </c>
      <c r="E64" s="166">
        <v>105</v>
      </c>
      <c r="F64" s="47" t="s">
        <v>95</v>
      </c>
      <c r="G64" s="81" t="s">
        <v>95</v>
      </c>
      <c r="H64" s="47" t="s">
        <v>95</v>
      </c>
      <c r="I64" s="47" t="s">
        <v>95</v>
      </c>
      <c r="J64" s="47" t="s">
        <v>128</v>
      </c>
      <c r="K64" s="127" t="s">
        <v>75</v>
      </c>
      <c r="L64" s="127" t="s">
        <v>75</v>
      </c>
      <c r="M64" s="127" t="s">
        <v>75</v>
      </c>
      <c r="N64" s="127" t="s">
        <v>75</v>
      </c>
      <c r="O64" s="127" t="s">
        <v>75</v>
      </c>
      <c r="P64" s="468" t="s">
        <v>847</v>
      </c>
      <c r="Q64" s="469"/>
      <c r="R64" s="47" t="s">
        <v>95</v>
      </c>
    </row>
    <row r="65" spans="2:17" x14ac:dyDescent="0.25">
      <c r="B65" s="123" t="s">
        <v>159</v>
      </c>
      <c r="H65" s="99"/>
      <c r="I65" s="99"/>
    </row>
    <row r="66" spans="2:17" x14ac:dyDescent="0.25">
      <c r="B66" s="123" t="s">
        <v>160</v>
      </c>
    </row>
    <row r="67" spans="2:17" x14ac:dyDescent="0.25">
      <c r="B67" s="123" t="s">
        <v>161</v>
      </c>
    </row>
    <row r="69" spans="2:17" ht="15" thickBot="1" x14ac:dyDescent="0.3"/>
    <row r="70" spans="2:17" ht="15.75" thickBot="1" x14ac:dyDescent="0.3">
      <c r="B70" s="486" t="s">
        <v>162</v>
      </c>
      <c r="C70" s="487"/>
      <c r="D70" s="487"/>
      <c r="E70" s="487"/>
      <c r="F70" s="487"/>
      <c r="G70" s="487"/>
      <c r="H70" s="487"/>
      <c r="I70" s="487"/>
      <c r="J70" s="487"/>
      <c r="K70" s="487"/>
      <c r="L70" s="487"/>
      <c r="M70" s="487"/>
      <c r="N70" s="488"/>
    </row>
    <row r="72" spans="2:17" ht="15" x14ac:dyDescent="0.25">
      <c r="B72" s="476" t="s">
        <v>163</v>
      </c>
      <c r="C72" s="498" t="s">
        <v>164</v>
      </c>
      <c r="D72" s="498" t="s">
        <v>165</v>
      </c>
      <c r="E72" s="498" t="s">
        <v>166</v>
      </c>
      <c r="F72" s="498" t="s">
        <v>167</v>
      </c>
      <c r="G72" s="498" t="s">
        <v>168</v>
      </c>
      <c r="H72" s="498" t="s">
        <v>169</v>
      </c>
      <c r="I72" s="498" t="s">
        <v>170</v>
      </c>
      <c r="J72" s="498" t="s">
        <v>171</v>
      </c>
      <c r="K72" s="498"/>
      <c r="L72" s="498"/>
      <c r="M72" s="498" t="s">
        <v>172</v>
      </c>
      <c r="N72" s="498" t="s">
        <v>640</v>
      </c>
      <c r="O72" s="498" t="s">
        <v>641</v>
      </c>
      <c r="P72" s="498" t="s">
        <v>96</v>
      </c>
      <c r="Q72" s="498"/>
    </row>
    <row r="73" spans="2:17" ht="28.5" x14ac:dyDescent="0.2">
      <c r="B73" s="477"/>
      <c r="C73" s="498"/>
      <c r="D73" s="498"/>
      <c r="E73" s="498"/>
      <c r="F73" s="498"/>
      <c r="G73" s="498"/>
      <c r="H73" s="498"/>
      <c r="I73" s="498"/>
      <c r="J73" s="166" t="s">
        <v>173</v>
      </c>
      <c r="K73" s="144" t="s">
        <v>174</v>
      </c>
      <c r="L73" s="100" t="s">
        <v>175</v>
      </c>
      <c r="M73" s="498"/>
      <c r="N73" s="498"/>
      <c r="O73" s="498"/>
      <c r="P73" s="498"/>
      <c r="Q73" s="498"/>
    </row>
    <row r="74" spans="2:17" ht="68.25" customHeight="1" x14ac:dyDescent="0.25">
      <c r="B74" s="47" t="s">
        <v>176</v>
      </c>
      <c r="C74" s="245" t="s">
        <v>642</v>
      </c>
      <c r="D74" s="47" t="s">
        <v>849</v>
      </c>
      <c r="E74" s="71">
        <v>1016010456</v>
      </c>
      <c r="F74" s="47" t="s">
        <v>501</v>
      </c>
      <c r="G74" s="47" t="s">
        <v>693</v>
      </c>
      <c r="H74" s="82">
        <v>40532</v>
      </c>
      <c r="I74" s="71" t="s">
        <v>128</v>
      </c>
      <c r="J74" s="47" t="s">
        <v>56</v>
      </c>
      <c r="K74" s="82" t="s">
        <v>850</v>
      </c>
      <c r="L74" s="82" t="s">
        <v>851</v>
      </c>
      <c r="M74" s="47" t="s">
        <v>75</v>
      </c>
      <c r="N74" s="47" t="s">
        <v>75</v>
      </c>
      <c r="O74" s="47" t="s">
        <v>75</v>
      </c>
      <c r="P74" s="470"/>
      <c r="Q74" s="470"/>
    </row>
    <row r="75" spans="2:17" ht="63.75" customHeight="1" x14ac:dyDescent="0.25">
      <c r="B75" s="47" t="s">
        <v>176</v>
      </c>
      <c r="C75" s="84" t="s">
        <v>642</v>
      </c>
      <c r="D75" s="47" t="s">
        <v>852</v>
      </c>
      <c r="E75" s="71">
        <v>45578272</v>
      </c>
      <c r="F75" s="47" t="s">
        <v>853</v>
      </c>
      <c r="G75" s="47" t="s">
        <v>685</v>
      </c>
      <c r="H75" s="82">
        <v>36939</v>
      </c>
      <c r="I75" s="71" t="s">
        <v>854</v>
      </c>
      <c r="J75" s="47" t="s">
        <v>56</v>
      </c>
      <c r="K75" s="82" t="s">
        <v>855</v>
      </c>
      <c r="L75" s="82" t="s">
        <v>856</v>
      </c>
      <c r="M75" s="47" t="s">
        <v>75</v>
      </c>
      <c r="N75" s="47" t="s">
        <v>75</v>
      </c>
      <c r="O75" s="47" t="s">
        <v>75</v>
      </c>
      <c r="P75" s="470" t="s">
        <v>1114</v>
      </c>
      <c r="Q75" s="470"/>
    </row>
    <row r="76" spans="2:17" ht="107.25" customHeight="1" x14ac:dyDescent="0.2">
      <c r="B76" s="47" t="s">
        <v>183</v>
      </c>
      <c r="C76" s="84" t="s">
        <v>642</v>
      </c>
      <c r="D76" s="47" t="s">
        <v>857</v>
      </c>
      <c r="E76" s="71">
        <v>30400675</v>
      </c>
      <c r="F76" s="47" t="s">
        <v>689</v>
      </c>
      <c r="G76" s="47" t="s">
        <v>858</v>
      </c>
      <c r="H76" s="82">
        <v>37435</v>
      </c>
      <c r="I76" s="47" t="s">
        <v>859</v>
      </c>
      <c r="J76" s="47" t="s">
        <v>860</v>
      </c>
      <c r="K76" s="217" t="s">
        <v>861</v>
      </c>
      <c r="L76" s="47" t="s">
        <v>862</v>
      </c>
      <c r="M76" s="47" t="s">
        <v>75</v>
      </c>
      <c r="N76" s="47" t="s">
        <v>75</v>
      </c>
      <c r="O76" s="47" t="s">
        <v>75</v>
      </c>
      <c r="P76" s="470"/>
      <c r="Q76" s="470"/>
    </row>
    <row r="77" spans="2:17" ht="92.25" customHeight="1" x14ac:dyDescent="0.25">
      <c r="B77" s="47" t="s">
        <v>183</v>
      </c>
      <c r="C77" s="84" t="s">
        <v>642</v>
      </c>
      <c r="D77" s="47" t="s">
        <v>863</v>
      </c>
      <c r="E77" s="71">
        <v>525052535</v>
      </c>
      <c r="F77" s="47" t="s">
        <v>334</v>
      </c>
      <c r="G77" s="47" t="s">
        <v>263</v>
      </c>
      <c r="H77" s="82">
        <v>36447</v>
      </c>
      <c r="I77" s="47" t="s">
        <v>854</v>
      </c>
      <c r="J77" s="47" t="s">
        <v>864</v>
      </c>
      <c r="K77" s="47" t="s">
        <v>865</v>
      </c>
      <c r="L77" s="47" t="s">
        <v>866</v>
      </c>
      <c r="M77" s="47" t="s">
        <v>75</v>
      </c>
      <c r="N77" s="47" t="s">
        <v>75</v>
      </c>
      <c r="O77" s="47" t="s">
        <v>75</v>
      </c>
      <c r="P77" s="470" t="s">
        <v>1114</v>
      </c>
      <c r="Q77" s="470"/>
    </row>
    <row r="80" spans="2:17" ht="15" thickBot="1" x14ac:dyDescent="0.3"/>
    <row r="81" spans="1:26" ht="15.75" thickBot="1" x14ac:dyDescent="0.3">
      <c r="B81" s="486" t="s">
        <v>191</v>
      </c>
      <c r="C81" s="487"/>
      <c r="D81" s="487"/>
      <c r="E81" s="487"/>
      <c r="F81" s="487"/>
      <c r="G81" s="487"/>
      <c r="H81" s="487"/>
      <c r="I81" s="487"/>
      <c r="J81" s="487"/>
      <c r="K81" s="487"/>
      <c r="L81" s="487"/>
      <c r="M81" s="487"/>
      <c r="N81" s="488"/>
    </row>
    <row r="84" spans="1:26" ht="30" x14ac:dyDescent="0.25">
      <c r="B84" s="195" t="s">
        <v>94</v>
      </c>
      <c r="C84" s="195" t="s">
        <v>156</v>
      </c>
      <c r="D84" s="489" t="s">
        <v>96</v>
      </c>
      <c r="E84" s="491"/>
    </row>
    <row r="85" spans="1:26" ht="28.5" x14ac:dyDescent="0.25">
      <c r="B85" s="127" t="s">
        <v>867</v>
      </c>
      <c r="C85" s="85" t="s">
        <v>75</v>
      </c>
      <c r="D85" s="492"/>
      <c r="E85" s="492"/>
    </row>
    <row r="88" spans="1:26" ht="15" x14ac:dyDescent="0.25">
      <c r="B88" s="493" t="s">
        <v>193</v>
      </c>
      <c r="C88" s="494"/>
      <c r="D88" s="494"/>
      <c r="E88" s="494"/>
      <c r="F88" s="494"/>
      <c r="G88" s="494"/>
      <c r="H88" s="494"/>
      <c r="I88" s="494"/>
      <c r="J88" s="494"/>
      <c r="K88" s="494"/>
      <c r="L88" s="494"/>
      <c r="M88" s="494"/>
      <c r="N88" s="494"/>
      <c r="O88" s="494"/>
      <c r="P88" s="494"/>
    </row>
    <row r="90" spans="1:26" ht="15" thickBot="1" x14ac:dyDescent="0.3"/>
    <row r="91" spans="1:26" ht="15.75" thickBot="1" x14ac:dyDescent="0.3">
      <c r="B91" s="486" t="s">
        <v>194</v>
      </c>
      <c r="C91" s="487"/>
      <c r="D91" s="487"/>
      <c r="E91" s="487"/>
      <c r="F91" s="487"/>
      <c r="G91" s="487"/>
      <c r="H91" s="487"/>
      <c r="I91" s="487"/>
      <c r="J91" s="487"/>
      <c r="K91" s="487"/>
      <c r="L91" s="487"/>
      <c r="M91" s="487"/>
      <c r="N91" s="488"/>
    </row>
    <row r="93" spans="1:26" ht="15" thickBot="1" x14ac:dyDescent="0.3">
      <c r="M93" s="191"/>
      <c r="N93" s="191"/>
    </row>
    <row r="94" spans="1:26" s="174" customFormat="1" ht="75" x14ac:dyDescent="0.25">
      <c r="B94" s="192" t="s">
        <v>110</v>
      </c>
      <c r="C94" s="192" t="s">
        <v>111</v>
      </c>
      <c r="D94" s="192" t="s">
        <v>112</v>
      </c>
      <c r="E94" s="192" t="s">
        <v>113</v>
      </c>
      <c r="F94" s="192" t="s">
        <v>114</v>
      </c>
      <c r="G94" s="192" t="s">
        <v>115</v>
      </c>
      <c r="H94" s="192" t="s">
        <v>116</v>
      </c>
      <c r="I94" s="192" t="s">
        <v>117</v>
      </c>
      <c r="J94" s="192" t="s">
        <v>118</v>
      </c>
      <c r="K94" s="192" t="s">
        <v>119</v>
      </c>
      <c r="L94" s="192" t="s">
        <v>120</v>
      </c>
      <c r="M94" s="193" t="s">
        <v>121</v>
      </c>
      <c r="N94" s="192" t="s">
        <v>122</v>
      </c>
      <c r="O94" s="192" t="s">
        <v>123</v>
      </c>
      <c r="P94" s="194" t="s">
        <v>124</v>
      </c>
      <c r="Q94" s="194" t="s">
        <v>125</v>
      </c>
    </row>
    <row r="95" spans="1:26" s="79" customFormat="1" ht="71.25" x14ac:dyDescent="0.25">
      <c r="A95" s="47">
        <v>1</v>
      </c>
      <c r="B95" s="62" t="s">
        <v>56</v>
      </c>
      <c r="C95" s="62" t="s">
        <v>56</v>
      </c>
      <c r="D95" s="62" t="s">
        <v>860</v>
      </c>
      <c r="E95" s="69">
        <v>6901</v>
      </c>
      <c r="F95" s="63" t="s">
        <v>75</v>
      </c>
      <c r="G95" s="64" t="s">
        <v>128</v>
      </c>
      <c r="H95" s="73">
        <v>41667</v>
      </c>
      <c r="I95" s="73">
        <v>41857</v>
      </c>
      <c r="J95" s="66" t="s">
        <v>95</v>
      </c>
      <c r="K95" s="74">
        <f>+(I95-H95)/30</f>
        <v>6.333333333333333</v>
      </c>
      <c r="L95" s="74" t="s">
        <v>128</v>
      </c>
      <c r="M95" s="75">
        <v>97</v>
      </c>
      <c r="N95" s="68" t="s">
        <v>128</v>
      </c>
      <c r="O95" s="70">
        <v>271110143</v>
      </c>
      <c r="P95" s="70">
        <v>81</v>
      </c>
      <c r="Q95" s="76" t="s">
        <v>868</v>
      </c>
      <c r="R95" s="86"/>
      <c r="S95" s="86"/>
      <c r="T95" s="86"/>
      <c r="U95" s="86"/>
      <c r="V95" s="86"/>
      <c r="W95" s="86"/>
      <c r="X95" s="86"/>
      <c r="Y95" s="86"/>
      <c r="Z95" s="86"/>
    </row>
    <row r="96" spans="1:26" s="79" customFormat="1" ht="71.25" x14ac:dyDescent="0.25">
      <c r="A96" s="47">
        <f>+A95+1</f>
        <v>2</v>
      </c>
      <c r="B96" s="62" t="s">
        <v>56</v>
      </c>
      <c r="C96" s="62" t="s">
        <v>56</v>
      </c>
      <c r="D96" s="62" t="s">
        <v>860</v>
      </c>
      <c r="E96" s="69">
        <v>7740</v>
      </c>
      <c r="F96" s="63" t="s">
        <v>75</v>
      </c>
      <c r="G96" s="64" t="s">
        <v>128</v>
      </c>
      <c r="H96" s="73">
        <v>41865</v>
      </c>
      <c r="I96" s="73">
        <v>41985</v>
      </c>
      <c r="J96" s="66" t="s">
        <v>95</v>
      </c>
      <c r="K96" s="74">
        <f>+(I96-H96)/30</f>
        <v>4</v>
      </c>
      <c r="L96" s="74" t="s">
        <v>128</v>
      </c>
      <c r="M96" s="75">
        <v>97</v>
      </c>
      <c r="N96" s="68" t="s">
        <v>128</v>
      </c>
      <c r="O96" s="70">
        <v>164721593</v>
      </c>
      <c r="P96" s="70">
        <v>81</v>
      </c>
      <c r="Q96" s="76" t="s">
        <v>868</v>
      </c>
      <c r="R96" s="86"/>
      <c r="S96" s="86"/>
      <c r="T96" s="86"/>
      <c r="U96" s="86"/>
      <c r="V96" s="86"/>
      <c r="W96" s="86"/>
      <c r="X96" s="86"/>
      <c r="Y96" s="86"/>
      <c r="Z96" s="86"/>
    </row>
    <row r="97" spans="1:17" s="79" customFormat="1" ht="15" x14ac:dyDescent="0.25">
      <c r="A97" s="47"/>
      <c r="B97" s="118" t="s">
        <v>105</v>
      </c>
      <c r="C97" s="63"/>
      <c r="D97" s="62"/>
      <c r="E97" s="138"/>
      <c r="F97" s="63"/>
      <c r="G97" s="63"/>
      <c r="H97" s="63"/>
      <c r="I97" s="66"/>
      <c r="J97" s="66"/>
      <c r="K97" s="139">
        <f>SUM(K95:K96)</f>
        <v>10.333333333333332</v>
      </c>
      <c r="L97" s="140">
        <f>SUM(L95:L96)</f>
        <v>0</v>
      </c>
      <c r="M97" s="139">
        <v>97</v>
      </c>
      <c r="N97" s="140">
        <f>SUM(N95:N96)</f>
        <v>0</v>
      </c>
      <c r="O97" s="70"/>
      <c r="P97" s="70"/>
      <c r="Q97" s="76"/>
    </row>
    <row r="98" spans="1:17" x14ac:dyDescent="0.25">
      <c r="E98" s="155"/>
    </row>
    <row r="99" spans="1:17" ht="15" x14ac:dyDescent="0.25">
      <c r="B99" s="160" t="s">
        <v>204</v>
      </c>
      <c r="C99" s="235">
        <f>+K97</f>
        <v>10.333333333333332</v>
      </c>
      <c r="I99" s="204"/>
      <c r="J99" s="142"/>
      <c r="K99" s="142"/>
      <c r="L99" s="142"/>
      <c r="M99" s="142"/>
    </row>
    <row r="101" spans="1:17" ht="15" thickBot="1" x14ac:dyDescent="0.3"/>
    <row r="102" spans="1:17" ht="30.75" thickBot="1" x14ac:dyDescent="0.3">
      <c r="B102" s="210" t="s">
        <v>205</v>
      </c>
      <c r="C102" s="211" t="s">
        <v>206</v>
      </c>
      <c r="D102" s="210" t="s">
        <v>104</v>
      </c>
      <c r="E102" s="211" t="s">
        <v>207</v>
      </c>
    </row>
    <row r="103" spans="1:17" x14ac:dyDescent="0.25">
      <c r="B103" s="47" t="s">
        <v>208</v>
      </c>
      <c r="C103" s="212">
        <v>20</v>
      </c>
      <c r="D103" s="212">
        <v>20</v>
      </c>
      <c r="E103" s="495">
        <f>+D103+D104+D105</f>
        <v>20</v>
      </c>
    </row>
    <row r="104" spans="1:17" x14ac:dyDescent="0.25">
      <c r="B104" s="47" t="s">
        <v>209</v>
      </c>
      <c r="C104" s="85">
        <v>30</v>
      </c>
      <c r="D104" s="85">
        <v>0</v>
      </c>
      <c r="E104" s="496"/>
    </row>
    <row r="105" spans="1:17" ht="15" thickBot="1" x14ac:dyDescent="0.3">
      <c r="B105" s="47" t="s">
        <v>210</v>
      </c>
      <c r="C105" s="213">
        <v>40</v>
      </c>
      <c r="D105" s="213">
        <v>0</v>
      </c>
      <c r="E105" s="497"/>
    </row>
    <row r="107" spans="1:17" ht="15" thickBot="1" x14ac:dyDescent="0.3"/>
    <row r="108" spans="1:17" ht="15.75" thickBot="1" x14ac:dyDescent="0.3">
      <c r="B108" s="486" t="s">
        <v>211</v>
      </c>
      <c r="C108" s="487"/>
      <c r="D108" s="487"/>
      <c r="E108" s="487"/>
      <c r="F108" s="487"/>
      <c r="G108" s="487"/>
      <c r="H108" s="487"/>
      <c r="I108" s="487"/>
      <c r="J108" s="487"/>
      <c r="K108" s="487"/>
      <c r="L108" s="487"/>
      <c r="M108" s="487"/>
      <c r="N108" s="488"/>
    </row>
    <row r="110" spans="1:17" ht="15" x14ac:dyDescent="0.25">
      <c r="B110" s="476" t="s">
        <v>163</v>
      </c>
      <c r="C110" s="476" t="s">
        <v>164</v>
      </c>
      <c r="D110" s="476" t="s">
        <v>165</v>
      </c>
      <c r="E110" s="476" t="s">
        <v>166</v>
      </c>
      <c r="F110" s="476" t="s">
        <v>167</v>
      </c>
      <c r="G110" s="476" t="s">
        <v>168</v>
      </c>
      <c r="H110" s="476" t="s">
        <v>169</v>
      </c>
      <c r="I110" s="476" t="s">
        <v>170</v>
      </c>
      <c r="J110" s="489" t="s">
        <v>171</v>
      </c>
      <c r="K110" s="490"/>
      <c r="L110" s="491"/>
      <c r="M110" s="476" t="s">
        <v>172</v>
      </c>
      <c r="N110" s="476" t="s">
        <v>640</v>
      </c>
      <c r="O110" s="476" t="s">
        <v>641</v>
      </c>
      <c r="P110" s="478" t="s">
        <v>96</v>
      </c>
      <c r="Q110" s="479"/>
    </row>
    <row r="111" spans="1:17" ht="30" x14ac:dyDescent="0.25">
      <c r="B111" s="477"/>
      <c r="C111" s="477"/>
      <c r="D111" s="477"/>
      <c r="E111" s="477"/>
      <c r="F111" s="477"/>
      <c r="G111" s="477"/>
      <c r="H111" s="477"/>
      <c r="I111" s="477"/>
      <c r="J111" s="176" t="s">
        <v>173</v>
      </c>
      <c r="K111" s="176" t="s">
        <v>174</v>
      </c>
      <c r="L111" s="176" t="s">
        <v>175</v>
      </c>
      <c r="M111" s="477"/>
      <c r="N111" s="477"/>
      <c r="O111" s="477"/>
      <c r="P111" s="480"/>
      <c r="Q111" s="481"/>
    </row>
    <row r="112" spans="1:17" ht="45.75" customHeight="1" x14ac:dyDescent="0.25">
      <c r="B112" s="47" t="s">
        <v>869</v>
      </c>
      <c r="C112" s="47"/>
      <c r="D112" s="47"/>
      <c r="E112" s="47"/>
      <c r="F112" s="47"/>
      <c r="G112" s="47"/>
      <c r="H112" s="47"/>
      <c r="I112" s="47"/>
      <c r="J112" s="47"/>
      <c r="K112" s="47"/>
      <c r="L112" s="47"/>
      <c r="M112" s="47"/>
      <c r="N112" s="47"/>
      <c r="O112" s="47"/>
      <c r="P112" s="470"/>
      <c r="Q112" s="470"/>
    </row>
    <row r="113" spans="2:17" ht="45.75" customHeight="1" x14ac:dyDescent="0.25">
      <c r="B113" s="47" t="s">
        <v>870</v>
      </c>
      <c r="C113" s="47"/>
      <c r="D113" s="47"/>
      <c r="E113" s="47"/>
      <c r="F113" s="47"/>
      <c r="G113" s="47"/>
      <c r="H113" s="47"/>
      <c r="I113" s="47"/>
      <c r="J113" s="47"/>
      <c r="K113" s="47"/>
      <c r="L113" s="47"/>
      <c r="M113" s="47"/>
      <c r="N113" s="47"/>
      <c r="O113" s="47"/>
      <c r="P113" s="470"/>
      <c r="Q113" s="470"/>
    </row>
    <row r="114" spans="2:17" ht="50.25" customHeight="1" x14ac:dyDescent="0.25">
      <c r="B114" s="47" t="s">
        <v>559</v>
      </c>
      <c r="C114" s="47"/>
      <c r="D114" s="47"/>
      <c r="E114" s="47"/>
      <c r="F114" s="47"/>
      <c r="G114" s="47"/>
      <c r="H114" s="47"/>
      <c r="I114" s="47"/>
      <c r="J114" s="47"/>
      <c r="K114" s="47"/>
      <c r="L114" s="47"/>
      <c r="M114" s="47"/>
      <c r="N114" s="47"/>
      <c r="O114" s="47"/>
      <c r="P114" s="470"/>
      <c r="Q114" s="470"/>
    </row>
    <row r="115" spans="2:17" x14ac:dyDescent="0.2">
      <c r="B115" s="276"/>
      <c r="C115" s="277"/>
      <c r="D115" s="278"/>
      <c r="E115" s="278"/>
      <c r="F115" s="278"/>
      <c r="G115" s="278"/>
      <c r="H115" s="278"/>
      <c r="I115" s="278"/>
      <c r="J115" s="278"/>
      <c r="K115" s="278"/>
      <c r="L115" s="278"/>
      <c r="M115" s="278"/>
      <c r="N115" s="278"/>
      <c r="O115" s="278"/>
      <c r="P115" s="152"/>
      <c r="Q115" s="152"/>
    </row>
    <row r="118" spans="2:17" ht="15" thickBot="1" x14ac:dyDescent="0.3"/>
    <row r="119" spans="2:17" ht="30" x14ac:dyDescent="0.25">
      <c r="B119" s="158" t="s">
        <v>94</v>
      </c>
      <c r="C119" s="158" t="s">
        <v>205</v>
      </c>
      <c r="D119" s="176" t="s">
        <v>206</v>
      </c>
      <c r="E119" s="158" t="s">
        <v>104</v>
      </c>
      <c r="F119" s="211" t="s">
        <v>227</v>
      </c>
      <c r="G119" s="177"/>
    </row>
    <row r="120" spans="2:17" ht="156.75" x14ac:dyDescent="0.2">
      <c r="B120" s="470" t="s">
        <v>228</v>
      </c>
      <c r="C120" s="217" t="s">
        <v>229</v>
      </c>
      <c r="D120" s="85">
        <v>25</v>
      </c>
      <c r="E120" s="85"/>
      <c r="F120" s="471">
        <f>+E120+E121+E122</f>
        <v>0</v>
      </c>
      <c r="G120" s="221"/>
    </row>
    <row r="121" spans="2:17" ht="114" x14ac:dyDescent="0.2">
      <c r="B121" s="470"/>
      <c r="C121" s="217" t="s">
        <v>230</v>
      </c>
      <c r="D121" s="47">
        <v>25</v>
      </c>
      <c r="E121" s="85"/>
      <c r="F121" s="472"/>
      <c r="G121" s="221"/>
    </row>
    <row r="122" spans="2:17" ht="99.75" x14ac:dyDescent="0.2">
      <c r="B122" s="470"/>
      <c r="C122" s="217" t="s">
        <v>231</v>
      </c>
      <c r="D122" s="85">
        <v>10</v>
      </c>
      <c r="E122" s="85"/>
      <c r="F122" s="473"/>
      <c r="G122" s="221"/>
    </row>
    <row r="123" spans="2:17" x14ac:dyDescent="0.2">
      <c r="C123" s="171"/>
    </row>
    <row r="126" spans="2:17" ht="15" x14ac:dyDescent="0.25">
      <c r="B126" s="188" t="s">
        <v>232</v>
      </c>
    </row>
    <row r="129" spans="2:5" ht="15" x14ac:dyDescent="0.25">
      <c r="B129" s="176" t="s">
        <v>94</v>
      </c>
      <c r="C129" s="176" t="s">
        <v>103</v>
      </c>
      <c r="D129" s="158" t="s">
        <v>104</v>
      </c>
      <c r="E129" s="158" t="s">
        <v>105</v>
      </c>
    </row>
    <row r="130" spans="2:5" ht="42.75" x14ac:dyDescent="0.25">
      <c r="B130" s="190" t="s">
        <v>106</v>
      </c>
      <c r="C130" s="47">
        <v>40</v>
      </c>
      <c r="D130" s="85">
        <f>+E103</f>
        <v>20</v>
      </c>
      <c r="E130" s="474">
        <f>+D130+D131</f>
        <v>20</v>
      </c>
    </row>
    <row r="131" spans="2:5" ht="71.25" x14ac:dyDescent="0.25">
      <c r="B131" s="190" t="s">
        <v>107</v>
      </c>
      <c r="C131" s="47">
        <v>60</v>
      </c>
      <c r="D131" s="85">
        <f>+F120</f>
        <v>0</v>
      </c>
      <c r="E131" s="475"/>
    </row>
  </sheetData>
  <mergeCells count="65">
    <mergeCell ref="C9:N9"/>
    <mergeCell ref="F11:N11"/>
    <mergeCell ref="B2:P2"/>
    <mergeCell ref="B4:P4"/>
    <mergeCell ref="A5:L5"/>
    <mergeCell ref="C7:N7"/>
    <mergeCell ref="C8:N8"/>
    <mergeCell ref="P62:Q62"/>
    <mergeCell ref="C10:N10"/>
    <mergeCell ref="C11:E11"/>
    <mergeCell ref="B15:C22"/>
    <mergeCell ref="B23:C23"/>
    <mergeCell ref="E41:E42"/>
    <mergeCell ref="M46:N46"/>
    <mergeCell ref="B53:B54"/>
    <mergeCell ref="C53:C54"/>
    <mergeCell ref="D53:E53"/>
    <mergeCell ref="C57:N57"/>
    <mergeCell ref="B59:N59"/>
    <mergeCell ref="O72:O73"/>
    <mergeCell ref="P72:Q73"/>
    <mergeCell ref="P63:Q63"/>
    <mergeCell ref="P64:Q64"/>
    <mergeCell ref="B70:N70"/>
    <mergeCell ref="B72:B73"/>
    <mergeCell ref="C72:C73"/>
    <mergeCell ref="D72:D73"/>
    <mergeCell ref="E72:E73"/>
    <mergeCell ref="F72:F73"/>
    <mergeCell ref="G72:G73"/>
    <mergeCell ref="H72:H73"/>
    <mergeCell ref="D84:E84"/>
    <mergeCell ref="I72:I73"/>
    <mergeCell ref="J72:L72"/>
    <mergeCell ref="M72:M73"/>
    <mergeCell ref="N72:N73"/>
    <mergeCell ref="P74:Q74"/>
    <mergeCell ref="P75:Q75"/>
    <mergeCell ref="P76:Q76"/>
    <mergeCell ref="P77:Q77"/>
    <mergeCell ref="B81:N81"/>
    <mergeCell ref="D85:E85"/>
    <mergeCell ref="B88:P88"/>
    <mergeCell ref="B91:N91"/>
    <mergeCell ref="E103:E105"/>
    <mergeCell ref="B108:N108"/>
    <mergeCell ref="B120:B122"/>
    <mergeCell ref="F120:F122"/>
    <mergeCell ref="G110:G111"/>
    <mergeCell ref="H110:H111"/>
    <mergeCell ref="I110:I111"/>
    <mergeCell ref="B110:B111"/>
    <mergeCell ref="C110:C111"/>
    <mergeCell ref="D110:D111"/>
    <mergeCell ref="E110:E111"/>
    <mergeCell ref="F110:F111"/>
    <mergeCell ref="E130:E131"/>
    <mergeCell ref="O110:O111"/>
    <mergeCell ref="P110:Q111"/>
    <mergeCell ref="P112:Q112"/>
    <mergeCell ref="P113:Q113"/>
    <mergeCell ref="P114:Q114"/>
    <mergeCell ref="J110:L110"/>
    <mergeCell ref="M110:M111"/>
    <mergeCell ref="N110:N111"/>
  </mergeCells>
  <dataValidations count="2">
    <dataValidation type="list" allowBlank="1" showInputMessage="1" showErrorMessage="1" sqref="WVE983047 WVE25:WVE45 WLI25:WLI45 WBM25:WBM45 VRQ25:VRQ45 VHU25:VHU45 UXY25:UXY45 UOC25:UOC45 UEG25:UEG45 TUK25:TUK45 TKO25:TKO45 TAS25:TAS45 SQW25:SQW45 SHA25:SHA45 RXE25:RXE45 RNI25:RNI45 RDM25:RDM45 QTQ25:QTQ45 QJU25:QJU45 PZY25:PZY45 PQC25:PQC45 PGG25:PGG45 OWK25:OWK45 OMO25:OMO45 OCS25:OCS45 NSW25:NSW45 NJA25:NJA45 MZE25:MZE45 MPI25:MPI45 MFM25:MFM45 LVQ25:LVQ45 LLU25:LLU45 LBY25:LBY45 KSC25:KSC45 KIG25:KIG45 JYK25:JYK45 JOO25:JOO45 JES25:JES45 IUW25:IUW45 ILA25:ILA45 IBE25:IBE45 HRI25:HRI45 HHM25:HHM45 GXQ25:GXQ45 GNU25:GNU45 GDY25:GDY45 FUC25:FUC45 FKG25:FKG45 FAK25:FAK45 EQO25:EQO45 EGS25:EGS45 DWW25:DWW45 DNA25:DNA45 DDE25:DDE45 CTI25:CTI45 CJM25:CJM45 BZQ25:BZQ45 BPU25:BPU45 BFY25:BFY45 AWC25:AWC45 AMG25:AMG45 ACK25:ACK45 SO25:SO45 IS25:IS45 A25:A45 WLI983047 WBM983047 VRQ983047 VHU983047 UXY983047 UOC983047 UEG983047 TUK983047 TKO983047 TAS983047 SQW983047 SHA983047 RXE983047 RNI983047 RDM983047 QTQ983047 QJU983047 PZY983047 PQC983047 PGG983047 OWK983047 OMO983047 OCS983047 NSW983047 NJA983047 MZE983047 MPI983047 MFM983047 LVQ983047 LLU983047 LBY983047 KSC983047 KIG983047 JYK983047 JOO983047 JES983047 IUW983047 ILA983047 IBE983047 HRI983047 HHM983047 GXQ983047 GNU983047 GDY983047 FUC983047 FKG983047 FAK983047 EQO983047 EGS983047 DWW983047 DNA983047 DDE983047 CTI983047 CJM983047 BZQ983047 BPU983047 BFY983047 AWC983047 AMG983047 ACK983047 SO983047 IS983047 A983047 WVE917511 WLI917511 WBM917511 VRQ917511 VHU917511 UXY917511 UOC917511 UEG917511 TUK917511 TKO917511 TAS917511 SQW917511 SHA917511 RXE917511 RNI917511 RDM917511 QTQ917511 QJU917511 PZY917511 PQC917511 PGG917511 OWK917511 OMO917511 OCS917511 NSW917511 NJA917511 MZE917511 MPI917511 MFM917511 LVQ917511 LLU917511 LBY917511 KSC917511 KIG917511 JYK917511 JOO917511 JES917511 IUW917511 ILA917511 IBE917511 HRI917511 HHM917511 GXQ917511 GNU917511 GDY917511 FUC917511 FKG917511 FAK917511 EQO917511 EGS917511 DWW917511 DNA917511 DDE917511 CTI917511 CJM917511 BZQ917511 BPU917511 BFY917511 AWC917511 AMG917511 ACK917511 SO917511 IS917511 A917511 WVE851975 WLI851975 WBM851975 VRQ851975 VHU851975 UXY851975 UOC851975 UEG851975 TUK851975 TKO851975 TAS851975 SQW851975 SHA851975 RXE851975 RNI851975 RDM851975 QTQ851975 QJU851975 PZY851975 PQC851975 PGG851975 OWK851975 OMO851975 OCS851975 NSW851975 NJA851975 MZE851975 MPI851975 MFM851975 LVQ851975 LLU851975 LBY851975 KSC851975 KIG851975 JYK851975 JOO851975 JES851975 IUW851975 ILA851975 IBE851975 HRI851975 HHM851975 GXQ851975 GNU851975 GDY851975 FUC851975 FKG851975 FAK851975 EQO851975 EGS851975 DWW851975 DNA851975 DDE851975 CTI851975 CJM851975 BZQ851975 BPU851975 BFY851975 AWC851975 AMG851975 ACK851975 SO851975 IS851975 A851975 WVE786439 WLI786439 WBM786439 VRQ786439 VHU786439 UXY786439 UOC786439 UEG786439 TUK786439 TKO786439 TAS786439 SQW786439 SHA786439 RXE786439 RNI786439 RDM786439 QTQ786439 QJU786439 PZY786439 PQC786439 PGG786439 OWK786439 OMO786439 OCS786439 NSW786439 NJA786439 MZE786439 MPI786439 MFM786439 LVQ786439 LLU786439 LBY786439 KSC786439 KIG786439 JYK786439 JOO786439 JES786439 IUW786439 ILA786439 IBE786439 HRI786439 HHM786439 GXQ786439 GNU786439 GDY786439 FUC786439 FKG786439 FAK786439 EQO786439 EGS786439 DWW786439 DNA786439 DDE786439 CTI786439 CJM786439 BZQ786439 BPU786439 BFY786439 AWC786439 AMG786439 ACK786439 SO786439 IS786439 A786439 WVE720903 WLI720903 WBM720903 VRQ720903 VHU720903 UXY720903 UOC720903 UEG720903 TUK720903 TKO720903 TAS720903 SQW720903 SHA720903 RXE720903 RNI720903 RDM720903 QTQ720903 QJU720903 PZY720903 PQC720903 PGG720903 OWK720903 OMO720903 OCS720903 NSW720903 NJA720903 MZE720903 MPI720903 MFM720903 LVQ720903 LLU720903 LBY720903 KSC720903 KIG720903 JYK720903 JOO720903 JES720903 IUW720903 ILA720903 IBE720903 HRI720903 HHM720903 GXQ720903 GNU720903 GDY720903 FUC720903 FKG720903 FAK720903 EQO720903 EGS720903 DWW720903 DNA720903 DDE720903 CTI720903 CJM720903 BZQ720903 BPU720903 BFY720903 AWC720903 AMG720903 ACK720903 SO720903 IS720903 A720903 WVE655367 WLI655367 WBM655367 VRQ655367 VHU655367 UXY655367 UOC655367 UEG655367 TUK655367 TKO655367 TAS655367 SQW655367 SHA655367 RXE655367 RNI655367 RDM655367 QTQ655367 QJU655367 PZY655367 PQC655367 PGG655367 OWK655367 OMO655367 OCS655367 NSW655367 NJA655367 MZE655367 MPI655367 MFM655367 LVQ655367 LLU655367 LBY655367 KSC655367 KIG655367 JYK655367 JOO655367 JES655367 IUW655367 ILA655367 IBE655367 HRI655367 HHM655367 GXQ655367 GNU655367 GDY655367 FUC655367 FKG655367 FAK655367 EQO655367 EGS655367 DWW655367 DNA655367 DDE655367 CTI655367 CJM655367 BZQ655367 BPU655367 BFY655367 AWC655367 AMG655367 ACK655367 SO655367 IS655367 A655367 WVE589831 WLI589831 WBM589831 VRQ589831 VHU589831 UXY589831 UOC589831 UEG589831 TUK589831 TKO589831 TAS589831 SQW589831 SHA589831 RXE589831 RNI589831 RDM589831 QTQ589831 QJU589831 PZY589831 PQC589831 PGG589831 OWK589831 OMO589831 OCS589831 NSW589831 NJA589831 MZE589831 MPI589831 MFM589831 LVQ589831 LLU589831 LBY589831 KSC589831 KIG589831 JYK589831 JOO589831 JES589831 IUW589831 ILA589831 IBE589831 HRI589831 HHM589831 GXQ589831 GNU589831 GDY589831 FUC589831 FKG589831 FAK589831 EQO589831 EGS589831 DWW589831 DNA589831 DDE589831 CTI589831 CJM589831 BZQ589831 BPU589831 BFY589831 AWC589831 AMG589831 ACK589831 SO589831 IS589831 A589831 WVE524295 WLI524295 WBM524295 VRQ524295 VHU524295 UXY524295 UOC524295 UEG524295 TUK524295 TKO524295 TAS524295 SQW524295 SHA524295 RXE524295 RNI524295 RDM524295 QTQ524295 QJU524295 PZY524295 PQC524295 PGG524295 OWK524295 OMO524295 OCS524295 NSW524295 NJA524295 MZE524295 MPI524295 MFM524295 LVQ524295 LLU524295 LBY524295 KSC524295 KIG524295 JYK524295 JOO524295 JES524295 IUW524295 ILA524295 IBE524295 HRI524295 HHM524295 GXQ524295 GNU524295 GDY524295 FUC524295 FKG524295 FAK524295 EQO524295 EGS524295 DWW524295 DNA524295 DDE524295 CTI524295 CJM524295 BZQ524295 BPU524295 BFY524295 AWC524295 AMG524295 ACK524295 SO524295 IS524295 A524295 WVE458759 WLI458759 WBM458759 VRQ458759 VHU458759 UXY458759 UOC458759 UEG458759 TUK458759 TKO458759 TAS458759 SQW458759 SHA458759 RXE458759 RNI458759 RDM458759 QTQ458759 QJU458759 PZY458759 PQC458759 PGG458759 OWK458759 OMO458759 OCS458759 NSW458759 NJA458759 MZE458759 MPI458759 MFM458759 LVQ458759 LLU458759 LBY458759 KSC458759 KIG458759 JYK458759 JOO458759 JES458759 IUW458759 ILA458759 IBE458759 HRI458759 HHM458759 GXQ458759 GNU458759 GDY458759 FUC458759 FKG458759 FAK458759 EQO458759 EGS458759 DWW458759 DNA458759 DDE458759 CTI458759 CJM458759 BZQ458759 BPU458759 BFY458759 AWC458759 AMG458759 ACK458759 SO458759 IS458759 A458759 WVE393223 WLI393223 WBM393223 VRQ393223 VHU393223 UXY393223 UOC393223 UEG393223 TUK393223 TKO393223 TAS393223 SQW393223 SHA393223 RXE393223 RNI393223 RDM393223 QTQ393223 QJU393223 PZY393223 PQC393223 PGG393223 OWK393223 OMO393223 OCS393223 NSW393223 NJA393223 MZE393223 MPI393223 MFM393223 LVQ393223 LLU393223 LBY393223 KSC393223 KIG393223 JYK393223 JOO393223 JES393223 IUW393223 ILA393223 IBE393223 HRI393223 HHM393223 GXQ393223 GNU393223 GDY393223 FUC393223 FKG393223 FAK393223 EQO393223 EGS393223 DWW393223 DNA393223 DDE393223 CTI393223 CJM393223 BZQ393223 BPU393223 BFY393223 AWC393223 AMG393223 ACK393223 SO393223 IS393223 A393223 WVE327687 WLI327687 WBM327687 VRQ327687 VHU327687 UXY327687 UOC327687 UEG327687 TUK327687 TKO327687 TAS327687 SQW327687 SHA327687 RXE327687 RNI327687 RDM327687 QTQ327687 QJU327687 PZY327687 PQC327687 PGG327687 OWK327687 OMO327687 OCS327687 NSW327687 NJA327687 MZE327687 MPI327687 MFM327687 LVQ327687 LLU327687 LBY327687 KSC327687 KIG327687 JYK327687 JOO327687 JES327687 IUW327687 ILA327687 IBE327687 HRI327687 HHM327687 GXQ327687 GNU327687 GDY327687 FUC327687 FKG327687 FAK327687 EQO327687 EGS327687 DWW327687 DNA327687 DDE327687 CTI327687 CJM327687 BZQ327687 BPU327687 BFY327687 AWC327687 AMG327687 ACK327687 SO327687 IS327687 A327687 WVE262151 WLI262151 WBM262151 VRQ262151 VHU262151 UXY262151 UOC262151 UEG262151 TUK262151 TKO262151 TAS262151 SQW262151 SHA262151 RXE262151 RNI262151 RDM262151 QTQ262151 QJU262151 PZY262151 PQC262151 PGG262151 OWK262151 OMO262151 OCS262151 NSW262151 NJA262151 MZE262151 MPI262151 MFM262151 LVQ262151 LLU262151 LBY262151 KSC262151 KIG262151 JYK262151 JOO262151 JES262151 IUW262151 ILA262151 IBE262151 HRI262151 HHM262151 GXQ262151 GNU262151 GDY262151 FUC262151 FKG262151 FAK262151 EQO262151 EGS262151 DWW262151 DNA262151 DDE262151 CTI262151 CJM262151 BZQ262151 BPU262151 BFY262151 AWC262151 AMG262151 ACK262151 SO262151 IS262151 A262151 WVE196615 WLI196615 WBM196615 VRQ196615 VHU196615 UXY196615 UOC196615 UEG196615 TUK196615 TKO196615 TAS196615 SQW196615 SHA196615 RXE196615 RNI196615 RDM196615 QTQ196615 QJU196615 PZY196615 PQC196615 PGG196615 OWK196615 OMO196615 OCS196615 NSW196615 NJA196615 MZE196615 MPI196615 MFM196615 LVQ196615 LLU196615 LBY196615 KSC196615 KIG196615 JYK196615 JOO196615 JES196615 IUW196615 ILA196615 IBE196615 HRI196615 HHM196615 GXQ196615 GNU196615 GDY196615 FUC196615 FKG196615 FAK196615 EQO196615 EGS196615 DWW196615 DNA196615 DDE196615 CTI196615 CJM196615 BZQ196615 BPU196615 BFY196615 AWC196615 AMG196615 ACK196615 SO196615 IS196615 A196615 WVE131079 WLI131079 WBM131079 VRQ131079 VHU131079 UXY131079 UOC131079 UEG131079 TUK131079 TKO131079 TAS131079 SQW131079 SHA131079 RXE131079 RNI131079 RDM131079 QTQ131079 QJU131079 PZY131079 PQC131079 PGG131079 OWK131079 OMO131079 OCS131079 NSW131079 NJA131079 MZE131079 MPI131079 MFM131079 LVQ131079 LLU131079 LBY131079 KSC131079 KIG131079 JYK131079 JOO131079 JES131079 IUW131079 ILA131079 IBE131079 HRI131079 HHM131079 GXQ131079 GNU131079 GDY131079 FUC131079 FKG131079 FAK131079 EQO131079 EGS131079 DWW131079 DNA131079 DDE131079 CTI131079 CJM131079 BZQ131079 BPU131079 BFY131079 AWC131079 AMG131079 ACK131079 SO131079 IS131079 A131079 WVE65543 WLI65543 WBM65543 VRQ65543 VHU65543 UXY65543 UOC65543 UEG65543 TUK65543 TKO65543 TAS65543 SQW65543 SHA65543 RXE65543 RNI65543 RDM65543 QTQ65543 QJU65543 PZY65543 PQC65543 PGG65543 OWK65543 OMO65543 OCS65543 NSW65543 NJA65543 MZE65543 MPI65543 MFM65543 LVQ65543 LLU65543 LBY65543 KSC65543 KIG65543 JYK65543 JOO65543 JES65543 IUW65543 ILA65543 IBE65543 HRI65543 HHM65543 GXQ65543 GNU65543 GDY65543 FUC65543 FKG65543 FAK65543 EQO65543 EGS65543 DWW65543 DNA65543 DDE65543 CTI65543 CJM65543 BZQ65543 BPU65543 BFY65543 AWC65543 AMG65543 ACK65543 SO65543 IS65543 A65543">
      <formula1>"1,2,3,4,5"</formula1>
    </dataValidation>
    <dataValidation type="decimal" allowBlank="1" showInputMessage="1" showErrorMessage="1" sqref="WVH983047 WVH25:WVH45 WLL25:WLL45 WBP25:WBP45 VRT25:VRT45 VHX25:VHX45 UYB25:UYB45 UOF25:UOF45 UEJ25:UEJ45 TUN25:TUN45 TKR25:TKR45 TAV25:TAV45 SQZ25:SQZ45 SHD25:SHD45 RXH25:RXH45 RNL25:RNL45 RDP25:RDP45 QTT25:QTT45 QJX25:QJX45 QAB25:QAB45 PQF25:PQF45 PGJ25:PGJ45 OWN25:OWN45 OMR25:OMR45 OCV25:OCV45 NSZ25:NSZ45 NJD25:NJD45 MZH25:MZH45 MPL25:MPL45 MFP25:MFP45 LVT25:LVT45 LLX25:LLX45 LCB25:LCB45 KSF25:KSF45 KIJ25:KIJ45 JYN25:JYN45 JOR25:JOR45 JEV25:JEV45 IUZ25:IUZ45 ILD25:ILD45 IBH25:IBH45 HRL25:HRL45 HHP25:HHP45 GXT25:GXT45 GNX25:GNX45 GEB25:GEB45 FUF25:FUF45 FKJ25:FKJ45 FAN25:FAN45 EQR25:EQR45 EGV25:EGV45 DWZ25:DWZ45 DND25:DND45 DDH25:DDH45 CTL25:CTL45 CJP25:CJP45 BZT25:BZT45 BPX25:BPX45 BGB25:BGB45 AWF25:AWF45 AMJ25:AMJ45 ACN25:ACN45 SR25:SR45 IV25:IV45 WBP983047 VRT983047 VHX983047 UYB983047 UOF983047 UEJ983047 TUN983047 TKR983047 TAV983047 SQZ983047 SHD983047 RXH983047 RNL983047 RDP983047 QTT983047 QJX983047 QAB983047 PQF983047 PGJ983047 OWN983047 OMR983047 OCV983047 NSZ983047 NJD983047 MZH983047 MPL983047 MFP983047 LVT983047 LLX983047 LCB983047 KSF983047 KIJ983047 JYN983047 JOR983047 JEV983047 IUZ983047 ILD983047 IBH983047 HRL983047 HHP983047 GXT983047 GNX983047 GEB983047 FUF983047 FKJ983047 FAN983047 EQR983047 EGV983047 DWZ983047 DND983047 DDH983047 CTL983047 CJP983047 BZT983047 BPX983047 BGB983047 AWF983047 AMJ983047 ACN983047 SR983047 IV983047 C983047 WVH917511 WLL917511 WBP917511 VRT917511 VHX917511 UYB917511 UOF917511 UEJ917511 TUN917511 TKR917511 TAV917511 SQZ917511 SHD917511 RXH917511 RNL917511 RDP917511 QTT917511 QJX917511 QAB917511 PQF917511 PGJ917511 OWN917511 OMR917511 OCV917511 NSZ917511 NJD917511 MZH917511 MPL917511 MFP917511 LVT917511 LLX917511 LCB917511 KSF917511 KIJ917511 JYN917511 JOR917511 JEV917511 IUZ917511 ILD917511 IBH917511 HRL917511 HHP917511 GXT917511 GNX917511 GEB917511 FUF917511 FKJ917511 FAN917511 EQR917511 EGV917511 DWZ917511 DND917511 DDH917511 CTL917511 CJP917511 BZT917511 BPX917511 BGB917511 AWF917511 AMJ917511 ACN917511 SR917511 IV917511 C917511 WVH851975 WLL851975 WBP851975 VRT851975 VHX851975 UYB851975 UOF851975 UEJ851975 TUN851975 TKR851975 TAV851975 SQZ851975 SHD851975 RXH851975 RNL851975 RDP851975 QTT851975 QJX851975 QAB851975 PQF851975 PGJ851975 OWN851975 OMR851975 OCV851975 NSZ851975 NJD851975 MZH851975 MPL851975 MFP851975 LVT851975 LLX851975 LCB851975 KSF851975 KIJ851975 JYN851975 JOR851975 JEV851975 IUZ851975 ILD851975 IBH851975 HRL851975 HHP851975 GXT851975 GNX851975 GEB851975 FUF851975 FKJ851975 FAN851975 EQR851975 EGV851975 DWZ851975 DND851975 DDH851975 CTL851975 CJP851975 BZT851975 BPX851975 BGB851975 AWF851975 AMJ851975 ACN851975 SR851975 IV851975 C851975 WVH786439 WLL786439 WBP786439 VRT786439 VHX786439 UYB786439 UOF786439 UEJ786439 TUN786439 TKR786439 TAV786439 SQZ786439 SHD786439 RXH786439 RNL786439 RDP786439 QTT786439 QJX786439 QAB786439 PQF786439 PGJ786439 OWN786439 OMR786439 OCV786439 NSZ786439 NJD786439 MZH786439 MPL786439 MFP786439 LVT786439 LLX786439 LCB786439 KSF786439 KIJ786439 JYN786439 JOR786439 JEV786439 IUZ786439 ILD786439 IBH786439 HRL786439 HHP786439 GXT786439 GNX786439 GEB786439 FUF786439 FKJ786439 FAN786439 EQR786439 EGV786439 DWZ786439 DND786439 DDH786439 CTL786439 CJP786439 BZT786439 BPX786439 BGB786439 AWF786439 AMJ786439 ACN786439 SR786439 IV786439 C786439 WVH720903 WLL720903 WBP720903 VRT720903 VHX720903 UYB720903 UOF720903 UEJ720903 TUN720903 TKR720903 TAV720903 SQZ720903 SHD720903 RXH720903 RNL720903 RDP720903 QTT720903 QJX720903 QAB720903 PQF720903 PGJ720903 OWN720903 OMR720903 OCV720903 NSZ720903 NJD720903 MZH720903 MPL720903 MFP720903 LVT720903 LLX720903 LCB720903 KSF720903 KIJ720903 JYN720903 JOR720903 JEV720903 IUZ720903 ILD720903 IBH720903 HRL720903 HHP720903 GXT720903 GNX720903 GEB720903 FUF720903 FKJ720903 FAN720903 EQR720903 EGV720903 DWZ720903 DND720903 DDH720903 CTL720903 CJP720903 BZT720903 BPX720903 BGB720903 AWF720903 AMJ720903 ACN720903 SR720903 IV720903 C720903 WVH655367 WLL655367 WBP655367 VRT655367 VHX655367 UYB655367 UOF655367 UEJ655367 TUN655367 TKR655367 TAV655367 SQZ655367 SHD655367 RXH655367 RNL655367 RDP655367 QTT655367 QJX655367 QAB655367 PQF655367 PGJ655367 OWN655367 OMR655367 OCV655367 NSZ655367 NJD655367 MZH655367 MPL655367 MFP655367 LVT655367 LLX655367 LCB655367 KSF655367 KIJ655367 JYN655367 JOR655367 JEV655367 IUZ655367 ILD655367 IBH655367 HRL655367 HHP655367 GXT655367 GNX655367 GEB655367 FUF655367 FKJ655367 FAN655367 EQR655367 EGV655367 DWZ655367 DND655367 DDH655367 CTL655367 CJP655367 BZT655367 BPX655367 BGB655367 AWF655367 AMJ655367 ACN655367 SR655367 IV655367 C655367 WVH589831 WLL589831 WBP589831 VRT589831 VHX589831 UYB589831 UOF589831 UEJ589831 TUN589831 TKR589831 TAV589831 SQZ589831 SHD589831 RXH589831 RNL589831 RDP589831 QTT589831 QJX589831 QAB589831 PQF589831 PGJ589831 OWN589831 OMR589831 OCV589831 NSZ589831 NJD589831 MZH589831 MPL589831 MFP589831 LVT589831 LLX589831 LCB589831 KSF589831 KIJ589831 JYN589831 JOR589831 JEV589831 IUZ589831 ILD589831 IBH589831 HRL589831 HHP589831 GXT589831 GNX589831 GEB589831 FUF589831 FKJ589831 FAN589831 EQR589831 EGV589831 DWZ589831 DND589831 DDH589831 CTL589831 CJP589831 BZT589831 BPX589831 BGB589831 AWF589831 AMJ589831 ACN589831 SR589831 IV589831 C589831 WVH524295 WLL524295 WBP524295 VRT524295 VHX524295 UYB524295 UOF524295 UEJ524295 TUN524295 TKR524295 TAV524295 SQZ524295 SHD524295 RXH524295 RNL524295 RDP524295 QTT524295 QJX524295 QAB524295 PQF524295 PGJ524295 OWN524295 OMR524295 OCV524295 NSZ524295 NJD524295 MZH524295 MPL524295 MFP524295 LVT524295 LLX524295 LCB524295 KSF524295 KIJ524295 JYN524295 JOR524295 JEV524295 IUZ524295 ILD524295 IBH524295 HRL524295 HHP524295 GXT524295 GNX524295 GEB524295 FUF524295 FKJ524295 FAN524295 EQR524295 EGV524295 DWZ524295 DND524295 DDH524295 CTL524295 CJP524295 BZT524295 BPX524295 BGB524295 AWF524295 AMJ524295 ACN524295 SR524295 IV524295 C524295 WVH458759 WLL458759 WBP458759 VRT458759 VHX458759 UYB458759 UOF458759 UEJ458759 TUN458759 TKR458759 TAV458759 SQZ458759 SHD458759 RXH458759 RNL458759 RDP458759 QTT458759 QJX458759 QAB458759 PQF458759 PGJ458759 OWN458759 OMR458759 OCV458759 NSZ458759 NJD458759 MZH458759 MPL458759 MFP458759 LVT458759 LLX458759 LCB458759 KSF458759 KIJ458759 JYN458759 JOR458759 JEV458759 IUZ458759 ILD458759 IBH458759 HRL458759 HHP458759 GXT458759 GNX458759 GEB458759 FUF458759 FKJ458759 FAN458759 EQR458759 EGV458759 DWZ458759 DND458759 DDH458759 CTL458759 CJP458759 BZT458759 BPX458759 BGB458759 AWF458759 AMJ458759 ACN458759 SR458759 IV458759 C458759 WVH393223 WLL393223 WBP393223 VRT393223 VHX393223 UYB393223 UOF393223 UEJ393223 TUN393223 TKR393223 TAV393223 SQZ393223 SHD393223 RXH393223 RNL393223 RDP393223 QTT393223 QJX393223 QAB393223 PQF393223 PGJ393223 OWN393223 OMR393223 OCV393223 NSZ393223 NJD393223 MZH393223 MPL393223 MFP393223 LVT393223 LLX393223 LCB393223 KSF393223 KIJ393223 JYN393223 JOR393223 JEV393223 IUZ393223 ILD393223 IBH393223 HRL393223 HHP393223 GXT393223 GNX393223 GEB393223 FUF393223 FKJ393223 FAN393223 EQR393223 EGV393223 DWZ393223 DND393223 DDH393223 CTL393223 CJP393223 BZT393223 BPX393223 BGB393223 AWF393223 AMJ393223 ACN393223 SR393223 IV393223 C393223 WVH327687 WLL327687 WBP327687 VRT327687 VHX327687 UYB327687 UOF327687 UEJ327687 TUN327687 TKR327687 TAV327687 SQZ327687 SHD327687 RXH327687 RNL327687 RDP327687 QTT327687 QJX327687 QAB327687 PQF327687 PGJ327687 OWN327687 OMR327687 OCV327687 NSZ327687 NJD327687 MZH327687 MPL327687 MFP327687 LVT327687 LLX327687 LCB327687 KSF327687 KIJ327687 JYN327687 JOR327687 JEV327687 IUZ327687 ILD327687 IBH327687 HRL327687 HHP327687 GXT327687 GNX327687 GEB327687 FUF327687 FKJ327687 FAN327687 EQR327687 EGV327687 DWZ327687 DND327687 DDH327687 CTL327687 CJP327687 BZT327687 BPX327687 BGB327687 AWF327687 AMJ327687 ACN327687 SR327687 IV327687 C327687 WVH262151 WLL262151 WBP262151 VRT262151 VHX262151 UYB262151 UOF262151 UEJ262151 TUN262151 TKR262151 TAV262151 SQZ262151 SHD262151 RXH262151 RNL262151 RDP262151 QTT262151 QJX262151 QAB262151 PQF262151 PGJ262151 OWN262151 OMR262151 OCV262151 NSZ262151 NJD262151 MZH262151 MPL262151 MFP262151 LVT262151 LLX262151 LCB262151 KSF262151 KIJ262151 JYN262151 JOR262151 JEV262151 IUZ262151 ILD262151 IBH262151 HRL262151 HHP262151 GXT262151 GNX262151 GEB262151 FUF262151 FKJ262151 FAN262151 EQR262151 EGV262151 DWZ262151 DND262151 DDH262151 CTL262151 CJP262151 BZT262151 BPX262151 BGB262151 AWF262151 AMJ262151 ACN262151 SR262151 IV262151 C262151 WVH196615 WLL196615 WBP196615 VRT196615 VHX196615 UYB196615 UOF196615 UEJ196615 TUN196615 TKR196615 TAV196615 SQZ196615 SHD196615 RXH196615 RNL196615 RDP196615 QTT196615 QJX196615 QAB196615 PQF196615 PGJ196615 OWN196615 OMR196615 OCV196615 NSZ196615 NJD196615 MZH196615 MPL196615 MFP196615 LVT196615 LLX196615 LCB196615 KSF196615 KIJ196615 JYN196615 JOR196615 JEV196615 IUZ196615 ILD196615 IBH196615 HRL196615 HHP196615 GXT196615 GNX196615 GEB196615 FUF196615 FKJ196615 FAN196615 EQR196615 EGV196615 DWZ196615 DND196615 DDH196615 CTL196615 CJP196615 BZT196615 BPX196615 BGB196615 AWF196615 AMJ196615 ACN196615 SR196615 IV196615 C196615 WVH131079 WLL131079 WBP131079 VRT131079 VHX131079 UYB131079 UOF131079 UEJ131079 TUN131079 TKR131079 TAV131079 SQZ131079 SHD131079 RXH131079 RNL131079 RDP131079 QTT131079 QJX131079 QAB131079 PQF131079 PGJ131079 OWN131079 OMR131079 OCV131079 NSZ131079 NJD131079 MZH131079 MPL131079 MFP131079 LVT131079 LLX131079 LCB131079 KSF131079 KIJ131079 JYN131079 JOR131079 JEV131079 IUZ131079 ILD131079 IBH131079 HRL131079 HHP131079 GXT131079 GNX131079 GEB131079 FUF131079 FKJ131079 FAN131079 EQR131079 EGV131079 DWZ131079 DND131079 DDH131079 CTL131079 CJP131079 BZT131079 BPX131079 BGB131079 AWF131079 AMJ131079 ACN131079 SR131079 IV131079 C131079 WVH65543 WLL65543 WBP65543 VRT65543 VHX65543 UYB65543 UOF65543 UEJ65543 TUN65543 TKR65543 TAV65543 SQZ65543 SHD65543 RXH65543 RNL65543 RDP65543 QTT65543 QJX65543 QAB65543 PQF65543 PGJ65543 OWN65543 OMR65543 OCV65543 NSZ65543 NJD65543 MZH65543 MPL65543 MFP65543 LVT65543 LLX65543 LCB65543 KSF65543 KIJ65543 JYN65543 JOR65543 JEV65543 IUZ65543 ILD65543 IBH65543 HRL65543 HHP65543 GXT65543 GNX65543 GEB65543 FUF65543 FKJ65543 FAN65543 EQR65543 EGV65543 DWZ65543 DND65543 DDH65543 CTL65543 CJP65543 BZT65543 BPX65543 BGB65543 AWF65543 AMJ65543 ACN65543 SR65543 IV65543 C65543 WLL983047">
      <formula1>0</formula1>
      <formula2>1</formula2>
    </dataValidation>
  </dataValidations>
  <pageMargins left="0.7" right="0.7" top="0.75" bottom="0.75" header="0.3" footer="0.3"/>
  <pageSetup orientation="portrait" horizontalDpi="4294967295" verticalDpi="4294967295"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9"/>
  <sheetViews>
    <sheetView workbookViewId="0">
      <selection activeCell="O127" sqref="O127"/>
    </sheetView>
  </sheetViews>
  <sheetFormatPr baseColWidth="10" defaultRowHeight="14.25" x14ac:dyDescent="0.25"/>
  <cols>
    <col min="1" max="1" width="3.140625" style="123" bestFit="1" customWidth="1"/>
    <col min="2" max="2" width="58.85546875" style="123" customWidth="1"/>
    <col min="3" max="3" width="31.140625" style="123" customWidth="1"/>
    <col min="4" max="4" width="26.7109375" style="123" customWidth="1"/>
    <col min="5" max="5" width="25" style="123" customWidth="1"/>
    <col min="6" max="7" width="29.7109375" style="123" customWidth="1"/>
    <col min="8" max="8" width="23" style="123" customWidth="1"/>
    <col min="9" max="9" width="27.28515625" style="123" customWidth="1"/>
    <col min="10" max="10" width="29.5703125" style="123" customWidth="1"/>
    <col min="11" max="11" width="33" style="123" customWidth="1"/>
    <col min="12" max="12" width="29.85546875" style="123" customWidth="1"/>
    <col min="13" max="13" width="26.28515625" style="123" customWidth="1"/>
    <col min="14" max="14" width="22.140625" style="123" customWidth="1"/>
    <col min="15" max="15" width="26.140625" style="123" customWidth="1"/>
    <col min="16" max="16" width="19.5703125" style="123" bestFit="1" customWidth="1"/>
    <col min="17" max="17" width="21.85546875" style="123" customWidth="1"/>
    <col min="18" max="18" width="18.28515625" style="123" customWidth="1"/>
    <col min="19" max="22" width="6.42578125" style="123" customWidth="1"/>
    <col min="23" max="251" width="11.42578125" style="123"/>
    <col min="252" max="252" width="1" style="123" customWidth="1"/>
    <col min="253" max="253" width="4.28515625" style="123" customWidth="1"/>
    <col min="254" max="254" width="34.7109375" style="123" customWidth="1"/>
    <col min="255" max="255" width="0" style="123" hidden="1" customWidth="1"/>
    <col min="256" max="256" width="20" style="123" customWidth="1"/>
    <col min="257" max="257" width="20.85546875" style="123" customWidth="1"/>
    <col min="258" max="258" width="25" style="123" customWidth="1"/>
    <col min="259" max="259" width="18.7109375" style="123" customWidth="1"/>
    <col min="260" max="260" width="29.7109375" style="123" customWidth="1"/>
    <col min="261" max="261" width="13.42578125" style="123" customWidth="1"/>
    <col min="262" max="262" width="13.85546875" style="123" customWidth="1"/>
    <col min="263" max="267" width="16.5703125" style="123" customWidth="1"/>
    <col min="268" max="268" width="20.5703125" style="123" customWidth="1"/>
    <col min="269" max="269" width="21.140625" style="123" customWidth="1"/>
    <col min="270" max="270" width="9.5703125" style="123" customWidth="1"/>
    <col min="271" max="271" width="0.42578125" style="123" customWidth="1"/>
    <col min="272" max="278" width="6.42578125" style="123" customWidth="1"/>
    <col min="279" max="507" width="11.42578125" style="123"/>
    <col min="508" max="508" width="1" style="123" customWidth="1"/>
    <col min="509" max="509" width="4.28515625" style="123" customWidth="1"/>
    <col min="510" max="510" width="34.7109375" style="123" customWidth="1"/>
    <col min="511" max="511" width="0" style="123" hidden="1" customWidth="1"/>
    <col min="512" max="512" width="20" style="123" customWidth="1"/>
    <col min="513" max="513" width="20.85546875" style="123" customWidth="1"/>
    <col min="514" max="514" width="25" style="123" customWidth="1"/>
    <col min="515" max="515" width="18.7109375" style="123" customWidth="1"/>
    <col min="516" max="516" width="29.7109375" style="123" customWidth="1"/>
    <col min="517" max="517" width="13.42578125" style="123" customWidth="1"/>
    <col min="518" max="518" width="13.85546875" style="123" customWidth="1"/>
    <col min="519" max="523" width="16.5703125" style="123" customWidth="1"/>
    <col min="524" max="524" width="20.5703125" style="123" customWidth="1"/>
    <col min="525" max="525" width="21.140625" style="123" customWidth="1"/>
    <col min="526" max="526" width="9.5703125" style="123" customWidth="1"/>
    <col min="527" max="527" width="0.42578125" style="123" customWidth="1"/>
    <col min="528" max="534" width="6.42578125" style="123" customWidth="1"/>
    <col min="535" max="763" width="11.42578125" style="123"/>
    <col min="764" max="764" width="1" style="123" customWidth="1"/>
    <col min="765" max="765" width="4.28515625" style="123" customWidth="1"/>
    <col min="766" max="766" width="34.7109375" style="123" customWidth="1"/>
    <col min="767" max="767" width="0" style="123" hidden="1" customWidth="1"/>
    <col min="768" max="768" width="20" style="123" customWidth="1"/>
    <col min="769" max="769" width="20.85546875" style="123" customWidth="1"/>
    <col min="770" max="770" width="25" style="123" customWidth="1"/>
    <col min="771" max="771" width="18.7109375" style="123" customWidth="1"/>
    <col min="772" max="772" width="29.7109375" style="123" customWidth="1"/>
    <col min="773" max="773" width="13.42578125" style="123" customWidth="1"/>
    <col min="774" max="774" width="13.85546875" style="123" customWidth="1"/>
    <col min="775" max="779" width="16.5703125" style="123" customWidth="1"/>
    <col min="780" max="780" width="20.5703125" style="123" customWidth="1"/>
    <col min="781" max="781" width="21.140625" style="123" customWidth="1"/>
    <col min="782" max="782" width="9.5703125" style="123" customWidth="1"/>
    <col min="783" max="783" width="0.42578125" style="123" customWidth="1"/>
    <col min="784" max="790" width="6.42578125" style="123" customWidth="1"/>
    <col min="791" max="1019" width="11.42578125" style="123"/>
    <col min="1020" max="1020" width="1" style="123" customWidth="1"/>
    <col min="1021" max="1021" width="4.28515625" style="123" customWidth="1"/>
    <col min="1022" max="1022" width="34.7109375" style="123" customWidth="1"/>
    <col min="1023" max="1023" width="0" style="123" hidden="1" customWidth="1"/>
    <col min="1024" max="1024" width="20" style="123" customWidth="1"/>
    <col min="1025" max="1025" width="20.85546875" style="123" customWidth="1"/>
    <col min="1026" max="1026" width="25" style="123" customWidth="1"/>
    <col min="1027" max="1027" width="18.7109375" style="123" customWidth="1"/>
    <col min="1028" max="1028" width="29.7109375" style="123" customWidth="1"/>
    <col min="1029" max="1029" width="13.42578125" style="123" customWidth="1"/>
    <col min="1030" max="1030" width="13.85546875" style="123" customWidth="1"/>
    <col min="1031" max="1035" width="16.5703125" style="123" customWidth="1"/>
    <col min="1036" max="1036" width="20.5703125" style="123" customWidth="1"/>
    <col min="1037" max="1037" width="21.140625" style="123" customWidth="1"/>
    <col min="1038" max="1038" width="9.5703125" style="123" customWidth="1"/>
    <col min="1039" max="1039" width="0.42578125" style="123" customWidth="1"/>
    <col min="1040" max="1046" width="6.42578125" style="123" customWidth="1"/>
    <col min="1047" max="1275" width="11.42578125" style="123"/>
    <col min="1276" max="1276" width="1" style="123" customWidth="1"/>
    <col min="1277" max="1277" width="4.28515625" style="123" customWidth="1"/>
    <col min="1278" max="1278" width="34.7109375" style="123" customWidth="1"/>
    <col min="1279" max="1279" width="0" style="123" hidden="1" customWidth="1"/>
    <col min="1280" max="1280" width="20" style="123" customWidth="1"/>
    <col min="1281" max="1281" width="20.85546875" style="123" customWidth="1"/>
    <col min="1282" max="1282" width="25" style="123" customWidth="1"/>
    <col min="1283" max="1283" width="18.7109375" style="123" customWidth="1"/>
    <col min="1284" max="1284" width="29.7109375" style="123" customWidth="1"/>
    <col min="1285" max="1285" width="13.42578125" style="123" customWidth="1"/>
    <col min="1286" max="1286" width="13.85546875" style="123" customWidth="1"/>
    <col min="1287" max="1291" width="16.5703125" style="123" customWidth="1"/>
    <col min="1292" max="1292" width="20.5703125" style="123" customWidth="1"/>
    <col min="1293" max="1293" width="21.140625" style="123" customWidth="1"/>
    <col min="1294" max="1294" width="9.5703125" style="123" customWidth="1"/>
    <col min="1295" max="1295" width="0.42578125" style="123" customWidth="1"/>
    <col min="1296" max="1302" width="6.42578125" style="123" customWidth="1"/>
    <col min="1303" max="1531" width="11.42578125" style="123"/>
    <col min="1532" max="1532" width="1" style="123" customWidth="1"/>
    <col min="1533" max="1533" width="4.28515625" style="123" customWidth="1"/>
    <col min="1534" max="1534" width="34.7109375" style="123" customWidth="1"/>
    <col min="1535" max="1535" width="0" style="123" hidden="1" customWidth="1"/>
    <col min="1536" max="1536" width="20" style="123" customWidth="1"/>
    <col min="1537" max="1537" width="20.85546875" style="123" customWidth="1"/>
    <col min="1538" max="1538" width="25" style="123" customWidth="1"/>
    <col min="1539" max="1539" width="18.7109375" style="123" customWidth="1"/>
    <col min="1540" max="1540" width="29.7109375" style="123" customWidth="1"/>
    <col min="1541" max="1541" width="13.42578125" style="123" customWidth="1"/>
    <col min="1542" max="1542" width="13.85546875" style="123" customWidth="1"/>
    <col min="1543" max="1547" width="16.5703125" style="123" customWidth="1"/>
    <col min="1548" max="1548" width="20.5703125" style="123" customWidth="1"/>
    <col min="1549" max="1549" width="21.140625" style="123" customWidth="1"/>
    <col min="1550" max="1550" width="9.5703125" style="123" customWidth="1"/>
    <col min="1551" max="1551" width="0.42578125" style="123" customWidth="1"/>
    <col min="1552" max="1558" width="6.42578125" style="123" customWidth="1"/>
    <col min="1559" max="1787" width="11.42578125" style="123"/>
    <col min="1788" max="1788" width="1" style="123" customWidth="1"/>
    <col min="1789" max="1789" width="4.28515625" style="123" customWidth="1"/>
    <col min="1790" max="1790" width="34.7109375" style="123" customWidth="1"/>
    <col min="1791" max="1791" width="0" style="123" hidden="1" customWidth="1"/>
    <col min="1792" max="1792" width="20" style="123" customWidth="1"/>
    <col min="1793" max="1793" width="20.85546875" style="123" customWidth="1"/>
    <col min="1794" max="1794" width="25" style="123" customWidth="1"/>
    <col min="1795" max="1795" width="18.7109375" style="123" customWidth="1"/>
    <col min="1796" max="1796" width="29.7109375" style="123" customWidth="1"/>
    <col min="1797" max="1797" width="13.42578125" style="123" customWidth="1"/>
    <col min="1798" max="1798" width="13.85546875" style="123" customWidth="1"/>
    <col min="1799" max="1803" width="16.5703125" style="123" customWidth="1"/>
    <col min="1804" max="1804" width="20.5703125" style="123" customWidth="1"/>
    <col min="1805" max="1805" width="21.140625" style="123" customWidth="1"/>
    <col min="1806" max="1806" width="9.5703125" style="123" customWidth="1"/>
    <col min="1807" max="1807" width="0.42578125" style="123" customWidth="1"/>
    <col min="1808" max="1814" width="6.42578125" style="123" customWidth="1"/>
    <col min="1815" max="2043" width="11.42578125" style="123"/>
    <col min="2044" max="2044" width="1" style="123" customWidth="1"/>
    <col min="2045" max="2045" width="4.28515625" style="123" customWidth="1"/>
    <col min="2046" max="2046" width="34.7109375" style="123" customWidth="1"/>
    <col min="2047" max="2047" width="0" style="123" hidden="1" customWidth="1"/>
    <col min="2048" max="2048" width="20" style="123" customWidth="1"/>
    <col min="2049" max="2049" width="20.85546875" style="123" customWidth="1"/>
    <col min="2050" max="2050" width="25" style="123" customWidth="1"/>
    <col min="2051" max="2051" width="18.7109375" style="123" customWidth="1"/>
    <col min="2052" max="2052" width="29.7109375" style="123" customWidth="1"/>
    <col min="2053" max="2053" width="13.42578125" style="123" customWidth="1"/>
    <col min="2054" max="2054" width="13.85546875" style="123" customWidth="1"/>
    <col min="2055" max="2059" width="16.5703125" style="123" customWidth="1"/>
    <col min="2060" max="2060" width="20.5703125" style="123" customWidth="1"/>
    <col min="2061" max="2061" width="21.140625" style="123" customWidth="1"/>
    <col min="2062" max="2062" width="9.5703125" style="123" customWidth="1"/>
    <col min="2063" max="2063" width="0.42578125" style="123" customWidth="1"/>
    <col min="2064" max="2070" width="6.42578125" style="123" customWidth="1"/>
    <col min="2071" max="2299" width="11.42578125" style="123"/>
    <col min="2300" max="2300" width="1" style="123" customWidth="1"/>
    <col min="2301" max="2301" width="4.28515625" style="123" customWidth="1"/>
    <col min="2302" max="2302" width="34.7109375" style="123" customWidth="1"/>
    <col min="2303" max="2303" width="0" style="123" hidden="1" customWidth="1"/>
    <col min="2304" max="2304" width="20" style="123" customWidth="1"/>
    <col min="2305" max="2305" width="20.85546875" style="123" customWidth="1"/>
    <col min="2306" max="2306" width="25" style="123" customWidth="1"/>
    <col min="2307" max="2307" width="18.7109375" style="123" customWidth="1"/>
    <col min="2308" max="2308" width="29.7109375" style="123" customWidth="1"/>
    <col min="2309" max="2309" width="13.42578125" style="123" customWidth="1"/>
    <col min="2310" max="2310" width="13.85546875" style="123" customWidth="1"/>
    <col min="2311" max="2315" width="16.5703125" style="123" customWidth="1"/>
    <col min="2316" max="2316" width="20.5703125" style="123" customWidth="1"/>
    <col min="2317" max="2317" width="21.140625" style="123" customWidth="1"/>
    <col min="2318" max="2318" width="9.5703125" style="123" customWidth="1"/>
    <col min="2319" max="2319" width="0.42578125" style="123" customWidth="1"/>
    <col min="2320" max="2326" width="6.42578125" style="123" customWidth="1"/>
    <col min="2327" max="2555" width="11.42578125" style="123"/>
    <col min="2556" max="2556" width="1" style="123" customWidth="1"/>
    <col min="2557" max="2557" width="4.28515625" style="123" customWidth="1"/>
    <col min="2558" max="2558" width="34.7109375" style="123" customWidth="1"/>
    <col min="2559" max="2559" width="0" style="123" hidden="1" customWidth="1"/>
    <col min="2560" max="2560" width="20" style="123" customWidth="1"/>
    <col min="2561" max="2561" width="20.85546875" style="123" customWidth="1"/>
    <col min="2562" max="2562" width="25" style="123" customWidth="1"/>
    <col min="2563" max="2563" width="18.7109375" style="123" customWidth="1"/>
    <col min="2564" max="2564" width="29.7109375" style="123" customWidth="1"/>
    <col min="2565" max="2565" width="13.42578125" style="123" customWidth="1"/>
    <col min="2566" max="2566" width="13.85546875" style="123" customWidth="1"/>
    <col min="2567" max="2571" width="16.5703125" style="123" customWidth="1"/>
    <col min="2572" max="2572" width="20.5703125" style="123" customWidth="1"/>
    <col min="2573" max="2573" width="21.140625" style="123" customWidth="1"/>
    <col min="2574" max="2574" width="9.5703125" style="123" customWidth="1"/>
    <col min="2575" max="2575" width="0.42578125" style="123" customWidth="1"/>
    <col min="2576" max="2582" width="6.42578125" style="123" customWidth="1"/>
    <col min="2583" max="2811" width="11.42578125" style="123"/>
    <col min="2812" max="2812" width="1" style="123" customWidth="1"/>
    <col min="2813" max="2813" width="4.28515625" style="123" customWidth="1"/>
    <col min="2814" max="2814" width="34.7109375" style="123" customWidth="1"/>
    <col min="2815" max="2815" width="0" style="123" hidden="1" customWidth="1"/>
    <col min="2816" max="2816" width="20" style="123" customWidth="1"/>
    <col min="2817" max="2817" width="20.85546875" style="123" customWidth="1"/>
    <col min="2818" max="2818" width="25" style="123" customWidth="1"/>
    <col min="2819" max="2819" width="18.7109375" style="123" customWidth="1"/>
    <col min="2820" max="2820" width="29.7109375" style="123" customWidth="1"/>
    <col min="2821" max="2821" width="13.42578125" style="123" customWidth="1"/>
    <col min="2822" max="2822" width="13.85546875" style="123" customWidth="1"/>
    <col min="2823" max="2827" width="16.5703125" style="123" customWidth="1"/>
    <col min="2828" max="2828" width="20.5703125" style="123" customWidth="1"/>
    <col min="2829" max="2829" width="21.140625" style="123" customWidth="1"/>
    <col min="2830" max="2830" width="9.5703125" style="123" customWidth="1"/>
    <col min="2831" max="2831" width="0.42578125" style="123" customWidth="1"/>
    <col min="2832" max="2838" width="6.42578125" style="123" customWidth="1"/>
    <col min="2839" max="3067" width="11.42578125" style="123"/>
    <col min="3068" max="3068" width="1" style="123" customWidth="1"/>
    <col min="3069" max="3069" width="4.28515625" style="123" customWidth="1"/>
    <col min="3070" max="3070" width="34.7109375" style="123" customWidth="1"/>
    <col min="3071" max="3071" width="0" style="123" hidden="1" customWidth="1"/>
    <col min="3072" max="3072" width="20" style="123" customWidth="1"/>
    <col min="3073" max="3073" width="20.85546875" style="123" customWidth="1"/>
    <col min="3074" max="3074" width="25" style="123" customWidth="1"/>
    <col min="3075" max="3075" width="18.7109375" style="123" customWidth="1"/>
    <col min="3076" max="3076" width="29.7109375" style="123" customWidth="1"/>
    <col min="3077" max="3077" width="13.42578125" style="123" customWidth="1"/>
    <col min="3078" max="3078" width="13.85546875" style="123" customWidth="1"/>
    <col min="3079" max="3083" width="16.5703125" style="123" customWidth="1"/>
    <col min="3084" max="3084" width="20.5703125" style="123" customWidth="1"/>
    <col min="3085" max="3085" width="21.140625" style="123" customWidth="1"/>
    <col min="3086" max="3086" width="9.5703125" style="123" customWidth="1"/>
    <col min="3087" max="3087" width="0.42578125" style="123" customWidth="1"/>
    <col min="3088" max="3094" width="6.42578125" style="123" customWidth="1"/>
    <col min="3095" max="3323" width="11.42578125" style="123"/>
    <col min="3324" max="3324" width="1" style="123" customWidth="1"/>
    <col min="3325" max="3325" width="4.28515625" style="123" customWidth="1"/>
    <col min="3326" max="3326" width="34.7109375" style="123" customWidth="1"/>
    <col min="3327" max="3327" width="0" style="123" hidden="1" customWidth="1"/>
    <col min="3328" max="3328" width="20" style="123" customWidth="1"/>
    <col min="3329" max="3329" width="20.85546875" style="123" customWidth="1"/>
    <col min="3330" max="3330" width="25" style="123" customWidth="1"/>
    <col min="3331" max="3331" width="18.7109375" style="123" customWidth="1"/>
    <col min="3332" max="3332" width="29.7109375" style="123" customWidth="1"/>
    <col min="3333" max="3333" width="13.42578125" style="123" customWidth="1"/>
    <col min="3334" max="3334" width="13.85546875" style="123" customWidth="1"/>
    <col min="3335" max="3339" width="16.5703125" style="123" customWidth="1"/>
    <col min="3340" max="3340" width="20.5703125" style="123" customWidth="1"/>
    <col min="3341" max="3341" width="21.140625" style="123" customWidth="1"/>
    <col min="3342" max="3342" width="9.5703125" style="123" customWidth="1"/>
    <col min="3343" max="3343" width="0.42578125" style="123" customWidth="1"/>
    <col min="3344" max="3350" width="6.42578125" style="123" customWidth="1"/>
    <col min="3351" max="3579" width="11.42578125" style="123"/>
    <col min="3580" max="3580" width="1" style="123" customWidth="1"/>
    <col min="3581" max="3581" width="4.28515625" style="123" customWidth="1"/>
    <col min="3582" max="3582" width="34.7109375" style="123" customWidth="1"/>
    <col min="3583" max="3583" width="0" style="123" hidden="1" customWidth="1"/>
    <col min="3584" max="3584" width="20" style="123" customWidth="1"/>
    <col min="3585" max="3585" width="20.85546875" style="123" customWidth="1"/>
    <col min="3586" max="3586" width="25" style="123" customWidth="1"/>
    <col min="3587" max="3587" width="18.7109375" style="123" customWidth="1"/>
    <col min="3588" max="3588" width="29.7109375" style="123" customWidth="1"/>
    <col min="3589" max="3589" width="13.42578125" style="123" customWidth="1"/>
    <col min="3590" max="3590" width="13.85546875" style="123" customWidth="1"/>
    <col min="3591" max="3595" width="16.5703125" style="123" customWidth="1"/>
    <col min="3596" max="3596" width="20.5703125" style="123" customWidth="1"/>
    <col min="3597" max="3597" width="21.140625" style="123" customWidth="1"/>
    <col min="3598" max="3598" width="9.5703125" style="123" customWidth="1"/>
    <col min="3599" max="3599" width="0.42578125" style="123" customWidth="1"/>
    <col min="3600" max="3606" width="6.42578125" style="123" customWidth="1"/>
    <col min="3607" max="3835" width="11.42578125" style="123"/>
    <col min="3836" max="3836" width="1" style="123" customWidth="1"/>
    <col min="3837" max="3837" width="4.28515625" style="123" customWidth="1"/>
    <col min="3838" max="3838" width="34.7109375" style="123" customWidth="1"/>
    <col min="3839" max="3839" width="0" style="123" hidden="1" customWidth="1"/>
    <col min="3840" max="3840" width="20" style="123" customWidth="1"/>
    <col min="3841" max="3841" width="20.85546875" style="123" customWidth="1"/>
    <col min="3842" max="3842" width="25" style="123" customWidth="1"/>
    <col min="3843" max="3843" width="18.7109375" style="123" customWidth="1"/>
    <col min="3844" max="3844" width="29.7109375" style="123" customWidth="1"/>
    <col min="3845" max="3845" width="13.42578125" style="123" customWidth="1"/>
    <col min="3846" max="3846" width="13.85546875" style="123" customWidth="1"/>
    <col min="3847" max="3851" width="16.5703125" style="123" customWidth="1"/>
    <col min="3852" max="3852" width="20.5703125" style="123" customWidth="1"/>
    <col min="3853" max="3853" width="21.140625" style="123" customWidth="1"/>
    <col min="3854" max="3854" width="9.5703125" style="123" customWidth="1"/>
    <col min="3855" max="3855" width="0.42578125" style="123" customWidth="1"/>
    <col min="3856" max="3862" width="6.42578125" style="123" customWidth="1"/>
    <col min="3863" max="4091" width="11.42578125" style="123"/>
    <col min="4092" max="4092" width="1" style="123" customWidth="1"/>
    <col min="4093" max="4093" width="4.28515625" style="123" customWidth="1"/>
    <col min="4094" max="4094" width="34.7109375" style="123" customWidth="1"/>
    <col min="4095" max="4095" width="0" style="123" hidden="1" customWidth="1"/>
    <col min="4096" max="4096" width="20" style="123" customWidth="1"/>
    <col min="4097" max="4097" width="20.85546875" style="123" customWidth="1"/>
    <col min="4098" max="4098" width="25" style="123" customWidth="1"/>
    <col min="4099" max="4099" width="18.7109375" style="123" customWidth="1"/>
    <col min="4100" max="4100" width="29.7109375" style="123" customWidth="1"/>
    <col min="4101" max="4101" width="13.42578125" style="123" customWidth="1"/>
    <col min="4102" max="4102" width="13.85546875" style="123" customWidth="1"/>
    <col min="4103" max="4107" width="16.5703125" style="123" customWidth="1"/>
    <col min="4108" max="4108" width="20.5703125" style="123" customWidth="1"/>
    <col min="4109" max="4109" width="21.140625" style="123" customWidth="1"/>
    <col min="4110" max="4110" width="9.5703125" style="123" customWidth="1"/>
    <col min="4111" max="4111" width="0.42578125" style="123" customWidth="1"/>
    <col min="4112" max="4118" width="6.42578125" style="123" customWidth="1"/>
    <col min="4119" max="4347" width="11.42578125" style="123"/>
    <col min="4348" max="4348" width="1" style="123" customWidth="1"/>
    <col min="4349" max="4349" width="4.28515625" style="123" customWidth="1"/>
    <col min="4350" max="4350" width="34.7109375" style="123" customWidth="1"/>
    <col min="4351" max="4351" width="0" style="123" hidden="1" customWidth="1"/>
    <col min="4352" max="4352" width="20" style="123" customWidth="1"/>
    <col min="4353" max="4353" width="20.85546875" style="123" customWidth="1"/>
    <col min="4354" max="4354" width="25" style="123" customWidth="1"/>
    <col min="4355" max="4355" width="18.7109375" style="123" customWidth="1"/>
    <col min="4356" max="4356" width="29.7109375" style="123" customWidth="1"/>
    <col min="4357" max="4357" width="13.42578125" style="123" customWidth="1"/>
    <col min="4358" max="4358" width="13.85546875" style="123" customWidth="1"/>
    <col min="4359" max="4363" width="16.5703125" style="123" customWidth="1"/>
    <col min="4364" max="4364" width="20.5703125" style="123" customWidth="1"/>
    <col min="4365" max="4365" width="21.140625" style="123" customWidth="1"/>
    <col min="4366" max="4366" width="9.5703125" style="123" customWidth="1"/>
    <col min="4367" max="4367" width="0.42578125" style="123" customWidth="1"/>
    <col min="4368" max="4374" width="6.42578125" style="123" customWidth="1"/>
    <col min="4375" max="4603" width="11.42578125" style="123"/>
    <col min="4604" max="4604" width="1" style="123" customWidth="1"/>
    <col min="4605" max="4605" width="4.28515625" style="123" customWidth="1"/>
    <col min="4606" max="4606" width="34.7109375" style="123" customWidth="1"/>
    <col min="4607" max="4607" width="0" style="123" hidden="1" customWidth="1"/>
    <col min="4608" max="4608" width="20" style="123" customWidth="1"/>
    <col min="4609" max="4609" width="20.85546875" style="123" customWidth="1"/>
    <col min="4610" max="4610" width="25" style="123" customWidth="1"/>
    <col min="4611" max="4611" width="18.7109375" style="123" customWidth="1"/>
    <col min="4612" max="4612" width="29.7109375" style="123" customWidth="1"/>
    <col min="4613" max="4613" width="13.42578125" style="123" customWidth="1"/>
    <col min="4614" max="4614" width="13.85546875" style="123" customWidth="1"/>
    <col min="4615" max="4619" width="16.5703125" style="123" customWidth="1"/>
    <col min="4620" max="4620" width="20.5703125" style="123" customWidth="1"/>
    <col min="4621" max="4621" width="21.140625" style="123" customWidth="1"/>
    <col min="4622" max="4622" width="9.5703125" style="123" customWidth="1"/>
    <col min="4623" max="4623" width="0.42578125" style="123" customWidth="1"/>
    <col min="4624" max="4630" width="6.42578125" style="123" customWidth="1"/>
    <col min="4631" max="4859" width="11.42578125" style="123"/>
    <col min="4860" max="4860" width="1" style="123" customWidth="1"/>
    <col min="4861" max="4861" width="4.28515625" style="123" customWidth="1"/>
    <col min="4862" max="4862" width="34.7109375" style="123" customWidth="1"/>
    <col min="4863" max="4863" width="0" style="123" hidden="1" customWidth="1"/>
    <col min="4864" max="4864" width="20" style="123" customWidth="1"/>
    <col min="4865" max="4865" width="20.85546875" style="123" customWidth="1"/>
    <col min="4866" max="4866" width="25" style="123" customWidth="1"/>
    <col min="4867" max="4867" width="18.7109375" style="123" customWidth="1"/>
    <col min="4868" max="4868" width="29.7109375" style="123" customWidth="1"/>
    <col min="4869" max="4869" width="13.42578125" style="123" customWidth="1"/>
    <col min="4870" max="4870" width="13.85546875" style="123" customWidth="1"/>
    <col min="4871" max="4875" width="16.5703125" style="123" customWidth="1"/>
    <col min="4876" max="4876" width="20.5703125" style="123" customWidth="1"/>
    <col min="4877" max="4877" width="21.140625" style="123" customWidth="1"/>
    <col min="4878" max="4878" width="9.5703125" style="123" customWidth="1"/>
    <col min="4879" max="4879" width="0.42578125" style="123" customWidth="1"/>
    <col min="4880" max="4886" width="6.42578125" style="123" customWidth="1"/>
    <col min="4887" max="5115" width="11.42578125" style="123"/>
    <col min="5116" max="5116" width="1" style="123" customWidth="1"/>
    <col min="5117" max="5117" width="4.28515625" style="123" customWidth="1"/>
    <col min="5118" max="5118" width="34.7109375" style="123" customWidth="1"/>
    <col min="5119" max="5119" width="0" style="123" hidden="1" customWidth="1"/>
    <col min="5120" max="5120" width="20" style="123" customWidth="1"/>
    <col min="5121" max="5121" width="20.85546875" style="123" customWidth="1"/>
    <col min="5122" max="5122" width="25" style="123" customWidth="1"/>
    <col min="5123" max="5123" width="18.7109375" style="123" customWidth="1"/>
    <col min="5124" max="5124" width="29.7109375" style="123" customWidth="1"/>
    <col min="5125" max="5125" width="13.42578125" style="123" customWidth="1"/>
    <col min="5126" max="5126" width="13.85546875" style="123" customWidth="1"/>
    <col min="5127" max="5131" width="16.5703125" style="123" customWidth="1"/>
    <col min="5132" max="5132" width="20.5703125" style="123" customWidth="1"/>
    <col min="5133" max="5133" width="21.140625" style="123" customWidth="1"/>
    <col min="5134" max="5134" width="9.5703125" style="123" customWidth="1"/>
    <col min="5135" max="5135" width="0.42578125" style="123" customWidth="1"/>
    <col min="5136" max="5142" width="6.42578125" style="123" customWidth="1"/>
    <col min="5143" max="5371" width="11.42578125" style="123"/>
    <col min="5372" max="5372" width="1" style="123" customWidth="1"/>
    <col min="5373" max="5373" width="4.28515625" style="123" customWidth="1"/>
    <col min="5374" max="5374" width="34.7109375" style="123" customWidth="1"/>
    <col min="5375" max="5375" width="0" style="123" hidden="1" customWidth="1"/>
    <col min="5376" max="5376" width="20" style="123" customWidth="1"/>
    <col min="5377" max="5377" width="20.85546875" style="123" customWidth="1"/>
    <col min="5378" max="5378" width="25" style="123" customWidth="1"/>
    <col min="5379" max="5379" width="18.7109375" style="123" customWidth="1"/>
    <col min="5380" max="5380" width="29.7109375" style="123" customWidth="1"/>
    <col min="5381" max="5381" width="13.42578125" style="123" customWidth="1"/>
    <col min="5382" max="5382" width="13.85546875" style="123" customWidth="1"/>
    <col min="5383" max="5387" width="16.5703125" style="123" customWidth="1"/>
    <col min="5388" max="5388" width="20.5703125" style="123" customWidth="1"/>
    <col min="5389" max="5389" width="21.140625" style="123" customWidth="1"/>
    <col min="5390" max="5390" width="9.5703125" style="123" customWidth="1"/>
    <col min="5391" max="5391" width="0.42578125" style="123" customWidth="1"/>
    <col min="5392" max="5398" width="6.42578125" style="123" customWidth="1"/>
    <col min="5399" max="5627" width="11.42578125" style="123"/>
    <col min="5628" max="5628" width="1" style="123" customWidth="1"/>
    <col min="5629" max="5629" width="4.28515625" style="123" customWidth="1"/>
    <col min="5630" max="5630" width="34.7109375" style="123" customWidth="1"/>
    <col min="5631" max="5631" width="0" style="123" hidden="1" customWidth="1"/>
    <col min="5632" max="5632" width="20" style="123" customWidth="1"/>
    <col min="5633" max="5633" width="20.85546875" style="123" customWidth="1"/>
    <col min="5634" max="5634" width="25" style="123" customWidth="1"/>
    <col min="5635" max="5635" width="18.7109375" style="123" customWidth="1"/>
    <col min="5636" max="5636" width="29.7109375" style="123" customWidth="1"/>
    <col min="5637" max="5637" width="13.42578125" style="123" customWidth="1"/>
    <col min="5638" max="5638" width="13.85546875" style="123" customWidth="1"/>
    <col min="5639" max="5643" width="16.5703125" style="123" customWidth="1"/>
    <col min="5644" max="5644" width="20.5703125" style="123" customWidth="1"/>
    <col min="5645" max="5645" width="21.140625" style="123" customWidth="1"/>
    <col min="5646" max="5646" width="9.5703125" style="123" customWidth="1"/>
    <col min="5647" max="5647" width="0.42578125" style="123" customWidth="1"/>
    <col min="5648" max="5654" width="6.42578125" style="123" customWidth="1"/>
    <col min="5655" max="5883" width="11.42578125" style="123"/>
    <col min="5884" max="5884" width="1" style="123" customWidth="1"/>
    <col min="5885" max="5885" width="4.28515625" style="123" customWidth="1"/>
    <col min="5886" max="5886" width="34.7109375" style="123" customWidth="1"/>
    <col min="5887" max="5887" width="0" style="123" hidden="1" customWidth="1"/>
    <col min="5888" max="5888" width="20" style="123" customWidth="1"/>
    <col min="5889" max="5889" width="20.85546875" style="123" customWidth="1"/>
    <col min="5890" max="5890" width="25" style="123" customWidth="1"/>
    <col min="5891" max="5891" width="18.7109375" style="123" customWidth="1"/>
    <col min="5892" max="5892" width="29.7109375" style="123" customWidth="1"/>
    <col min="5893" max="5893" width="13.42578125" style="123" customWidth="1"/>
    <col min="5894" max="5894" width="13.85546875" style="123" customWidth="1"/>
    <col min="5895" max="5899" width="16.5703125" style="123" customWidth="1"/>
    <col min="5900" max="5900" width="20.5703125" style="123" customWidth="1"/>
    <col min="5901" max="5901" width="21.140625" style="123" customWidth="1"/>
    <col min="5902" max="5902" width="9.5703125" style="123" customWidth="1"/>
    <col min="5903" max="5903" width="0.42578125" style="123" customWidth="1"/>
    <col min="5904" max="5910" width="6.42578125" style="123" customWidth="1"/>
    <col min="5911" max="6139" width="11.42578125" style="123"/>
    <col min="6140" max="6140" width="1" style="123" customWidth="1"/>
    <col min="6141" max="6141" width="4.28515625" style="123" customWidth="1"/>
    <col min="6142" max="6142" width="34.7109375" style="123" customWidth="1"/>
    <col min="6143" max="6143" width="0" style="123" hidden="1" customWidth="1"/>
    <col min="6144" max="6144" width="20" style="123" customWidth="1"/>
    <col min="6145" max="6145" width="20.85546875" style="123" customWidth="1"/>
    <col min="6146" max="6146" width="25" style="123" customWidth="1"/>
    <col min="6147" max="6147" width="18.7109375" style="123" customWidth="1"/>
    <col min="6148" max="6148" width="29.7109375" style="123" customWidth="1"/>
    <col min="6149" max="6149" width="13.42578125" style="123" customWidth="1"/>
    <col min="6150" max="6150" width="13.85546875" style="123" customWidth="1"/>
    <col min="6151" max="6155" width="16.5703125" style="123" customWidth="1"/>
    <col min="6156" max="6156" width="20.5703125" style="123" customWidth="1"/>
    <col min="6157" max="6157" width="21.140625" style="123" customWidth="1"/>
    <col min="6158" max="6158" width="9.5703125" style="123" customWidth="1"/>
    <col min="6159" max="6159" width="0.42578125" style="123" customWidth="1"/>
    <col min="6160" max="6166" width="6.42578125" style="123" customWidth="1"/>
    <col min="6167" max="6395" width="11.42578125" style="123"/>
    <col min="6396" max="6396" width="1" style="123" customWidth="1"/>
    <col min="6397" max="6397" width="4.28515625" style="123" customWidth="1"/>
    <col min="6398" max="6398" width="34.7109375" style="123" customWidth="1"/>
    <col min="6399" max="6399" width="0" style="123" hidden="1" customWidth="1"/>
    <col min="6400" max="6400" width="20" style="123" customWidth="1"/>
    <col min="6401" max="6401" width="20.85546875" style="123" customWidth="1"/>
    <col min="6402" max="6402" width="25" style="123" customWidth="1"/>
    <col min="6403" max="6403" width="18.7109375" style="123" customWidth="1"/>
    <col min="6404" max="6404" width="29.7109375" style="123" customWidth="1"/>
    <col min="6405" max="6405" width="13.42578125" style="123" customWidth="1"/>
    <col min="6406" max="6406" width="13.85546875" style="123" customWidth="1"/>
    <col min="6407" max="6411" width="16.5703125" style="123" customWidth="1"/>
    <col min="6412" max="6412" width="20.5703125" style="123" customWidth="1"/>
    <col min="6413" max="6413" width="21.140625" style="123" customWidth="1"/>
    <col min="6414" max="6414" width="9.5703125" style="123" customWidth="1"/>
    <col min="6415" max="6415" width="0.42578125" style="123" customWidth="1"/>
    <col min="6416" max="6422" width="6.42578125" style="123" customWidth="1"/>
    <col min="6423" max="6651" width="11.42578125" style="123"/>
    <col min="6652" max="6652" width="1" style="123" customWidth="1"/>
    <col min="6653" max="6653" width="4.28515625" style="123" customWidth="1"/>
    <col min="6654" max="6654" width="34.7109375" style="123" customWidth="1"/>
    <col min="6655" max="6655" width="0" style="123" hidden="1" customWidth="1"/>
    <col min="6656" max="6656" width="20" style="123" customWidth="1"/>
    <col min="6657" max="6657" width="20.85546875" style="123" customWidth="1"/>
    <col min="6658" max="6658" width="25" style="123" customWidth="1"/>
    <col min="6659" max="6659" width="18.7109375" style="123" customWidth="1"/>
    <col min="6660" max="6660" width="29.7109375" style="123" customWidth="1"/>
    <col min="6661" max="6661" width="13.42578125" style="123" customWidth="1"/>
    <col min="6662" max="6662" width="13.85546875" style="123" customWidth="1"/>
    <col min="6663" max="6667" width="16.5703125" style="123" customWidth="1"/>
    <col min="6668" max="6668" width="20.5703125" style="123" customWidth="1"/>
    <col min="6669" max="6669" width="21.140625" style="123" customWidth="1"/>
    <col min="6670" max="6670" width="9.5703125" style="123" customWidth="1"/>
    <col min="6671" max="6671" width="0.42578125" style="123" customWidth="1"/>
    <col min="6672" max="6678" width="6.42578125" style="123" customWidth="1"/>
    <col min="6679" max="6907" width="11.42578125" style="123"/>
    <col min="6908" max="6908" width="1" style="123" customWidth="1"/>
    <col min="6909" max="6909" width="4.28515625" style="123" customWidth="1"/>
    <col min="6910" max="6910" width="34.7109375" style="123" customWidth="1"/>
    <col min="6911" max="6911" width="0" style="123" hidden="1" customWidth="1"/>
    <col min="6912" max="6912" width="20" style="123" customWidth="1"/>
    <col min="6913" max="6913" width="20.85546875" style="123" customWidth="1"/>
    <col min="6914" max="6914" width="25" style="123" customWidth="1"/>
    <col min="6915" max="6915" width="18.7109375" style="123" customWidth="1"/>
    <col min="6916" max="6916" width="29.7109375" style="123" customWidth="1"/>
    <col min="6917" max="6917" width="13.42578125" style="123" customWidth="1"/>
    <col min="6918" max="6918" width="13.85546875" style="123" customWidth="1"/>
    <col min="6919" max="6923" width="16.5703125" style="123" customWidth="1"/>
    <col min="6924" max="6924" width="20.5703125" style="123" customWidth="1"/>
    <col min="6925" max="6925" width="21.140625" style="123" customWidth="1"/>
    <col min="6926" max="6926" width="9.5703125" style="123" customWidth="1"/>
    <col min="6927" max="6927" width="0.42578125" style="123" customWidth="1"/>
    <col min="6928" max="6934" width="6.42578125" style="123" customWidth="1"/>
    <col min="6935" max="7163" width="11.42578125" style="123"/>
    <col min="7164" max="7164" width="1" style="123" customWidth="1"/>
    <col min="7165" max="7165" width="4.28515625" style="123" customWidth="1"/>
    <col min="7166" max="7166" width="34.7109375" style="123" customWidth="1"/>
    <col min="7167" max="7167" width="0" style="123" hidden="1" customWidth="1"/>
    <col min="7168" max="7168" width="20" style="123" customWidth="1"/>
    <col min="7169" max="7169" width="20.85546875" style="123" customWidth="1"/>
    <col min="7170" max="7170" width="25" style="123" customWidth="1"/>
    <col min="7171" max="7171" width="18.7109375" style="123" customWidth="1"/>
    <col min="7172" max="7172" width="29.7109375" style="123" customWidth="1"/>
    <col min="7173" max="7173" width="13.42578125" style="123" customWidth="1"/>
    <col min="7174" max="7174" width="13.85546875" style="123" customWidth="1"/>
    <col min="7175" max="7179" width="16.5703125" style="123" customWidth="1"/>
    <col min="7180" max="7180" width="20.5703125" style="123" customWidth="1"/>
    <col min="7181" max="7181" width="21.140625" style="123" customWidth="1"/>
    <col min="7182" max="7182" width="9.5703125" style="123" customWidth="1"/>
    <col min="7183" max="7183" width="0.42578125" style="123" customWidth="1"/>
    <col min="7184" max="7190" width="6.42578125" style="123" customWidth="1"/>
    <col min="7191" max="7419" width="11.42578125" style="123"/>
    <col min="7420" max="7420" width="1" style="123" customWidth="1"/>
    <col min="7421" max="7421" width="4.28515625" style="123" customWidth="1"/>
    <col min="7422" max="7422" width="34.7109375" style="123" customWidth="1"/>
    <col min="7423" max="7423" width="0" style="123" hidden="1" customWidth="1"/>
    <col min="7424" max="7424" width="20" style="123" customWidth="1"/>
    <col min="7425" max="7425" width="20.85546875" style="123" customWidth="1"/>
    <col min="7426" max="7426" width="25" style="123" customWidth="1"/>
    <col min="7427" max="7427" width="18.7109375" style="123" customWidth="1"/>
    <col min="7428" max="7428" width="29.7109375" style="123" customWidth="1"/>
    <col min="7429" max="7429" width="13.42578125" style="123" customWidth="1"/>
    <col min="7430" max="7430" width="13.85546875" style="123" customWidth="1"/>
    <col min="7431" max="7435" width="16.5703125" style="123" customWidth="1"/>
    <col min="7436" max="7436" width="20.5703125" style="123" customWidth="1"/>
    <col min="7437" max="7437" width="21.140625" style="123" customWidth="1"/>
    <col min="7438" max="7438" width="9.5703125" style="123" customWidth="1"/>
    <col min="7439" max="7439" width="0.42578125" style="123" customWidth="1"/>
    <col min="7440" max="7446" width="6.42578125" style="123" customWidth="1"/>
    <col min="7447" max="7675" width="11.42578125" style="123"/>
    <col min="7676" max="7676" width="1" style="123" customWidth="1"/>
    <col min="7677" max="7677" width="4.28515625" style="123" customWidth="1"/>
    <col min="7678" max="7678" width="34.7109375" style="123" customWidth="1"/>
    <col min="7679" max="7679" width="0" style="123" hidden="1" customWidth="1"/>
    <col min="7680" max="7680" width="20" style="123" customWidth="1"/>
    <col min="7681" max="7681" width="20.85546875" style="123" customWidth="1"/>
    <col min="7682" max="7682" width="25" style="123" customWidth="1"/>
    <col min="7683" max="7683" width="18.7109375" style="123" customWidth="1"/>
    <col min="7684" max="7684" width="29.7109375" style="123" customWidth="1"/>
    <col min="7685" max="7685" width="13.42578125" style="123" customWidth="1"/>
    <col min="7686" max="7686" width="13.85546875" style="123" customWidth="1"/>
    <col min="7687" max="7691" width="16.5703125" style="123" customWidth="1"/>
    <col min="7692" max="7692" width="20.5703125" style="123" customWidth="1"/>
    <col min="7693" max="7693" width="21.140625" style="123" customWidth="1"/>
    <col min="7694" max="7694" width="9.5703125" style="123" customWidth="1"/>
    <col min="7695" max="7695" width="0.42578125" style="123" customWidth="1"/>
    <col min="7696" max="7702" width="6.42578125" style="123" customWidth="1"/>
    <col min="7703" max="7931" width="11.42578125" style="123"/>
    <col min="7932" max="7932" width="1" style="123" customWidth="1"/>
    <col min="7933" max="7933" width="4.28515625" style="123" customWidth="1"/>
    <col min="7934" max="7934" width="34.7109375" style="123" customWidth="1"/>
    <col min="7935" max="7935" width="0" style="123" hidden="1" customWidth="1"/>
    <col min="7936" max="7936" width="20" style="123" customWidth="1"/>
    <col min="7937" max="7937" width="20.85546875" style="123" customWidth="1"/>
    <col min="7938" max="7938" width="25" style="123" customWidth="1"/>
    <col min="7939" max="7939" width="18.7109375" style="123" customWidth="1"/>
    <col min="7940" max="7940" width="29.7109375" style="123" customWidth="1"/>
    <col min="7941" max="7941" width="13.42578125" style="123" customWidth="1"/>
    <col min="7942" max="7942" width="13.85546875" style="123" customWidth="1"/>
    <col min="7943" max="7947" width="16.5703125" style="123" customWidth="1"/>
    <col min="7948" max="7948" width="20.5703125" style="123" customWidth="1"/>
    <col min="7949" max="7949" width="21.140625" style="123" customWidth="1"/>
    <col min="7950" max="7950" width="9.5703125" style="123" customWidth="1"/>
    <col min="7951" max="7951" width="0.42578125" style="123" customWidth="1"/>
    <col min="7952" max="7958" width="6.42578125" style="123" customWidth="1"/>
    <col min="7959" max="8187" width="11.42578125" style="123"/>
    <col min="8188" max="8188" width="1" style="123" customWidth="1"/>
    <col min="8189" max="8189" width="4.28515625" style="123" customWidth="1"/>
    <col min="8190" max="8190" width="34.7109375" style="123" customWidth="1"/>
    <col min="8191" max="8191" width="0" style="123" hidden="1" customWidth="1"/>
    <col min="8192" max="8192" width="20" style="123" customWidth="1"/>
    <col min="8193" max="8193" width="20.85546875" style="123" customWidth="1"/>
    <col min="8194" max="8194" width="25" style="123" customWidth="1"/>
    <col min="8195" max="8195" width="18.7109375" style="123" customWidth="1"/>
    <col min="8196" max="8196" width="29.7109375" style="123" customWidth="1"/>
    <col min="8197" max="8197" width="13.42578125" style="123" customWidth="1"/>
    <col min="8198" max="8198" width="13.85546875" style="123" customWidth="1"/>
    <col min="8199" max="8203" width="16.5703125" style="123" customWidth="1"/>
    <col min="8204" max="8204" width="20.5703125" style="123" customWidth="1"/>
    <col min="8205" max="8205" width="21.140625" style="123" customWidth="1"/>
    <col min="8206" max="8206" width="9.5703125" style="123" customWidth="1"/>
    <col min="8207" max="8207" width="0.42578125" style="123" customWidth="1"/>
    <col min="8208" max="8214" width="6.42578125" style="123" customWidth="1"/>
    <col min="8215" max="8443" width="11.42578125" style="123"/>
    <col min="8444" max="8444" width="1" style="123" customWidth="1"/>
    <col min="8445" max="8445" width="4.28515625" style="123" customWidth="1"/>
    <col min="8446" max="8446" width="34.7109375" style="123" customWidth="1"/>
    <col min="8447" max="8447" width="0" style="123" hidden="1" customWidth="1"/>
    <col min="8448" max="8448" width="20" style="123" customWidth="1"/>
    <col min="8449" max="8449" width="20.85546875" style="123" customWidth="1"/>
    <col min="8450" max="8450" width="25" style="123" customWidth="1"/>
    <col min="8451" max="8451" width="18.7109375" style="123" customWidth="1"/>
    <col min="8452" max="8452" width="29.7109375" style="123" customWidth="1"/>
    <col min="8453" max="8453" width="13.42578125" style="123" customWidth="1"/>
    <col min="8454" max="8454" width="13.85546875" style="123" customWidth="1"/>
    <col min="8455" max="8459" width="16.5703125" style="123" customWidth="1"/>
    <col min="8460" max="8460" width="20.5703125" style="123" customWidth="1"/>
    <col min="8461" max="8461" width="21.140625" style="123" customWidth="1"/>
    <col min="8462" max="8462" width="9.5703125" style="123" customWidth="1"/>
    <col min="8463" max="8463" width="0.42578125" style="123" customWidth="1"/>
    <col min="8464" max="8470" width="6.42578125" style="123" customWidth="1"/>
    <col min="8471" max="8699" width="11.42578125" style="123"/>
    <col min="8700" max="8700" width="1" style="123" customWidth="1"/>
    <col min="8701" max="8701" width="4.28515625" style="123" customWidth="1"/>
    <col min="8702" max="8702" width="34.7109375" style="123" customWidth="1"/>
    <col min="8703" max="8703" width="0" style="123" hidden="1" customWidth="1"/>
    <col min="8704" max="8704" width="20" style="123" customWidth="1"/>
    <col min="8705" max="8705" width="20.85546875" style="123" customWidth="1"/>
    <col min="8706" max="8706" width="25" style="123" customWidth="1"/>
    <col min="8707" max="8707" width="18.7109375" style="123" customWidth="1"/>
    <col min="8708" max="8708" width="29.7109375" style="123" customWidth="1"/>
    <col min="8709" max="8709" width="13.42578125" style="123" customWidth="1"/>
    <col min="8710" max="8710" width="13.85546875" style="123" customWidth="1"/>
    <col min="8711" max="8715" width="16.5703125" style="123" customWidth="1"/>
    <col min="8716" max="8716" width="20.5703125" style="123" customWidth="1"/>
    <col min="8717" max="8717" width="21.140625" style="123" customWidth="1"/>
    <col min="8718" max="8718" width="9.5703125" style="123" customWidth="1"/>
    <col min="8719" max="8719" width="0.42578125" style="123" customWidth="1"/>
    <col min="8720" max="8726" width="6.42578125" style="123" customWidth="1"/>
    <col min="8727" max="8955" width="11.42578125" style="123"/>
    <col min="8956" max="8956" width="1" style="123" customWidth="1"/>
    <col min="8957" max="8957" width="4.28515625" style="123" customWidth="1"/>
    <col min="8958" max="8958" width="34.7109375" style="123" customWidth="1"/>
    <col min="8959" max="8959" width="0" style="123" hidden="1" customWidth="1"/>
    <col min="8960" max="8960" width="20" style="123" customWidth="1"/>
    <col min="8961" max="8961" width="20.85546875" style="123" customWidth="1"/>
    <col min="8962" max="8962" width="25" style="123" customWidth="1"/>
    <col min="8963" max="8963" width="18.7109375" style="123" customWidth="1"/>
    <col min="8964" max="8964" width="29.7109375" style="123" customWidth="1"/>
    <col min="8965" max="8965" width="13.42578125" style="123" customWidth="1"/>
    <col min="8966" max="8966" width="13.85546875" style="123" customWidth="1"/>
    <col min="8967" max="8971" width="16.5703125" style="123" customWidth="1"/>
    <col min="8972" max="8972" width="20.5703125" style="123" customWidth="1"/>
    <col min="8973" max="8973" width="21.140625" style="123" customWidth="1"/>
    <col min="8974" max="8974" width="9.5703125" style="123" customWidth="1"/>
    <col min="8975" max="8975" width="0.42578125" style="123" customWidth="1"/>
    <col min="8976" max="8982" width="6.42578125" style="123" customWidth="1"/>
    <col min="8983" max="9211" width="11.42578125" style="123"/>
    <col min="9212" max="9212" width="1" style="123" customWidth="1"/>
    <col min="9213" max="9213" width="4.28515625" style="123" customWidth="1"/>
    <col min="9214" max="9214" width="34.7109375" style="123" customWidth="1"/>
    <col min="9215" max="9215" width="0" style="123" hidden="1" customWidth="1"/>
    <col min="9216" max="9216" width="20" style="123" customWidth="1"/>
    <col min="9217" max="9217" width="20.85546875" style="123" customWidth="1"/>
    <col min="9218" max="9218" width="25" style="123" customWidth="1"/>
    <col min="9219" max="9219" width="18.7109375" style="123" customWidth="1"/>
    <col min="9220" max="9220" width="29.7109375" style="123" customWidth="1"/>
    <col min="9221" max="9221" width="13.42578125" style="123" customWidth="1"/>
    <col min="9222" max="9222" width="13.85546875" style="123" customWidth="1"/>
    <col min="9223" max="9227" width="16.5703125" style="123" customWidth="1"/>
    <col min="9228" max="9228" width="20.5703125" style="123" customWidth="1"/>
    <col min="9229" max="9229" width="21.140625" style="123" customWidth="1"/>
    <col min="9230" max="9230" width="9.5703125" style="123" customWidth="1"/>
    <col min="9231" max="9231" width="0.42578125" style="123" customWidth="1"/>
    <col min="9232" max="9238" width="6.42578125" style="123" customWidth="1"/>
    <col min="9239" max="9467" width="11.42578125" style="123"/>
    <col min="9468" max="9468" width="1" style="123" customWidth="1"/>
    <col min="9469" max="9469" width="4.28515625" style="123" customWidth="1"/>
    <col min="9470" max="9470" width="34.7109375" style="123" customWidth="1"/>
    <col min="9471" max="9471" width="0" style="123" hidden="1" customWidth="1"/>
    <col min="9472" max="9472" width="20" style="123" customWidth="1"/>
    <col min="9473" max="9473" width="20.85546875" style="123" customWidth="1"/>
    <col min="9474" max="9474" width="25" style="123" customWidth="1"/>
    <col min="9475" max="9475" width="18.7109375" style="123" customWidth="1"/>
    <col min="9476" max="9476" width="29.7109375" style="123" customWidth="1"/>
    <col min="9477" max="9477" width="13.42578125" style="123" customWidth="1"/>
    <col min="9478" max="9478" width="13.85546875" style="123" customWidth="1"/>
    <col min="9479" max="9483" width="16.5703125" style="123" customWidth="1"/>
    <col min="9484" max="9484" width="20.5703125" style="123" customWidth="1"/>
    <col min="9485" max="9485" width="21.140625" style="123" customWidth="1"/>
    <col min="9486" max="9486" width="9.5703125" style="123" customWidth="1"/>
    <col min="9487" max="9487" width="0.42578125" style="123" customWidth="1"/>
    <col min="9488" max="9494" width="6.42578125" style="123" customWidth="1"/>
    <col min="9495" max="9723" width="11.42578125" style="123"/>
    <col min="9724" max="9724" width="1" style="123" customWidth="1"/>
    <col min="9725" max="9725" width="4.28515625" style="123" customWidth="1"/>
    <col min="9726" max="9726" width="34.7109375" style="123" customWidth="1"/>
    <col min="9727" max="9727" width="0" style="123" hidden="1" customWidth="1"/>
    <col min="9728" max="9728" width="20" style="123" customWidth="1"/>
    <col min="9729" max="9729" width="20.85546875" style="123" customWidth="1"/>
    <col min="9730" max="9730" width="25" style="123" customWidth="1"/>
    <col min="9731" max="9731" width="18.7109375" style="123" customWidth="1"/>
    <col min="9732" max="9732" width="29.7109375" style="123" customWidth="1"/>
    <col min="9733" max="9733" width="13.42578125" style="123" customWidth="1"/>
    <col min="9734" max="9734" width="13.85546875" style="123" customWidth="1"/>
    <col min="9735" max="9739" width="16.5703125" style="123" customWidth="1"/>
    <col min="9740" max="9740" width="20.5703125" style="123" customWidth="1"/>
    <col min="9741" max="9741" width="21.140625" style="123" customWidth="1"/>
    <col min="9742" max="9742" width="9.5703125" style="123" customWidth="1"/>
    <col min="9743" max="9743" width="0.42578125" style="123" customWidth="1"/>
    <col min="9744" max="9750" width="6.42578125" style="123" customWidth="1"/>
    <col min="9751" max="9979" width="11.42578125" style="123"/>
    <col min="9980" max="9980" width="1" style="123" customWidth="1"/>
    <col min="9981" max="9981" width="4.28515625" style="123" customWidth="1"/>
    <col min="9982" max="9982" width="34.7109375" style="123" customWidth="1"/>
    <col min="9983" max="9983" width="0" style="123" hidden="1" customWidth="1"/>
    <col min="9984" max="9984" width="20" style="123" customWidth="1"/>
    <col min="9985" max="9985" width="20.85546875" style="123" customWidth="1"/>
    <col min="9986" max="9986" width="25" style="123" customWidth="1"/>
    <col min="9987" max="9987" width="18.7109375" style="123" customWidth="1"/>
    <col min="9988" max="9988" width="29.7109375" style="123" customWidth="1"/>
    <col min="9989" max="9989" width="13.42578125" style="123" customWidth="1"/>
    <col min="9990" max="9990" width="13.85546875" style="123" customWidth="1"/>
    <col min="9991" max="9995" width="16.5703125" style="123" customWidth="1"/>
    <col min="9996" max="9996" width="20.5703125" style="123" customWidth="1"/>
    <col min="9997" max="9997" width="21.140625" style="123" customWidth="1"/>
    <col min="9998" max="9998" width="9.5703125" style="123" customWidth="1"/>
    <col min="9999" max="9999" width="0.42578125" style="123" customWidth="1"/>
    <col min="10000" max="10006" width="6.42578125" style="123" customWidth="1"/>
    <col min="10007" max="10235" width="11.42578125" style="123"/>
    <col min="10236" max="10236" width="1" style="123" customWidth="1"/>
    <col min="10237" max="10237" width="4.28515625" style="123" customWidth="1"/>
    <col min="10238" max="10238" width="34.7109375" style="123" customWidth="1"/>
    <col min="10239" max="10239" width="0" style="123" hidden="1" customWidth="1"/>
    <col min="10240" max="10240" width="20" style="123" customWidth="1"/>
    <col min="10241" max="10241" width="20.85546875" style="123" customWidth="1"/>
    <col min="10242" max="10242" width="25" style="123" customWidth="1"/>
    <col min="10243" max="10243" width="18.7109375" style="123" customWidth="1"/>
    <col min="10244" max="10244" width="29.7109375" style="123" customWidth="1"/>
    <col min="10245" max="10245" width="13.42578125" style="123" customWidth="1"/>
    <col min="10246" max="10246" width="13.85546875" style="123" customWidth="1"/>
    <col min="10247" max="10251" width="16.5703125" style="123" customWidth="1"/>
    <col min="10252" max="10252" width="20.5703125" style="123" customWidth="1"/>
    <col min="10253" max="10253" width="21.140625" style="123" customWidth="1"/>
    <col min="10254" max="10254" width="9.5703125" style="123" customWidth="1"/>
    <col min="10255" max="10255" width="0.42578125" style="123" customWidth="1"/>
    <col min="10256" max="10262" width="6.42578125" style="123" customWidth="1"/>
    <col min="10263" max="10491" width="11.42578125" style="123"/>
    <col min="10492" max="10492" width="1" style="123" customWidth="1"/>
    <col min="10493" max="10493" width="4.28515625" style="123" customWidth="1"/>
    <col min="10494" max="10494" width="34.7109375" style="123" customWidth="1"/>
    <col min="10495" max="10495" width="0" style="123" hidden="1" customWidth="1"/>
    <col min="10496" max="10496" width="20" style="123" customWidth="1"/>
    <col min="10497" max="10497" width="20.85546875" style="123" customWidth="1"/>
    <col min="10498" max="10498" width="25" style="123" customWidth="1"/>
    <col min="10499" max="10499" width="18.7109375" style="123" customWidth="1"/>
    <col min="10500" max="10500" width="29.7109375" style="123" customWidth="1"/>
    <col min="10501" max="10501" width="13.42578125" style="123" customWidth="1"/>
    <col min="10502" max="10502" width="13.85546875" style="123" customWidth="1"/>
    <col min="10503" max="10507" width="16.5703125" style="123" customWidth="1"/>
    <col min="10508" max="10508" width="20.5703125" style="123" customWidth="1"/>
    <col min="10509" max="10509" width="21.140625" style="123" customWidth="1"/>
    <col min="10510" max="10510" width="9.5703125" style="123" customWidth="1"/>
    <col min="10511" max="10511" width="0.42578125" style="123" customWidth="1"/>
    <col min="10512" max="10518" width="6.42578125" style="123" customWidth="1"/>
    <col min="10519" max="10747" width="11.42578125" style="123"/>
    <col min="10748" max="10748" width="1" style="123" customWidth="1"/>
    <col min="10749" max="10749" width="4.28515625" style="123" customWidth="1"/>
    <col min="10750" max="10750" width="34.7109375" style="123" customWidth="1"/>
    <col min="10751" max="10751" width="0" style="123" hidden="1" customWidth="1"/>
    <col min="10752" max="10752" width="20" style="123" customWidth="1"/>
    <col min="10753" max="10753" width="20.85546875" style="123" customWidth="1"/>
    <col min="10754" max="10754" width="25" style="123" customWidth="1"/>
    <col min="10755" max="10755" width="18.7109375" style="123" customWidth="1"/>
    <col min="10756" max="10756" width="29.7109375" style="123" customWidth="1"/>
    <col min="10757" max="10757" width="13.42578125" style="123" customWidth="1"/>
    <col min="10758" max="10758" width="13.85546875" style="123" customWidth="1"/>
    <col min="10759" max="10763" width="16.5703125" style="123" customWidth="1"/>
    <col min="10764" max="10764" width="20.5703125" style="123" customWidth="1"/>
    <col min="10765" max="10765" width="21.140625" style="123" customWidth="1"/>
    <col min="10766" max="10766" width="9.5703125" style="123" customWidth="1"/>
    <col min="10767" max="10767" width="0.42578125" style="123" customWidth="1"/>
    <col min="10768" max="10774" width="6.42578125" style="123" customWidth="1"/>
    <col min="10775" max="11003" width="11.42578125" style="123"/>
    <col min="11004" max="11004" width="1" style="123" customWidth="1"/>
    <col min="11005" max="11005" width="4.28515625" style="123" customWidth="1"/>
    <col min="11006" max="11006" width="34.7109375" style="123" customWidth="1"/>
    <col min="11007" max="11007" width="0" style="123" hidden="1" customWidth="1"/>
    <col min="11008" max="11008" width="20" style="123" customWidth="1"/>
    <col min="11009" max="11009" width="20.85546875" style="123" customWidth="1"/>
    <col min="11010" max="11010" width="25" style="123" customWidth="1"/>
    <col min="11011" max="11011" width="18.7109375" style="123" customWidth="1"/>
    <col min="11012" max="11012" width="29.7109375" style="123" customWidth="1"/>
    <col min="11013" max="11013" width="13.42578125" style="123" customWidth="1"/>
    <col min="11014" max="11014" width="13.85546875" style="123" customWidth="1"/>
    <col min="11015" max="11019" width="16.5703125" style="123" customWidth="1"/>
    <col min="11020" max="11020" width="20.5703125" style="123" customWidth="1"/>
    <col min="11021" max="11021" width="21.140625" style="123" customWidth="1"/>
    <col min="11022" max="11022" width="9.5703125" style="123" customWidth="1"/>
    <col min="11023" max="11023" width="0.42578125" style="123" customWidth="1"/>
    <col min="11024" max="11030" width="6.42578125" style="123" customWidth="1"/>
    <col min="11031" max="11259" width="11.42578125" style="123"/>
    <col min="11260" max="11260" width="1" style="123" customWidth="1"/>
    <col min="11261" max="11261" width="4.28515625" style="123" customWidth="1"/>
    <col min="11262" max="11262" width="34.7109375" style="123" customWidth="1"/>
    <col min="11263" max="11263" width="0" style="123" hidden="1" customWidth="1"/>
    <col min="11264" max="11264" width="20" style="123" customWidth="1"/>
    <col min="11265" max="11265" width="20.85546875" style="123" customWidth="1"/>
    <col min="11266" max="11266" width="25" style="123" customWidth="1"/>
    <col min="11267" max="11267" width="18.7109375" style="123" customWidth="1"/>
    <col min="11268" max="11268" width="29.7109375" style="123" customWidth="1"/>
    <col min="11269" max="11269" width="13.42578125" style="123" customWidth="1"/>
    <col min="11270" max="11270" width="13.85546875" style="123" customWidth="1"/>
    <col min="11271" max="11275" width="16.5703125" style="123" customWidth="1"/>
    <col min="11276" max="11276" width="20.5703125" style="123" customWidth="1"/>
    <col min="11277" max="11277" width="21.140625" style="123" customWidth="1"/>
    <col min="11278" max="11278" width="9.5703125" style="123" customWidth="1"/>
    <col min="11279" max="11279" width="0.42578125" style="123" customWidth="1"/>
    <col min="11280" max="11286" width="6.42578125" style="123" customWidth="1"/>
    <col min="11287" max="11515" width="11.42578125" style="123"/>
    <col min="11516" max="11516" width="1" style="123" customWidth="1"/>
    <col min="11517" max="11517" width="4.28515625" style="123" customWidth="1"/>
    <col min="11518" max="11518" width="34.7109375" style="123" customWidth="1"/>
    <col min="11519" max="11519" width="0" style="123" hidden="1" customWidth="1"/>
    <col min="11520" max="11520" width="20" style="123" customWidth="1"/>
    <col min="11521" max="11521" width="20.85546875" style="123" customWidth="1"/>
    <col min="11522" max="11522" width="25" style="123" customWidth="1"/>
    <col min="11523" max="11523" width="18.7109375" style="123" customWidth="1"/>
    <col min="11524" max="11524" width="29.7109375" style="123" customWidth="1"/>
    <col min="11525" max="11525" width="13.42578125" style="123" customWidth="1"/>
    <col min="11526" max="11526" width="13.85546875" style="123" customWidth="1"/>
    <col min="11527" max="11531" width="16.5703125" style="123" customWidth="1"/>
    <col min="11532" max="11532" width="20.5703125" style="123" customWidth="1"/>
    <col min="11533" max="11533" width="21.140625" style="123" customWidth="1"/>
    <col min="11534" max="11534" width="9.5703125" style="123" customWidth="1"/>
    <col min="11535" max="11535" width="0.42578125" style="123" customWidth="1"/>
    <col min="11536" max="11542" width="6.42578125" style="123" customWidth="1"/>
    <col min="11543" max="11771" width="11.42578125" style="123"/>
    <col min="11772" max="11772" width="1" style="123" customWidth="1"/>
    <col min="11773" max="11773" width="4.28515625" style="123" customWidth="1"/>
    <col min="11774" max="11774" width="34.7109375" style="123" customWidth="1"/>
    <col min="11775" max="11775" width="0" style="123" hidden="1" customWidth="1"/>
    <col min="11776" max="11776" width="20" style="123" customWidth="1"/>
    <col min="11777" max="11777" width="20.85546875" style="123" customWidth="1"/>
    <col min="11778" max="11778" width="25" style="123" customWidth="1"/>
    <col min="11779" max="11779" width="18.7109375" style="123" customWidth="1"/>
    <col min="11780" max="11780" width="29.7109375" style="123" customWidth="1"/>
    <col min="11781" max="11781" width="13.42578125" style="123" customWidth="1"/>
    <col min="11782" max="11782" width="13.85546875" style="123" customWidth="1"/>
    <col min="11783" max="11787" width="16.5703125" style="123" customWidth="1"/>
    <col min="11788" max="11788" width="20.5703125" style="123" customWidth="1"/>
    <col min="11789" max="11789" width="21.140625" style="123" customWidth="1"/>
    <col min="11790" max="11790" width="9.5703125" style="123" customWidth="1"/>
    <col min="11791" max="11791" width="0.42578125" style="123" customWidth="1"/>
    <col min="11792" max="11798" width="6.42578125" style="123" customWidth="1"/>
    <col min="11799" max="12027" width="11.42578125" style="123"/>
    <col min="12028" max="12028" width="1" style="123" customWidth="1"/>
    <col min="12029" max="12029" width="4.28515625" style="123" customWidth="1"/>
    <col min="12030" max="12030" width="34.7109375" style="123" customWidth="1"/>
    <col min="12031" max="12031" width="0" style="123" hidden="1" customWidth="1"/>
    <col min="12032" max="12032" width="20" style="123" customWidth="1"/>
    <col min="12033" max="12033" width="20.85546875" style="123" customWidth="1"/>
    <col min="12034" max="12034" width="25" style="123" customWidth="1"/>
    <col min="12035" max="12035" width="18.7109375" style="123" customWidth="1"/>
    <col min="12036" max="12036" width="29.7109375" style="123" customWidth="1"/>
    <col min="12037" max="12037" width="13.42578125" style="123" customWidth="1"/>
    <col min="12038" max="12038" width="13.85546875" style="123" customWidth="1"/>
    <col min="12039" max="12043" width="16.5703125" style="123" customWidth="1"/>
    <col min="12044" max="12044" width="20.5703125" style="123" customWidth="1"/>
    <col min="12045" max="12045" width="21.140625" style="123" customWidth="1"/>
    <col min="12046" max="12046" width="9.5703125" style="123" customWidth="1"/>
    <col min="12047" max="12047" width="0.42578125" style="123" customWidth="1"/>
    <col min="12048" max="12054" width="6.42578125" style="123" customWidth="1"/>
    <col min="12055" max="12283" width="11.42578125" style="123"/>
    <col min="12284" max="12284" width="1" style="123" customWidth="1"/>
    <col min="12285" max="12285" width="4.28515625" style="123" customWidth="1"/>
    <col min="12286" max="12286" width="34.7109375" style="123" customWidth="1"/>
    <col min="12287" max="12287" width="0" style="123" hidden="1" customWidth="1"/>
    <col min="12288" max="12288" width="20" style="123" customWidth="1"/>
    <col min="12289" max="12289" width="20.85546875" style="123" customWidth="1"/>
    <col min="12290" max="12290" width="25" style="123" customWidth="1"/>
    <col min="12291" max="12291" width="18.7109375" style="123" customWidth="1"/>
    <col min="12292" max="12292" width="29.7109375" style="123" customWidth="1"/>
    <col min="12293" max="12293" width="13.42578125" style="123" customWidth="1"/>
    <col min="12294" max="12294" width="13.85546875" style="123" customWidth="1"/>
    <col min="12295" max="12299" width="16.5703125" style="123" customWidth="1"/>
    <col min="12300" max="12300" width="20.5703125" style="123" customWidth="1"/>
    <col min="12301" max="12301" width="21.140625" style="123" customWidth="1"/>
    <col min="12302" max="12302" width="9.5703125" style="123" customWidth="1"/>
    <col min="12303" max="12303" width="0.42578125" style="123" customWidth="1"/>
    <col min="12304" max="12310" width="6.42578125" style="123" customWidth="1"/>
    <col min="12311" max="12539" width="11.42578125" style="123"/>
    <col min="12540" max="12540" width="1" style="123" customWidth="1"/>
    <col min="12541" max="12541" width="4.28515625" style="123" customWidth="1"/>
    <col min="12542" max="12542" width="34.7109375" style="123" customWidth="1"/>
    <col min="12543" max="12543" width="0" style="123" hidden="1" customWidth="1"/>
    <col min="12544" max="12544" width="20" style="123" customWidth="1"/>
    <col min="12545" max="12545" width="20.85546875" style="123" customWidth="1"/>
    <col min="12546" max="12546" width="25" style="123" customWidth="1"/>
    <col min="12547" max="12547" width="18.7109375" style="123" customWidth="1"/>
    <col min="12548" max="12548" width="29.7109375" style="123" customWidth="1"/>
    <col min="12549" max="12549" width="13.42578125" style="123" customWidth="1"/>
    <col min="12550" max="12550" width="13.85546875" style="123" customWidth="1"/>
    <col min="12551" max="12555" width="16.5703125" style="123" customWidth="1"/>
    <col min="12556" max="12556" width="20.5703125" style="123" customWidth="1"/>
    <col min="12557" max="12557" width="21.140625" style="123" customWidth="1"/>
    <col min="12558" max="12558" width="9.5703125" style="123" customWidth="1"/>
    <col min="12559" max="12559" width="0.42578125" style="123" customWidth="1"/>
    <col min="12560" max="12566" width="6.42578125" style="123" customWidth="1"/>
    <col min="12567" max="12795" width="11.42578125" style="123"/>
    <col min="12796" max="12796" width="1" style="123" customWidth="1"/>
    <col min="12797" max="12797" width="4.28515625" style="123" customWidth="1"/>
    <col min="12798" max="12798" width="34.7109375" style="123" customWidth="1"/>
    <col min="12799" max="12799" width="0" style="123" hidden="1" customWidth="1"/>
    <col min="12800" max="12800" width="20" style="123" customWidth="1"/>
    <col min="12801" max="12801" width="20.85546875" style="123" customWidth="1"/>
    <col min="12802" max="12802" width="25" style="123" customWidth="1"/>
    <col min="12803" max="12803" width="18.7109375" style="123" customWidth="1"/>
    <col min="12804" max="12804" width="29.7109375" style="123" customWidth="1"/>
    <col min="12805" max="12805" width="13.42578125" style="123" customWidth="1"/>
    <col min="12806" max="12806" width="13.85546875" style="123" customWidth="1"/>
    <col min="12807" max="12811" width="16.5703125" style="123" customWidth="1"/>
    <col min="12812" max="12812" width="20.5703125" style="123" customWidth="1"/>
    <col min="12813" max="12813" width="21.140625" style="123" customWidth="1"/>
    <col min="12814" max="12814" width="9.5703125" style="123" customWidth="1"/>
    <col min="12815" max="12815" width="0.42578125" style="123" customWidth="1"/>
    <col min="12816" max="12822" width="6.42578125" style="123" customWidth="1"/>
    <col min="12823" max="13051" width="11.42578125" style="123"/>
    <col min="13052" max="13052" width="1" style="123" customWidth="1"/>
    <col min="13053" max="13053" width="4.28515625" style="123" customWidth="1"/>
    <col min="13054" max="13054" width="34.7109375" style="123" customWidth="1"/>
    <col min="13055" max="13055" width="0" style="123" hidden="1" customWidth="1"/>
    <col min="13056" max="13056" width="20" style="123" customWidth="1"/>
    <col min="13057" max="13057" width="20.85546875" style="123" customWidth="1"/>
    <col min="13058" max="13058" width="25" style="123" customWidth="1"/>
    <col min="13059" max="13059" width="18.7109375" style="123" customWidth="1"/>
    <col min="13060" max="13060" width="29.7109375" style="123" customWidth="1"/>
    <col min="13061" max="13061" width="13.42578125" style="123" customWidth="1"/>
    <col min="13062" max="13062" width="13.85546875" style="123" customWidth="1"/>
    <col min="13063" max="13067" width="16.5703125" style="123" customWidth="1"/>
    <col min="13068" max="13068" width="20.5703125" style="123" customWidth="1"/>
    <col min="13069" max="13069" width="21.140625" style="123" customWidth="1"/>
    <col min="13070" max="13070" width="9.5703125" style="123" customWidth="1"/>
    <col min="13071" max="13071" width="0.42578125" style="123" customWidth="1"/>
    <col min="13072" max="13078" width="6.42578125" style="123" customWidth="1"/>
    <col min="13079" max="13307" width="11.42578125" style="123"/>
    <col min="13308" max="13308" width="1" style="123" customWidth="1"/>
    <col min="13309" max="13309" width="4.28515625" style="123" customWidth="1"/>
    <col min="13310" max="13310" width="34.7109375" style="123" customWidth="1"/>
    <col min="13311" max="13311" width="0" style="123" hidden="1" customWidth="1"/>
    <col min="13312" max="13312" width="20" style="123" customWidth="1"/>
    <col min="13313" max="13313" width="20.85546875" style="123" customWidth="1"/>
    <col min="13314" max="13314" width="25" style="123" customWidth="1"/>
    <col min="13315" max="13315" width="18.7109375" style="123" customWidth="1"/>
    <col min="13316" max="13316" width="29.7109375" style="123" customWidth="1"/>
    <col min="13317" max="13317" width="13.42578125" style="123" customWidth="1"/>
    <col min="13318" max="13318" width="13.85546875" style="123" customWidth="1"/>
    <col min="13319" max="13323" width="16.5703125" style="123" customWidth="1"/>
    <col min="13324" max="13324" width="20.5703125" style="123" customWidth="1"/>
    <col min="13325" max="13325" width="21.140625" style="123" customWidth="1"/>
    <col min="13326" max="13326" width="9.5703125" style="123" customWidth="1"/>
    <col min="13327" max="13327" width="0.42578125" style="123" customWidth="1"/>
    <col min="13328" max="13334" width="6.42578125" style="123" customWidth="1"/>
    <col min="13335" max="13563" width="11.42578125" style="123"/>
    <col min="13564" max="13564" width="1" style="123" customWidth="1"/>
    <col min="13565" max="13565" width="4.28515625" style="123" customWidth="1"/>
    <col min="13566" max="13566" width="34.7109375" style="123" customWidth="1"/>
    <col min="13567" max="13567" width="0" style="123" hidden="1" customWidth="1"/>
    <col min="13568" max="13568" width="20" style="123" customWidth="1"/>
    <col min="13569" max="13569" width="20.85546875" style="123" customWidth="1"/>
    <col min="13570" max="13570" width="25" style="123" customWidth="1"/>
    <col min="13571" max="13571" width="18.7109375" style="123" customWidth="1"/>
    <col min="13572" max="13572" width="29.7109375" style="123" customWidth="1"/>
    <col min="13573" max="13573" width="13.42578125" style="123" customWidth="1"/>
    <col min="13574" max="13574" width="13.85546875" style="123" customWidth="1"/>
    <col min="13575" max="13579" width="16.5703125" style="123" customWidth="1"/>
    <col min="13580" max="13580" width="20.5703125" style="123" customWidth="1"/>
    <col min="13581" max="13581" width="21.140625" style="123" customWidth="1"/>
    <col min="13582" max="13582" width="9.5703125" style="123" customWidth="1"/>
    <col min="13583" max="13583" width="0.42578125" style="123" customWidth="1"/>
    <col min="13584" max="13590" width="6.42578125" style="123" customWidth="1"/>
    <col min="13591" max="13819" width="11.42578125" style="123"/>
    <col min="13820" max="13820" width="1" style="123" customWidth="1"/>
    <col min="13821" max="13821" width="4.28515625" style="123" customWidth="1"/>
    <col min="13822" max="13822" width="34.7109375" style="123" customWidth="1"/>
    <col min="13823" max="13823" width="0" style="123" hidden="1" customWidth="1"/>
    <col min="13824" max="13824" width="20" style="123" customWidth="1"/>
    <col min="13825" max="13825" width="20.85546875" style="123" customWidth="1"/>
    <col min="13826" max="13826" width="25" style="123" customWidth="1"/>
    <col min="13827" max="13827" width="18.7109375" style="123" customWidth="1"/>
    <col min="13828" max="13828" width="29.7109375" style="123" customWidth="1"/>
    <col min="13829" max="13829" width="13.42578125" style="123" customWidth="1"/>
    <col min="13830" max="13830" width="13.85546875" style="123" customWidth="1"/>
    <col min="13831" max="13835" width="16.5703125" style="123" customWidth="1"/>
    <col min="13836" max="13836" width="20.5703125" style="123" customWidth="1"/>
    <col min="13837" max="13837" width="21.140625" style="123" customWidth="1"/>
    <col min="13838" max="13838" width="9.5703125" style="123" customWidth="1"/>
    <col min="13839" max="13839" width="0.42578125" style="123" customWidth="1"/>
    <col min="13840" max="13846" width="6.42578125" style="123" customWidth="1"/>
    <col min="13847" max="14075" width="11.42578125" style="123"/>
    <col min="14076" max="14076" width="1" style="123" customWidth="1"/>
    <col min="14077" max="14077" width="4.28515625" style="123" customWidth="1"/>
    <col min="14078" max="14078" width="34.7109375" style="123" customWidth="1"/>
    <col min="14079" max="14079" width="0" style="123" hidden="1" customWidth="1"/>
    <col min="14080" max="14080" width="20" style="123" customWidth="1"/>
    <col min="14081" max="14081" width="20.85546875" style="123" customWidth="1"/>
    <col min="14082" max="14082" width="25" style="123" customWidth="1"/>
    <col min="14083" max="14083" width="18.7109375" style="123" customWidth="1"/>
    <col min="14084" max="14084" width="29.7109375" style="123" customWidth="1"/>
    <col min="14085" max="14085" width="13.42578125" style="123" customWidth="1"/>
    <col min="14086" max="14086" width="13.85546875" style="123" customWidth="1"/>
    <col min="14087" max="14091" width="16.5703125" style="123" customWidth="1"/>
    <col min="14092" max="14092" width="20.5703125" style="123" customWidth="1"/>
    <col min="14093" max="14093" width="21.140625" style="123" customWidth="1"/>
    <col min="14094" max="14094" width="9.5703125" style="123" customWidth="1"/>
    <col min="14095" max="14095" width="0.42578125" style="123" customWidth="1"/>
    <col min="14096" max="14102" width="6.42578125" style="123" customWidth="1"/>
    <col min="14103" max="14331" width="11.42578125" style="123"/>
    <col min="14332" max="14332" width="1" style="123" customWidth="1"/>
    <col min="14333" max="14333" width="4.28515625" style="123" customWidth="1"/>
    <col min="14334" max="14334" width="34.7109375" style="123" customWidth="1"/>
    <col min="14335" max="14335" width="0" style="123" hidden="1" customWidth="1"/>
    <col min="14336" max="14336" width="20" style="123" customWidth="1"/>
    <col min="14337" max="14337" width="20.85546875" style="123" customWidth="1"/>
    <col min="14338" max="14338" width="25" style="123" customWidth="1"/>
    <col min="14339" max="14339" width="18.7109375" style="123" customWidth="1"/>
    <col min="14340" max="14340" width="29.7109375" style="123" customWidth="1"/>
    <col min="14341" max="14341" width="13.42578125" style="123" customWidth="1"/>
    <col min="14342" max="14342" width="13.85546875" style="123" customWidth="1"/>
    <col min="14343" max="14347" width="16.5703125" style="123" customWidth="1"/>
    <col min="14348" max="14348" width="20.5703125" style="123" customWidth="1"/>
    <col min="14349" max="14349" width="21.140625" style="123" customWidth="1"/>
    <col min="14350" max="14350" width="9.5703125" style="123" customWidth="1"/>
    <col min="14351" max="14351" width="0.42578125" style="123" customWidth="1"/>
    <col min="14352" max="14358" width="6.42578125" style="123" customWidth="1"/>
    <col min="14359" max="14587" width="11.42578125" style="123"/>
    <col min="14588" max="14588" width="1" style="123" customWidth="1"/>
    <col min="14589" max="14589" width="4.28515625" style="123" customWidth="1"/>
    <col min="14590" max="14590" width="34.7109375" style="123" customWidth="1"/>
    <col min="14591" max="14591" width="0" style="123" hidden="1" customWidth="1"/>
    <col min="14592" max="14592" width="20" style="123" customWidth="1"/>
    <col min="14593" max="14593" width="20.85546875" style="123" customWidth="1"/>
    <col min="14594" max="14594" width="25" style="123" customWidth="1"/>
    <col min="14595" max="14595" width="18.7109375" style="123" customWidth="1"/>
    <col min="14596" max="14596" width="29.7109375" style="123" customWidth="1"/>
    <col min="14597" max="14597" width="13.42578125" style="123" customWidth="1"/>
    <col min="14598" max="14598" width="13.85546875" style="123" customWidth="1"/>
    <col min="14599" max="14603" width="16.5703125" style="123" customWidth="1"/>
    <col min="14604" max="14604" width="20.5703125" style="123" customWidth="1"/>
    <col min="14605" max="14605" width="21.140625" style="123" customWidth="1"/>
    <col min="14606" max="14606" width="9.5703125" style="123" customWidth="1"/>
    <col min="14607" max="14607" width="0.42578125" style="123" customWidth="1"/>
    <col min="14608" max="14614" width="6.42578125" style="123" customWidth="1"/>
    <col min="14615" max="14843" width="11.42578125" style="123"/>
    <col min="14844" max="14844" width="1" style="123" customWidth="1"/>
    <col min="14845" max="14845" width="4.28515625" style="123" customWidth="1"/>
    <col min="14846" max="14846" width="34.7109375" style="123" customWidth="1"/>
    <col min="14847" max="14847" width="0" style="123" hidden="1" customWidth="1"/>
    <col min="14848" max="14848" width="20" style="123" customWidth="1"/>
    <col min="14849" max="14849" width="20.85546875" style="123" customWidth="1"/>
    <col min="14850" max="14850" width="25" style="123" customWidth="1"/>
    <col min="14851" max="14851" width="18.7109375" style="123" customWidth="1"/>
    <col min="14852" max="14852" width="29.7109375" style="123" customWidth="1"/>
    <col min="14853" max="14853" width="13.42578125" style="123" customWidth="1"/>
    <col min="14854" max="14854" width="13.85546875" style="123" customWidth="1"/>
    <col min="14855" max="14859" width="16.5703125" style="123" customWidth="1"/>
    <col min="14860" max="14860" width="20.5703125" style="123" customWidth="1"/>
    <col min="14861" max="14861" width="21.140625" style="123" customWidth="1"/>
    <col min="14862" max="14862" width="9.5703125" style="123" customWidth="1"/>
    <col min="14863" max="14863" width="0.42578125" style="123" customWidth="1"/>
    <col min="14864" max="14870" width="6.42578125" style="123" customWidth="1"/>
    <col min="14871" max="15099" width="11.42578125" style="123"/>
    <col min="15100" max="15100" width="1" style="123" customWidth="1"/>
    <col min="15101" max="15101" width="4.28515625" style="123" customWidth="1"/>
    <col min="15102" max="15102" width="34.7109375" style="123" customWidth="1"/>
    <col min="15103" max="15103" width="0" style="123" hidden="1" customWidth="1"/>
    <col min="15104" max="15104" width="20" style="123" customWidth="1"/>
    <col min="15105" max="15105" width="20.85546875" style="123" customWidth="1"/>
    <col min="15106" max="15106" width="25" style="123" customWidth="1"/>
    <col min="15107" max="15107" width="18.7109375" style="123" customWidth="1"/>
    <col min="15108" max="15108" width="29.7109375" style="123" customWidth="1"/>
    <col min="15109" max="15109" width="13.42578125" style="123" customWidth="1"/>
    <col min="15110" max="15110" width="13.85546875" style="123" customWidth="1"/>
    <col min="15111" max="15115" width="16.5703125" style="123" customWidth="1"/>
    <col min="15116" max="15116" width="20.5703125" style="123" customWidth="1"/>
    <col min="15117" max="15117" width="21.140625" style="123" customWidth="1"/>
    <col min="15118" max="15118" width="9.5703125" style="123" customWidth="1"/>
    <col min="15119" max="15119" width="0.42578125" style="123" customWidth="1"/>
    <col min="15120" max="15126" width="6.42578125" style="123" customWidth="1"/>
    <col min="15127" max="15355" width="11.42578125" style="123"/>
    <col min="15356" max="15356" width="1" style="123" customWidth="1"/>
    <col min="15357" max="15357" width="4.28515625" style="123" customWidth="1"/>
    <col min="15358" max="15358" width="34.7109375" style="123" customWidth="1"/>
    <col min="15359" max="15359" width="0" style="123" hidden="1" customWidth="1"/>
    <col min="15360" max="15360" width="20" style="123" customWidth="1"/>
    <col min="15361" max="15361" width="20.85546875" style="123" customWidth="1"/>
    <col min="15362" max="15362" width="25" style="123" customWidth="1"/>
    <col min="15363" max="15363" width="18.7109375" style="123" customWidth="1"/>
    <col min="15364" max="15364" width="29.7109375" style="123" customWidth="1"/>
    <col min="15365" max="15365" width="13.42578125" style="123" customWidth="1"/>
    <col min="15366" max="15366" width="13.85546875" style="123" customWidth="1"/>
    <col min="15367" max="15371" width="16.5703125" style="123" customWidth="1"/>
    <col min="15372" max="15372" width="20.5703125" style="123" customWidth="1"/>
    <col min="15373" max="15373" width="21.140625" style="123" customWidth="1"/>
    <col min="15374" max="15374" width="9.5703125" style="123" customWidth="1"/>
    <col min="15375" max="15375" width="0.42578125" style="123" customWidth="1"/>
    <col min="15376" max="15382" width="6.42578125" style="123" customWidth="1"/>
    <col min="15383" max="15611" width="11.42578125" style="123"/>
    <col min="15612" max="15612" width="1" style="123" customWidth="1"/>
    <col min="15613" max="15613" width="4.28515625" style="123" customWidth="1"/>
    <col min="15614" max="15614" width="34.7109375" style="123" customWidth="1"/>
    <col min="15615" max="15615" width="0" style="123" hidden="1" customWidth="1"/>
    <col min="15616" max="15616" width="20" style="123" customWidth="1"/>
    <col min="15617" max="15617" width="20.85546875" style="123" customWidth="1"/>
    <col min="15618" max="15618" width="25" style="123" customWidth="1"/>
    <col min="15619" max="15619" width="18.7109375" style="123" customWidth="1"/>
    <col min="15620" max="15620" width="29.7109375" style="123" customWidth="1"/>
    <col min="15621" max="15621" width="13.42578125" style="123" customWidth="1"/>
    <col min="15622" max="15622" width="13.85546875" style="123" customWidth="1"/>
    <col min="15623" max="15627" width="16.5703125" style="123" customWidth="1"/>
    <col min="15628" max="15628" width="20.5703125" style="123" customWidth="1"/>
    <col min="15629" max="15629" width="21.140625" style="123" customWidth="1"/>
    <col min="15630" max="15630" width="9.5703125" style="123" customWidth="1"/>
    <col min="15631" max="15631" width="0.42578125" style="123" customWidth="1"/>
    <col min="15632" max="15638" width="6.42578125" style="123" customWidth="1"/>
    <col min="15639" max="15867" width="11.42578125" style="123"/>
    <col min="15868" max="15868" width="1" style="123" customWidth="1"/>
    <col min="15869" max="15869" width="4.28515625" style="123" customWidth="1"/>
    <col min="15870" max="15870" width="34.7109375" style="123" customWidth="1"/>
    <col min="15871" max="15871" width="0" style="123" hidden="1" customWidth="1"/>
    <col min="15872" max="15872" width="20" style="123" customWidth="1"/>
    <col min="15873" max="15873" width="20.85546875" style="123" customWidth="1"/>
    <col min="15874" max="15874" width="25" style="123" customWidth="1"/>
    <col min="15875" max="15875" width="18.7109375" style="123" customWidth="1"/>
    <col min="15876" max="15876" width="29.7109375" style="123" customWidth="1"/>
    <col min="15877" max="15877" width="13.42578125" style="123" customWidth="1"/>
    <col min="15878" max="15878" width="13.85546875" style="123" customWidth="1"/>
    <col min="15879" max="15883" width="16.5703125" style="123" customWidth="1"/>
    <col min="15884" max="15884" width="20.5703125" style="123" customWidth="1"/>
    <col min="15885" max="15885" width="21.140625" style="123" customWidth="1"/>
    <col min="15886" max="15886" width="9.5703125" style="123" customWidth="1"/>
    <col min="15887" max="15887" width="0.42578125" style="123" customWidth="1"/>
    <col min="15888" max="15894" width="6.42578125" style="123" customWidth="1"/>
    <col min="15895" max="16123" width="11.42578125" style="123"/>
    <col min="16124" max="16124" width="1" style="123" customWidth="1"/>
    <col min="16125" max="16125" width="4.28515625" style="123" customWidth="1"/>
    <col min="16126" max="16126" width="34.7109375" style="123" customWidth="1"/>
    <col min="16127" max="16127" width="0" style="123" hidden="1" customWidth="1"/>
    <col min="16128" max="16128" width="20" style="123" customWidth="1"/>
    <col min="16129" max="16129" width="20.85546875" style="123" customWidth="1"/>
    <col min="16130" max="16130" width="25" style="123" customWidth="1"/>
    <col min="16131" max="16131" width="18.7109375" style="123" customWidth="1"/>
    <col min="16132" max="16132" width="29.7109375" style="123" customWidth="1"/>
    <col min="16133" max="16133" width="13.42578125" style="123" customWidth="1"/>
    <col min="16134" max="16134" width="13.85546875" style="123" customWidth="1"/>
    <col min="16135" max="16139" width="16.5703125" style="123" customWidth="1"/>
    <col min="16140" max="16140" width="20.5703125" style="123" customWidth="1"/>
    <col min="16141" max="16141" width="21.140625" style="123" customWidth="1"/>
    <col min="16142" max="16142" width="9.5703125" style="123" customWidth="1"/>
    <col min="16143" max="16143" width="0.42578125" style="123" customWidth="1"/>
    <col min="16144" max="16150" width="6.42578125" style="123" customWidth="1"/>
    <col min="16151" max="16371" width="11.42578125" style="123"/>
    <col min="16372" max="16384" width="11.42578125" style="123" customWidth="1"/>
  </cols>
  <sheetData>
    <row r="2" spans="1:16" ht="26.25" x14ac:dyDescent="0.25">
      <c r="B2" s="516" t="s">
        <v>77</v>
      </c>
      <c r="C2" s="517"/>
      <c r="D2" s="517"/>
      <c r="E2" s="517"/>
      <c r="F2" s="517"/>
      <c r="G2" s="517"/>
      <c r="H2" s="517"/>
      <c r="I2" s="517"/>
      <c r="J2" s="517"/>
      <c r="K2" s="517"/>
      <c r="L2" s="517"/>
      <c r="M2" s="517"/>
      <c r="N2" s="517"/>
      <c r="O2" s="517"/>
      <c r="P2" s="517"/>
    </row>
    <row r="4" spans="1:16" ht="26.25" x14ac:dyDescent="0.25">
      <c r="B4" s="520" t="s">
        <v>78</v>
      </c>
      <c r="C4" s="520"/>
      <c r="D4" s="520"/>
      <c r="E4" s="520"/>
      <c r="F4" s="520"/>
      <c r="G4" s="520"/>
      <c r="H4" s="520"/>
      <c r="I4" s="520"/>
      <c r="J4" s="520"/>
      <c r="K4" s="520"/>
      <c r="L4" s="520"/>
      <c r="M4" s="520"/>
      <c r="N4" s="520"/>
      <c r="O4" s="520"/>
      <c r="P4" s="520"/>
    </row>
    <row r="5" spans="1:16" s="171" customFormat="1" ht="20.25" x14ac:dyDescent="0.3">
      <c r="A5" s="521" t="s">
        <v>79</v>
      </c>
      <c r="B5" s="521"/>
      <c r="C5" s="521"/>
      <c r="D5" s="521"/>
      <c r="E5" s="521"/>
      <c r="F5" s="521"/>
      <c r="G5" s="521"/>
      <c r="H5" s="521"/>
      <c r="I5" s="521"/>
      <c r="J5" s="521"/>
      <c r="K5" s="521"/>
      <c r="L5" s="521"/>
    </row>
    <row r="6" spans="1:16" ht="15" thickBot="1" x14ac:dyDescent="0.3"/>
    <row r="7" spans="1:16" ht="21" thickBot="1" x14ac:dyDescent="0.3">
      <c r="B7" s="101" t="s">
        <v>80</v>
      </c>
      <c r="C7" s="500" t="s">
        <v>15</v>
      </c>
      <c r="D7" s="500"/>
      <c r="E7" s="500"/>
      <c r="F7" s="500"/>
      <c r="G7" s="500"/>
      <c r="H7" s="500"/>
      <c r="I7" s="500"/>
      <c r="J7" s="500"/>
      <c r="K7" s="500"/>
      <c r="L7" s="500"/>
      <c r="M7" s="500"/>
      <c r="N7" s="501"/>
    </row>
    <row r="8" spans="1:16" ht="15.75" thickBot="1" x14ac:dyDescent="0.3">
      <c r="B8" s="102" t="s">
        <v>81</v>
      </c>
      <c r="C8" s="500"/>
      <c r="D8" s="500"/>
      <c r="E8" s="500"/>
      <c r="F8" s="500"/>
      <c r="G8" s="500"/>
      <c r="H8" s="500"/>
      <c r="I8" s="500"/>
      <c r="J8" s="500"/>
      <c r="K8" s="500"/>
      <c r="L8" s="500"/>
      <c r="M8" s="500"/>
      <c r="N8" s="501"/>
    </row>
    <row r="9" spans="1:16" ht="15.75" thickBot="1" x14ac:dyDescent="0.3">
      <c r="B9" s="102" t="s">
        <v>82</v>
      </c>
      <c r="C9" s="500"/>
      <c r="D9" s="500"/>
      <c r="E9" s="500"/>
      <c r="F9" s="500"/>
      <c r="G9" s="500"/>
      <c r="H9" s="500"/>
      <c r="I9" s="500"/>
      <c r="J9" s="500"/>
      <c r="K9" s="500"/>
      <c r="L9" s="500"/>
      <c r="M9" s="500"/>
      <c r="N9" s="501"/>
    </row>
    <row r="10" spans="1:16" ht="15.75" thickBot="1" x14ac:dyDescent="0.3">
      <c r="B10" s="102" t="s">
        <v>83</v>
      </c>
      <c r="C10" s="500"/>
      <c r="D10" s="500"/>
      <c r="E10" s="500"/>
      <c r="F10" s="500"/>
      <c r="G10" s="500"/>
      <c r="H10" s="500"/>
      <c r="I10" s="500"/>
      <c r="J10" s="500"/>
      <c r="K10" s="500"/>
      <c r="L10" s="500"/>
      <c r="M10" s="500"/>
      <c r="N10" s="501"/>
    </row>
    <row r="11" spans="1:16" ht="15.75" thickBot="1" x14ac:dyDescent="0.3">
      <c r="B11" s="102" t="s">
        <v>84</v>
      </c>
      <c r="C11" s="502">
        <v>20</v>
      </c>
      <c r="D11" s="502"/>
      <c r="E11" s="503"/>
      <c r="F11" s="172"/>
      <c r="G11" s="172"/>
      <c r="H11" s="172"/>
      <c r="I11" s="172"/>
      <c r="J11" s="172"/>
      <c r="K11" s="172"/>
      <c r="L11" s="172"/>
      <c r="M11" s="172"/>
      <c r="N11" s="173"/>
    </row>
    <row r="12" spans="1:16" ht="15.75" thickBot="1" x14ac:dyDescent="0.3">
      <c r="B12" s="103" t="s">
        <v>85</v>
      </c>
      <c r="C12" s="147">
        <v>42021</v>
      </c>
      <c r="D12" s="104"/>
      <c r="E12" s="104"/>
      <c r="F12" s="104"/>
      <c r="G12" s="104"/>
      <c r="H12" s="104"/>
      <c r="I12" s="104"/>
      <c r="J12" s="104"/>
      <c r="K12" s="104"/>
      <c r="L12" s="104"/>
      <c r="M12" s="104"/>
      <c r="N12" s="105"/>
    </row>
    <row r="13" spans="1:16" ht="15.75" x14ac:dyDescent="0.25">
      <c r="B13" s="106"/>
      <c r="C13" s="148"/>
      <c r="D13" s="107"/>
      <c r="E13" s="107"/>
      <c r="F13" s="107"/>
      <c r="G13" s="107"/>
      <c r="H13" s="107"/>
      <c r="I13" s="174"/>
      <c r="J13" s="174"/>
      <c r="K13" s="174"/>
      <c r="L13" s="174"/>
      <c r="M13" s="174"/>
      <c r="N13" s="107"/>
    </row>
    <row r="14" spans="1:16" ht="15" x14ac:dyDescent="0.25">
      <c r="I14" s="174"/>
      <c r="J14" s="174"/>
      <c r="K14" s="174"/>
      <c r="L14" s="174"/>
      <c r="M14" s="174"/>
      <c r="N14" s="175"/>
    </row>
    <row r="15" spans="1:16" ht="15" x14ac:dyDescent="0.25">
      <c r="B15" s="498" t="s">
        <v>86</v>
      </c>
      <c r="C15" s="498"/>
      <c r="D15" s="176" t="s">
        <v>87</v>
      </c>
      <c r="E15" s="176" t="s">
        <v>88</v>
      </c>
      <c r="F15" s="176" t="s">
        <v>89</v>
      </c>
      <c r="G15" s="177"/>
      <c r="I15" s="149"/>
      <c r="J15" s="149"/>
      <c r="K15" s="149"/>
      <c r="L15" s="149"/>
      <c r="M15" s="149"/>
      <c r="N15" s="175"/>
    </row>
    <row r="16" spans="1:16" ht="15" x14ac:dyDescent="0.25">
      <c r="B16" s="498"/>
      <c r="C16" s="498"/>
      <c r="D16" s="176">
        <v>20</v>
      </c>
      <c r="E16" s="178">
        <v>583654000</v>
      </c>
      <c r="F16" s="178">
        <v>200</v>
      </c>
      <c r="G16" s="179"/>
      <c r="I16" s="150"/>
      <c r="J16" s="150"/>
      <c r="K16" s="150"/>
      <c r="L16" s="150"/>
      <c r="M16" s="150"/>
      <c r="N16" s="175"/>
    </row>
    <row r="17" spans="1:14" ht="15" x14ac:dyDescent="0.25">
      <c r="B17" s="498"/>
      <c r="C17" s="498"/>
      <c r="D17" s="176"/>
      <c r="E17" s="178"/>
      <c r="F17" s="178"/>
      <c r="G17" s="179"/>
      <c r="I17" s="150"/>
      <c r="J17" s="150"/>
      <c r="K17" s="150"/>
      <c r="L17" s="150"/>
      <c r="M17" s="150"/>
      <c r="N17" s="175"/>
    </row>
    <row r="18" spans="1:14" ht="15" x14ac:dyDescent="0.25">
      <c r="B18" s="498"/>
      <c r="C18" s="498"/>
      <c r="D18" s="176"/>
      <c r="E18" s="178"/>
      <c r="F18" s="178"/>
      <c r="G18" s="179"/>
      <c r="I18" s="150"/>
      <c r="J18" s="150"/>
      <c r="K18" s="150"/>
      <c r="L18" s="150"/>
      <c r="M18" s="150"/>
      <c r="N18" s="175"/>
    </row>
    <row r="19" spans="1:14" ht="15" x14ac:dyDescent="0.25">
      <c r="B19" s="498"/>
      <c r="C19" s="498"/>
      <c r="D19" s="176"/>
      <c r="E19" s="180"/>
      <c r="F19" s="178"/>
      <c r="G19" s="179"/>
      <c r="H19" s="151"/>
      <c r="I19" s="150"/>
      <c r="J19" s="150"/>
      <c r="K19" s="150"/>
      <c r="L19" s="150"/>
      <c r="M19" s="150"/>
      <c r="N19" s="181"/>
    </row>
    <row r="20" spans="1:14" ht="15" x14ac:dyDescent="0.25">
      <c r="B20" s="498"/>
      <c r="C20" s="498"/>
      <c r="D20" s="176"/>
      <c r="E20" s="180"/>
      <c r="F20" s="178"/>
      <c r="G20" s="179"/>
      <c r="H20" s="151"/>
      <c r="I20" s="152"/>
      <c r="J20" s="152"/>
      <c r="K20" s="152"/>
      <c r="L20" s="152"/>
      <c r="M20" s="152"/>
      <c r="N20" s="181"/>
    </row>
    <row r="21" spans="1:14" ht="15" x14ac:dyDescent="0.25">
      <c r="B21" s="498"/>
      <c r="C21" s="498"/>
      <c r="D21" s="176"/>
      <c r="E21" s="180"/>
      <c r="F21" s="178"/>
      <c r="G21" s="179"/>
      <c r="H21" s="151"/>
      <c r="I21" s="174"/>
      <c r="J21" s="174"/>
      <c r="K21" s="174"/>
      <c r="L21" s="174"/>
      <c r="M21" s="174"/>
      <c r="N21" s="181"/>
    </row>
    <row r="22" spans="1:14" ht="15" x14ac:dyDescent="0.25">
      <c r="B22" s="498"/>
      <c r="C22" s="498"/>
      <c r="D22" s="176"/>
      <c r="E22" s="180"/>
      <c r="F22" s="178"/>
      <c r="G22" s="179"/>
      <c r="H22" s="151"/>
      <c r="I22" s="174"/>
      <c r="J22" s="174"/>
      <c r="K22" s="174"/>
      <c r="L22" s="174"/>
      <c r="M22" s="174"/>
      <c r="N22" s="181"/>
    </row>
    <row r="23" spans="1:14" ht="15.75" thickBot="1" x14ac:dyDescent="0.3">
      <c r="B23" s="489" t="s">
        <v>90</v>
      </c>
      <c r="C23" s="491"/>
      <c r="D23" s="176"/>
      <c r="E23" s="182">
        <f>SUM(E16:E22)</f>
        <v>583654000</v>
      </c>
      <c r="F23" s="178">
        <f>SUM(F16:F22)</f>
        <v>200</v>
      </c>
      <c r="G23" s="179"/>
      <c r="H23" s="151"/>
      <c r="I23" s="174"/>
      <c r="J23" s="174"/>
      <c r="K23" s="174"/>
      <c r="L23" s="174"/>
      <c r="M23" s="174"/>
      <c r="N23" s="181"/>
    </row>
    <row r="24" spans="1:14" ht="43.5" thickBot="1" x14ac:dyDescent="0.3">
      <c r="A24" s="131"/>
      <c r="B24" s="127" t="s">
        <v>91</v>
      </c>
      <c r="C24" s="127" t="s">
        <v>92</v>
      </c>
      <c r="E24" s="149"/>
      <c r="F24" s="149"/>
      <c r="G24" s="149"/>
      <c r="H24" s="149"/>
      <c r="I24" s="132"/>
      <c r="J24" s="132"/>
      <c r="K24" s="132"/>
      <c r="L24" s="132"/>
      <c r="M24" s="132"/>
    </row>
    <row r="25" spans="1:14" ht="15.75" thickBot="1" x14ac:dyDescent="0.3">
      <c r="A25" s="183">
        <v>1</v>
      </c>
      <c r="C25" s="184">
        <f>+F23*80%</f>
        <v>160</v>
      </c>
      <c r="D25" s="150"/>
      <c r="E25" s="185">
        <f>E23</f>
        <v>583654000</v>
      </c>
      <c r="F25" s="153"/>
      <c r="G25" s="153"/>
      <c r="H25" s="153"/>
      <c r="I25" s="186"/>
      <c r="J25" s="186"/>
      <c r="K25" s="186"/>
      <c r="L25" s="186"/>
      <c r="M25" s="186"/>
    </row>
    <row r="26" spans="1:14" ht="15" x14ac:dyDescent="0.25">
      <c r="A26" s="187"/>
      <c r="C26" s="108"/>
      <c r="D26" s="150"/>
      <c r="E26" s="154"/>
      <c r="F26" s="153"/>
      <c r="G26" s="153"/>
      <c r="H26" s="153"/>
      <c r="I26" s="186"/>
      <c r="J26" s="186"/>
      <c r="K26" s="186"/>
      <c r="L26" s="186"/>
      <c r="M26" s="186"/>
    </row>
    <row r="27" spans="1:14" ht="15" x14ac:dyDescent="0.25">
      <c r="A27" s="187"/>
      <c r="C27" s="108"/>
      <c r="D27" s="150"/>
      <c r="E27" s="154"/>
      <c r="F27" s="153"/>
      <c r="G27" s="153"/>
      <c r="H27" s="153"/>
      <c r="I27" s="186"/>
      <c r="J27" s="186"/>
      <c r="K27" s="186"/>
      <c r="L27" s="186"/>
      <c r="M27" s="186"/>
    </row>
    <row r="28" spans="1:14" ht="15" x14ac:dyDescent="0.2">
      <c r="A28" s="187"/>
      <c r="B28" s="188" t="s">
        <v>93</v>
      </c>
      <c r="C28" s="171"/>
      <c r="D28" s="171"/>
      <c r="E28" s="171"/>
      <c r="F28" s="171"/>
      <c r="G28" s="171"/>
      <c r="H28" s="171"/>
      <c r="I28" s="174"/>
      <c r="J28" s="174"/>
      <c r="K28" s="174"/>
      <c r="L28" s="174"/>
      <c r="M28" s="174"/>
      <c r="N28" s="175"/>
    </row>
    <row r="29" spans="1:14" ht="15" x14ac:dyDescent="0.2">
      <c r="A29" s="187"/>
      <c r="B29" s="171"/>
      <c r="C29" s="171"/>
      <c r="D29" s="171"/>
      <c r="E29" s="171"/>
      <c r="F29" s="171"/>
      <c r="G29" s="171"/>
      <c r="H29" s="171"/>
      <c r="I29" s="174"/>
      <c r="J29" s="174"/>
      <c r="K29" s="174"/>
      <c r="L29" s="174"/>
      <c r="M29" s="174"/>
      <c r="N29" s="175"/>
    </row>
    <row r="30" spans="1:14" ht="15" x14ac:dyDescent="0.2">
      <c r="A30" s="187"/>
      <c r="B30" s="176" t="s">
        <v>94</v>
      </c>
      <c r="C30" s="176" t="s">
        <v>75</v>
      </c>
      <c r="D30" s="176" t="s">
        <v>95</v>
      </c>
      <c r="E30" s="176" t="s">
        <v>96</v>
      </c>
      <c r="F30" s="171"/>
      <c r="G30" s="171"/>
      <c r="H30" s="171"/>
      <c r="I30" s="174"/>
      <c r="J30" s="174"/>
      <c r="K30" s="174"/>
      <c r="L30" s="174"/>
      <c r="M30" s="174"/>
      <c r="N30" s="175"/>
    </row>
    <row r="31" spans="1:14" ht="228" x14ac:dyDescent="0.2">
      <c r="A31" s="187"/>
      <c r="B31" s="99" t="s">
        <v>97</v>
      </c>
      <c r="C31" s="85" t="s">
        <v>98</v>
      </c>
      <c r="D31" s="85"/>
      <c r="E31" s="144" t="s">
        <v>451</v>
      </c>
      <c r="F31" s="171"/>
      <c r="G31" s="171"/>
      <c r="H31" s="171"/>
      <c r="I31" s="174"/>
      <c r="J31" s="174"/>
      <c r="K31" s="174"/>
      <c r="L31" s="174"/>
      <c r="M31" s="174"/>
      <c r="N31" s="175"/>
    </row>
    <row r="32" spans="1:14" ht="128.25" x14ac:dyDescent="0.2">
      <c r="A32" s="187"/>
      <c r="B32" s="99" t="s">
        <v>99</v>
      </c>
      <c r="C32" s="85" t="s">
        <v>98</v>
      </c>
      <c r="D32" s="99"/>
      <c r="E32" s="144" t="s">
        <v>452</v>
      </c>
      <c r="F32" s="171"/>
      <c r="G32" s="171"/>
      <c r="H32" s="171"/>
      <c r="I32" s="174"/>
      <c r="J32" s="174"/>
      <c r="K32" s="174"/>
      <c r="L32" s="174"/>
      <c r="M32" s="174"/>
      <c r="N32" s="175"/>
    </row>
    <row r="33" spans="1:14" ht="256.5" x14ac:dyDescent="0.2">
      <c r="A33" s="187"/>
      <c r="B33" s="99" t="s">
        <v>100</v>
      </c>
      <c r="C33" s="85" t="s">
        <v>98</v>
      </c>
      <c r="D33" s="85"/>
      <c r="E33" s="189" t="s">
        <v>453</v>
      </c>
      <c r="F33" s="171"/>
      <c r="G33" s="171"/>
      <c r="H33" s="171"/>
      <c r="I33" s="174"/>
      <c r="J33" s="174"/>
      <c r="K33" s="174"/>
      <c r="L33" s="174"/>
      <c r="M33" s="174"/>
      <c r="N33" s="175"/>
    </row>
    <row r="34" spans="1:14" ht="270.75" x14ac:dyDescent="0.2">
      <c r="A34" s="187"/>
      <c r="B34" s="99" t="s">
        <v>101</v>
      </c>
      <c r="C34" s="85" t="s">
        <v>98</v>
      </c>
      <c r="D34" s="99"/>
      <c r="E34" s="76" t="s">
        <v>454</v>
      </c>
      <c r="F34" s="171"/>
      <c r="G34" s="171"/>
      <c r="H34" s="171"/>
      <c r="I34" s="174"/>
      <c r="J34" s="174"/>
      <c r="K34" s="174"/>
      <c r="L34" s="174"/>
      <c r="M34" s="174"/>
      <c r="N34" s="175"/>
    </row>
    <row r="35" spans="1:14" ht="15" x14ac:dyDescent="0.2">
      <c r="A35" s="187"/>
      <c r="B35" s="171"/>
      <c r="C35" s="171"/>
      <c r="D35" s="171"/>
      <c r="E35" s="171"/>
      <c r="F35" s="171"/>
      <c r="G35" s="171"/>
      <c r="H35" s="171"/>
      <c r="I35" s="174"/>
      <c r="J35" s="174"/>
      <c r="K35" s="174"/>
      <c r="L35" s="174"/>
      <c r="M35" s="174"/>
      <c r="N35" s="175"/>
    </row>
    <row r="36" spans="1:14" ht="15" x14ac:dyDescent="0.2">
      <c r="A36" s="187"/>
      <c r="B36" s="171"/>
      <c r="C36" s="171"/>
      <c r="D36" s="171"/>
      <c r="E36" s="171"/>
      <c r="F36" s="171"/>
      <c r="G36" s="171"/>
      <c r="H36" s="171"/>
      <c r="I36" s="174"/>
      <c r="J36" s="174"/>
      <c r="K36" s="174"/>
      <c r="L36" s="174"/>
      <c r="M36" s="174"/>
      <c r="N36" s="175"/>
    </row>
    <row r="37" spans="1:14" ht="15" x14ac:dyDescent="0.2">
      <c r="A37" s="187"/>
      <c r="B37" s="188" t="s">
        <v>102</v>
      </c>
      <c r="C37" s="171"/>
      <c r="D37" s="171"/>
      <c r="E37" s="171"/>
      <c r="F37" s="171"/>
      <c r="G37" s="171"/>
      <c r="H37" s="171"/>
      <c r="I37" s="174"/>
      <c r="J37" s="174"/>
      <c r="K37" s="174"/>
      <c r="L37" s="174"/>
      <c r="M37" s="174"/>
      <c r="N37" s="175"/>
    </row>
    <row r="38" spans="1:14" ht="15" x14ac:dyDescent="0.2">
      <c r="A38" s="187"/>
      <c r="B38" s="171"/>
      <c r="C38" s="171"/>
      <c r="D38" s="171"/>
      <c r="E38" s="171"/>
      <c r="F38" s="171"/>
      <c r="G38" s="171"/>
      <c r="H38" s="171"/>
      <c r="I38" s="174"/>
      <c r="J38" s="174"/>
      <c r="K38" s="174"/>
      <c r="L38" s="174"/>
      <c r="M38" s="174"/>
      <c r="N38" s="175"/>
    </row>
    <row r="39" spans="1:14" ht="15" x14ac:dyDescent="0.2">
      <c r="A39" s="187"/>
      <c r="B39" s="171"/>
      <c r="C39" s="171"/>
      <c r="D39" s="171"/>
      <c r="E39" s="171"/>
      <c r="F39" s="171"/>
      <c r="G39" s="171"/>
      <c r="H39" s="171"/>
      <c r="I39" s="174"/>
      <c r="J39" s="174"/>
      <c r="K39" s="174"/>
      <c r="L39" s="174"/>
      <c r="M39" s="174"/>
      <c r="N39" s="175"/>
    </row>
    <row r="40" spans="1:14" ht="15" x14ac:dyDescent="0.2">
      <c r="A40" s="187"/>
      <c r="B40" s="176" t="s">
        <v>94</v>
      </c>
      <c r="C40" s="176" t="s">
        <v>103</v>
      </c>
      <c r="D40" s="158" t="s">
        <v>104</v>
      </c>
      <c r="E40" s="158" t="s">
        <v>105</v>
      </c>
      <c r="F40" s="171"/>
      <c r="G40" s="171"/>
      <c r="H40" s="171"/>
      <c r="I40" s="174"/>
      <c r="J40" s="174"/>
      <c r="K40" s="174"/>
      <c r="L40" s="174"/>
      <c r="M40" s="174"/>
      <c r="N40" s="175"/>
    </row>
    <row r="41" spans="1:14" ht="42.75" x14ac:dyDescent="0.2">
      <c r="A41" s="187"/>
      <c r="B41" s="190" t="s">
        <v>106</v>
      </c>
      <c r="C41" s="47">
        <v>40</v>
      </c>
      <c r="D41" s="85">
        <v>0</v>
      </c>
      <c r="E41" s="474">
        <f>+D41+D42</f>
        <v>0</v>
      </c>
      <c r="F41" s="171"/>
      <c r="G41" s="171"/>
      <c r="H41" s="171"/>
      <c r="I41" s="174"/>
      <c r="J41" s="174"/>
      <c r="K41" s="174"/>
      <c r="L41" s="174"/>
      <c r="M41" s="174"/>
      <c r="N41" s="175"/>
    </row>
    <row r="42" spans="1:14" ht="71.25" x14ac:dyDescent="0.2">
      <c r="A42" s="187"/>
      <c r="B42" s="190" t="s">
        <v>107</v>
      </c>
      <c r="C42" s="47">
        <v>60</v>
      </c>
      <c r="D42" s="85">
        <v>0</v>
      </c>
      <c r="E42" s="475"/>
      <c r="F42" s="171"/>
      <c r="G42" s="171"/>
      <c r="H42" s="171"/>
      <c r="I42" s="174"/>
      <c r="J42" s="174"/>
      <c r="K42" s="174"/>
      <c r="L42" s="174"/>
      <c r="M42" s="174"/>
      <c r="N42" s="175"/>
    </row>
    <row r="43" spans="1:14" ht="15" x14ac:dyDescent="0.25">
      <c r="A43" s="187"/>
      <c r="C43" s="108"/>
      <c r="D43" s="150"/>
      <c r="E43" s="154"/>
      <c r="F43" s="153"/>
      <c r="G43" s="153"/>
      <c r="H43" s="153"/>
      <c r="I43" s="186"/>
      <c r="J43" s="186"/>
      <c r="K43" s="186"/>
      <c r="L43" s="186"/>
      <c r="M43" s="186"/>
    </row>
    <row r="44" spans="1:14" ht="15" x14ac:dyDescent="0.25">
      <c r="A44" s="187"/>
      <c r="C44" s="108"/>
      <c r="D44" s="150"/>
      <c r="E44" s="154"/>
      <c r="F44" s="153"/>
      <c r="G44" s="153"/>
      <c r="H44" s="153"/>
      <c r="I44" s="186"/>
      <c r="J44" s="186"/>
      <c r="K44" s="186"/>
      <c r="L44" s="186"/>
      <c r="M44" s="186"/>
    </row>
    <row r="45" spans="1:14" ht="15" x14ac:dyDescent="0.25">
      <c r="A45" s="187"/>
      <c r="C45" s="108"/>
      <c r="D45" s="150"/>
      <c r="E45" s="154"/>
      <c r="F45" s="153"/>
      <c r="G45" s="153"/>
      <c r="H45" s="153"/>
      <c r="I45" s="186"/>
      <c r="J45" s="186"/>
      <c r="K45" s="186"/>
      <c r="L45" s="186"/>
      <c r="M45" s="186"/>
    </row>
    <row r="46" spans="1:14" ht="15" thickBot="1" x14ac:dyDescent="0.3">
      <c r="M46" s="504" t="s">
        <v>108</v>
      </c>
      <c r="N46" s="504"/>
    </row>
    <row r="47" spans="1:14" ht="15" x14ac:dyDescent="0.25">
      <c r="B47" s="188" t="s">
        <v>109</v>
      </c>
      <c r="M47" s="191"/>
      <c r="N47" s="191"/>
    </row>
    <row r="48" spans="1:14" ht="15" thickBot="1" x14ac:dyDescent="0.3">
      <c r="M48" s="191"/>
      <c r="N48" s="191"/>
    </row>
    <row r="49" spans="1:26" s="174" customFormat="1" ht="75" x14ac:dyDescent="0.25">
      <c r="B49" s="192" t="s">
        <v>110</v>
      </c>
      <c r="C49" s="192" t="s">
        <v>111</v>
      </c>
      <c r="D49" s="192" t="s">
        <v>112</v>
      </c>
      <c r="E49" s="192" t="s">
        <v>113</v>
      </c>
      <c r="F49" s="192" t="s">
        <v>114</v>
      </c>
      <c r="G49" s="192" t="s">
        <v>115</v>
      </c>
      <c r="H49" s="192" t="s">
        <v>116</v>
      </c>
      <c r="I49" s="192" t="s">
        <v>117</v>
      </c>
      <c r="J49" s="192" t="s">
        <v>118</v>
      </c>
      <c r="K49" s="192" t="s">
        <v>119</v>
      </c>
      <c r="L49" s="192" t="s">
        <v>120</v>
      </c>
      <c r="M49" s="193" t="s">
        <v>121</v>
      </c>
      <c r="N49" s="192" t="s">
        <v>122</v>
      </c>
      <c r="O49" s="192" t="s">
        <v>123</v>
      </c>
      <c r="P49" s="194" t="s">
        <v>124</v>
      </c>
      <c r="Q49" s="194" t="s">
        <v>125</v>
      </c>
    </row>
    <row r="50" spans="1:26" s="79" customFormat="1" ht="71.25" x14ac:dyDescent="0.25">
      <c r="A50" s="47">
        <v>1</v>
      </c>
      <c r="B50" s="62" t="s">
        <v>15</v>
      </c>
      <c r="C50" s="62" t="s">
        <v>15</v>
      </c>
      <c r="D50" s="62" t="s">
        <v>455</v>
      </c>
      <c r="E50" s="62" t="s">
        <v>456</v>
      </c>
      <c r="F50" s="109" t="s">
        <v>75</v>
      </c>
      <c r="G50" s="110" t="s">
        <v>128</v>
      </c>
      <c r="H50" s="111">
        <v>39464</v>
      </c>
      <c r="I50" s="111">
        <v>39813</v>
      </c>
      <c r="J50" s="112" t="s">
        <v>95</v>
      </c>
      <c r="K50" s="113">
        <v>0</v>
      </c>
      <c r="L50" s="113">
        <v>11</v>
      </c>
      <c r="M50" s="114" t="s">
        <v>236</v>
      </c>
      <c r="N50" s="115" t="s">
        <v>128</v>
      </c>
      <c r="O50" s="116">
        <v>34633170</v>
      </c>
      <c r="P50" s="117">
        <v>58</v>
      </c>
      <c r="Q50" s="76" t="s">
        <v>386</v>
      </c>
      <c r="R50" s="86"/>
      <c r="S50" s="86"/>
      <c r="T50" s="86"/>
      <c r="U50" s="86"/>
      <c r="V50" s="86"/>
      <c r="W50" s="86"/>
      <c r="X50" s="86"/>
      <c r="Y50" s="86"/>
      <c r="Z50" s="86"/>
    </row>
    <row r="51" spans="1:26" s="79" customFormat="1" ht="71.25" x14ac:dyDescent="0.25">
      <c r="A51" s="47">
        <v>2</v>
      </c>
      <c r="B51" s="62" t="s">
        <v>15</v>
      </c>
      <c r="C51" s="62" t="s">
        <v>15</v>
      </c>
      <c r="D51" s="62" t="s">
        <v>455</v>
      </c>
      <c r="E51" s="62" t="s">
        <v>457</v>
      </c>
      <c r="F51" s="109" t="s">
        <v>75</v>
      </c>
      <c r="G51" s="110" t="s">
        <v>128</v>
      </c>
      <c r="H51" s="111">
        <v>39841</v>
      </c>
      <c r="I51" s="111">
        <v>40178</v>
      </c>
      <c r="J51" s="112" t="s">
        <v>95</v>
      </c>
      <c r="K51" s="113">
        <v>0</v>
      </c>
      <c r="L51" s="113">
        <v>11</v>
      </c>
      <c r="M51" s="114" t="s">
        <v>236</v>
      </c>
      <c r="N51" s="115" t="s">
        <v>128</v>
      </c>
      <c r="O51" s="116">
        <v>16604113</v>
      </c>
      <c r="P51" s="117">
        <v>58</v>
      </c>
      <c r="Q51" s="76" t="s">
        <v>386</v>
      </c>
      <c r="R51" s="86"/>
      <c r="S51" s="86"/>
      <c r="T51" s="86"/>
      <c r="U51" s="86"/>
      <c r="V51" s="86"/>
      <c r="W51" s="86"/>
      <c r="X51" s="86"/>
      <c r="Y51" s="86"/>
      <c r="Z51" s="86"/>
    </row>
    <row r="52" spans="1:26" s="79" customFormat="1" ht="28.5" x14ac:dyDescent="0.25">
      <c r="A52" s="47">
        <v>3</v>
      </c>
      <c r="B52" s="62" t="s">
        <v>15</v>
      </c>
      <c r="C52" s="62" t="s">
        <v>15</v>
      </c>
      <c r="D52" s="62" t="s">
        <v>455</v>
      </c>
      <c r="E52" s="62" t="s">
        <v>458</v>
      </c>
      <c r="F52" s="109" t="s">
        <v>75</v>
      </c>
      <c r="G52" s="110" t="s">
        <v>128</v>
      </c>
      <c r="H52" s="111">
        <v>40186</v>
      </c>
      <c r="I52" s="111" t="s">
        <v>1811</v>
      </c>
      <c r="J52" s="112" t="s">
        <v>95</v>
      </c>
      <c r="K52" s="113">
        <v>11</v>
      </c>
      <c r="L52" s="113">
        <v>0</v>
      </c>
      <c r="M52" s="114" t="s">
        <v>236</v>
      </c>
      <c r="N52" s="115" t="s">
        <v>128</v>
      </c>
      <c r="O52" s="116">
        <v>19800097</v>
      </c>
      <c r="P52" s="117">
        <v>59</v>
      </c>
      <c r="Q52" s="76"/>
      <c r="R52" s="86"/>
      <c r="S52" s="86"/>
      <c r="T52" s="86"/>
      <c r="U52" s="86"/>
      <c r="V52" s="86"/>
      <c r="W52" s="86"/>
      <c r="X52" s="86"/>
      <c r="Y52" s="86"/>
      <c r="Z52" s="86"/>
    </row>
    <row r="53" spans="1:26" s="79" customFormat="1" ht="28.5" x14ac:dyDescent="0.25">
      <c r="A53" s="47">
        <v>4</v>
      </c>
      <c r="B53" s="62" t="s">
        <v>15</v>
      </c>
      <c r="C53" s="62" t="s">
        <v>15</v>
      </c>
      <c r="D53" s="62" t="s">
        <v>455</v>
      </c>
      <c r="E53" s="62" t="s">
        <v>459</v>
      </c>
      <c r="F53" s="109" t="s">
        <v>75</v>
      </c>
      <c r="G53" s="110" t="s">
        <v>128</v>
      </c>
      <c r="H53" s="111">
        <v>40561</v>
      </c>
      <c r="I53" s="111">
        <v>40908</v>
      </c>
      <c r="J53" s="112" t="s">
        <v>95</v>
      </c>
      <c r="K53" s="113">
        <v>11</v>
      </c>
      <c r="L53" s="113">
        <v>0</v>
      </c>
      <c r="M53" s="114" t="s">
        <v>236</v>
      </c>
      <c r="N53" s="115" t="s">
        <v>128</v>
      </c>
      <c r="O53" s="116">
        <v>20394000</v>
      </c>
      <c r="P53" s="117">
        <v>59</v>
      </c>
      <c r="Q53" s="76"/>
      <c r="R53" s="86"/>
      <c r="S53" s="86"/>
      <c r="T53" s="86"/>
      <c r="U53" s="86"/>
      <c r="V53" s="86"/>
      <c r="W53" s="86"/>
      <c r="X53" s="86"/>
      <c r="Y53" s="86"/>
      <c r="Z53" s="86"/>
    </row>
    <row r="54" spans="1:26" s="79" customFormat="1" ht="28.5" x14ac:dyDescent="0.25">
      <c r="A54" s="47">
        <v>5</v>
      </c>
      <c r="B54" s="62" t="s">
        <v>15</v>
      </c>
      <c r="C54" s="62" t="s">
        <v>15</v>
      </c>
      <c r="D54" s="62" t="s">
        <v>455</v>
      </c>
      <c r="E54" s="62" t="s">
        <v>460</v>
      </c>
      <c r="F54" s="109" t="s">
        <v>75</v>
      </c>
      <c r="G54" s="110" t="s">
        <v>128</v>
      </c>
      <c r="H54" s="111">
        <v>40919</v>
      </c>
      <c r="I54" s="111">
        <v>41090</v>
      </c>
      <c r="J54" s="112" t="s">
        <v>95</v>
      </c>
      <c r="K54" s="113">
        <v>5</v>
      </c>
      <c r="L54" s="113">
        <v>0</v>
      </c>
      <c r="M54" s="114" t="s">
        <v>236</v>
      </c>
      <c r="N54" s="115" t="s">
        <v>128</v>
      </c>
      <c r="O54" s="116">
        <v>16407223</v>
      </c>
      <c r="P54" s="117">
        <v>59</v>
      </c>
      <c r="Q54" s="76"/>
      <c r="R54" s="86"/>
      <c r="S54" s="86"/>
      <c r="T54" s="86"/>
      <c r="U54" s="86"/>
      <c r="V54" s="86"/>
      <c r="W54" s="86"/>
      <c r="X54" s="86"/>
      <c r="Y54" s="86"/>
      <c r="Z54" s="86"/>
    </row>
    <row r="55" spans="1:26" s="79" customFormat="1" ht="28.5" x14ac:dyDescent="0.25">
      <c r="A55" s="47">
        <v>6</v>
      </c>
      <c r="B55" s="62" t="s">
        <v>15</v>
      </c>
      <c r="C55" s="62" t="s">
        <v>15</v>
      </c>
      <c r="D55" s="62" t="s">
        <v>455</v>
      </c>
      <c r="E55" s="62" t="s">
        <v>461</v>
      </c>
      <c r="F55" s="109" t="s">
        <v>75</v>
      </c>
      <c r="G55" s="110" t="s">
        <v>128</v>
      </c>
      <c r="H55" s="111">
        <v>41611</v>
      </c>
      <c r="I55" s="111">
        <v>41851</v>
      </c>
      <c r="J55" s="112" t="s">
        <v>95</v>
      </c>
      <c r="K55" s="113">
        <v>7</v>
      </c>
      <c r="L55" s="113">
        <v>0</v>
      </c>
      <c r="M55" s="114">
        <v>150</v>
      </c>
      <c r="N55" s="115" t="s">
        <v>128</v>
      </c>
      <c r="O55" s="116">
        <v>268184400</v>
      </c>
      <c r="P55" s="117"/>
      <c r="Q55" s="76"/>
      <c r="R55" s="86"/>
      <c r="S55" s="86"/>
      <c r="T55" s="86"/>
      <c r="U55" s="86"/>
      <c r="V55" s="86"/>
      <c r="W55" s="86"/>
      <c r="X55" s="86"/>
      <c r="Y55" s="86"/>
      <c r="Z55" s="86"/>
    </row>
    <row r="56" spans="1:26" s="79" customFormat="1" ht="28.5" x14ac:dyDescent="0.25">
      <c r="A56" s="47">
        <v>7</v>
      </c>
      <c r="B56" s="62" t="s">
        <v>15</v>
      </c>
      <c r="C56" s="62" t="s">
        <v>15</v>
      </c>
      <c r="D56" s="62" t="s">
        <v>455</v>
      </c>
      <c r="E56" s="62" t="s">
        <v>462</v>
      </c>
      <c r="F56" s="109" t="s">
        <v>75</v>
      </c>
      <c r="G56" s="110" t="s">
        <v>128</v>
      </c>
      <c r="H56" s="111">
        <v>41944</v>
      </c>
      <c r="I56" s="111">
        <v>41988</v>
      </c>
      <c r="J56" s="112" t="s">
        <v>95</v>
      </c>
      <c r="K56" s="113">
        <v>1.5</v>
      </c>
      <c r="L56" s="113">
        <v>0</v>
      </c>
      <c r="M56" s="114">
        <v>200</v>
      </c>
      <c r="N56" s="115" t="s">
        <v>128</v>
      </c>
      <c r="O56" s="116">
        <v>76267000</v>
      </c>
      <c r="P56" s="117">
        <v>57</v>
      </c>
      <c r="Q56" s="76"/>
      <c r="R56" s="86"/>
      <c r="S56" s="86"/>
      <c r="T56" s="86"/>
      <c r="U56" s="86"/>
      <c r="V56" s="86"/>
      <c r="W56" s="86"/>
      <c r="X56" s="86"/>
      <c r="Y56" s="86"/>
      <c r="Z56" s="86"/>
    </row>
    <row r="57" spans="1:26" s="79" customFormat="1" ht="270.75" x14ac:dyDescent="0.25">
      <c r="A57" s="47">
        <v>8</v>
      </c>
      <c r="B57" s="62" t="s">
        <v>15</v>
      </c>
      <c r="C57" s="62" t="s">
        <v>15</v>
      </c>
      <c r="D57" s="62" t="s">
        <v>455</v>
      </c>
      <c r="E57" s="62" t="s">
        <v>463</v>
      </c>
      <c r="F57" s="109" t="s">
        <v>75</v>
      </c>
      <c r="G57" s="110" t="s">
        <v>128</v>
      </c>
      <c r="H57" s="111">
        <v>41852</v>
      </c>
      <c r="I57" s="111">
        <v>41943</v>
      </c>
      <c r="J57" s="112" t="s">
        <v>95</v>
      </c>
      <c r="K57" s="113">
        <v>3</v>
      </c>
      <c r="L57" s="113">
        <v>0</v>
      </c>
      <c r="M57" s="114">
        <v>0</v>
      </c>
      <c r="N57" s="115" t="s">
        <v>128</v>
      </c>
      <c r="O57" s="116">
        <v>148615200</v>
      </c>
      <c r="P57" s="117">
        <v>57</v>
      </c>
      <c r="Q57" s="76" t="s">
        <v>1812</v>
      </c>
      <c r="R57" s="86"/>
      <c r="S57" s="86"/>
      <c r="T57" s="86"/>
      <c r="U57" s="86"/>
      <c r="V57" s="86"/>
      <c r="W57" s="86"/>
      <c r="X57" s="86"/>
      <c r="Y57" s="86"/>
      <c r="Z57" s="86"/>
    </row>
    <row r="58" spans="1:26" s="79" customFormat="1" x14ac:dyDescent="0.25">
      <c r="A58" s="47"/>
      <c r="B58" s="62"/>
      <c r="C58" s="62"/>
      <c r="D58" s="62"/>
      <c r="E58" s="62"/>
      <c r="F58" s="109"/>
      <c r="G58" s="110"/>
      <c r="H58" s="111"/>
      <c r="I58" s="111"/>
      <c r="J58" s="112"/>
      <c r="K58" s="113"/>
      <c r="L58" s="113"/>
      <c r="M58" s="114"/>
      <c r="N58" s="115"/>
      <c r="O58" s="116"/>
      <c r="P58" s="117"/>
      <c r="Q58" s="76"/>
      <c r="R58" s="86"/>
      <c r="S58" s="86"/>
      <c r="T58" s="86"/>
      <c r="U58" s="86"/>
      <c r="V58" s="86"/>
      <c r="W58" s="86"/>
      <c r="X58" s="86"/>
      <c r="Y58" s="86"/>
      <c r="Z58" s="86"/>
    </row>
    <row r="59" spans="1:26" s="79" customFormat="1" x14ac:dyDescent="0.25">
      <c r="A59" s="47"/>
      <c r="B59" s="118" t="s">
        <v>105</v>
      </c>
      <c r="C59" s="63"/>
      <c r="D59" s="62"/>
      <c r="E59" s="119"/>
      <c r="F59" s="120"/>
      <c r="G59" s="120"/>
      <c r="H59" s="120"/>
      <c r="I59" s="112"/>
      <c r="J59" s="112"/>
      <c r="K59" s="121">
        <f>SUM(K50:K58)</f>
        <v>38.5</v>
      </c>
      <c r="L59" s="122"/>
      <c r="M59" s="121">
        <f>SUM(M50:M58)</f>
        <v>350</v>
      </c>
      <c r="N59" s="122">
        <f>SUM(N50:N58)</f>
        <v>0</v>
      </c>
      <c r="O59" s="117"/>
      <c r="P59" s="117"/>
      <c r="Q59" s="76"/>
    </row>
    <row r="60" spans="1:26" x14ac:dyDescent="0.25">
      <c r="E60" s="155"/>
      <c r="K60" s="156"/>
    </row>
    <row r="61" spans="1:26" ht="15" x14ac:dyDescent="0.25">
      <c r="B61" s="471" t="s">
        <v>133</v>
      </c>
      <c r="C61" s="471" t="s">
        <v>134</v>
      </c>
      <c r="D61" s="505" t="s">
        <v>135</v>
      </c>
      <c r="E61" s="505"/>
      <c r="K61" s="157"/>
      <c r="L61" s="157"/>
      <c r="M61" s="157"/>
    </row>
    <row r="62" spans="1:26" ht="18" x14ac:dyDescent="0.25">
      <c r="B62" s="473"/>
      <c r="C62" s="473"/>
      <c r="D62" s="158" t="s">
        <v>136</v>
      </c>
      <c r="E62" s="159" t="s">
        <v>137</v>
      </c>
      <c r="F62" s="160" t="s">
        <v>138</v>
      </c>
      <c r="H62" s="124"/>
      <c r="I62" s="161"/>
      <c r="K62" s="161"/>
      <c r="L62" s="157"/>
    </row>
    <row r="63" spans="1:26" ht="18" x14ac:dyDescent="0.25">
      <c r="B63" s="160" t="s">
        <v>139</v>
      </c>
      <c r="C63" s="162">
        <f>+K59</f>
        <v>38.5</v>
      </c>
      <c r="D63" s="85" t="s">
        <v>98</v>
      </c>
      <c r="E63" s="85"/>
      <c r="F63" s="125"/>
      <c r="G63" s="126"/>
      <c r="H63" s="126"/>
      <c r="I63" s="126"/>
      <c r="J63" s="126"/>
      <c r="L63" s="163" t="e">
        <f>K50+#REF!+#REF!+#REF!</f>
        <v>#REF!</v>
      </c>
      <c r="M63" s="126"/>
    </row>
    <row r="64" spans="1:26" ht="15" x14ac:dyDescent="0.25">
      <c r="B64" s="160" t="s">
        <v>140</v>
      </c>
      <c r="C64" s="164">
        <f>+M59</f>
        <v>350</v>
      </c>
      <c r="D64" s="85" t="s">
        <v>98</v>
      </c>
      <c r="E64" s="85"/>
      <c r="F64" s="99"/>
    </row>
    <row r="65" spans="2:18" x14ac:dyDescent="0.25">
      <c r="B65" s="165"/>
      <c r="C65" s="518"/>
      <c r="D65" s="518"/>
      <c r="E65" s="518"/>
      <c r="F65" s="518"/>
      <c r="G65" s="518"/>
      <c r="H65" s="518"/>
      <c r="I65" s="518"/>
      <c r="J65" s="518"/>
      <c r="K65" s="518"/>
      <c r="L65" s="518"/>
      <c r="M65" s="518"/>
      <c r="N65" s="518"/>
    </row>
    <row r="66" spans="2:18" ht="15" thickBot="1" x14ac:dyDescent="0.3"/>
    <row r="67" spans="2:18" ht="27" thickBot="1" x14ac:dyDescent="0.3">
      <c r="B67" s="519" t="s">
        <v>141</v>
      </c>
      <c r="C67" s="519"/>
      <c r="D67" s="519"/>
      <c r="E67" s="519"/>
      <c r="F67" s="519"/>
      <c r="G67" s="519"/>
      <c r="H67" s="519"/>
      <c r="I67" s="519"/>
      <c r="J67" s="519"/>
      <c r="K67" s="519"/>
      <c r="L67" s="519"/>
      <c r="M67" s="519"/>
      <c r="N67" s="519"/>
    </row>
    <row r="70" spans="2:18" ht="90" x14ac:dyDescent="0.25">
      <c r="B70" s="176" t="s">
        <v>142</v>
      </c>
      <c r="C70" s="195" t="s">
        <v>143</v>
      </c>
      <c r="D70" s="195" t="s">
        <v>144</v>
      </c>
      <c r="E70" s="195" t="s">
        <v>145</v>
      </c>
      <c r="F70" s="195" t="s">
        <v>146</v>
      </c>
      <c r="G70" s="195" t="s">
        <v>147</v>
      </c>
      <c r="H70" s="195" t="s">
        <v>148</v>
      </c>
      <c r="I70" s="176" t="s">
        <v>149</v>
      </c>
      <c r="J70" s="195" t="s">
        <v>150</v>
      </c>
      <c r="K70" s="195" t="s">
        <v>151</v>
      </c>
      <c r="L70" s="195" t="s">
        <v>152</v>
      </c>
      <c r="M70" s="195" t="s">
        <v>153</v>
      </c>
      <c r="N70" s="196" t="s">
        <v>154</v>
      </c>
      <c r="O70" s="196" t="s">
        <v>155</v>
      </c>
      <c r="P70" s="489" t="s">
        <v>96</v>
      </c>
      <c r="Q70" s="491"/>
      <c r="R70" s="195" t="s">
        <v>156</v>
      </c>
    </row>
    <row r="71" spans="2:18" ht="199.5" x14ac:dyDescent="0.25">
      <c r="B71" s="99" t="s">
        <v>15</v>
      </c>
      <c r="C71" s="99" t="s">
        <v>464</v>
      </c>
      <c r="D71" s="84" t="s">
        <v>465</v>
      </c>
      <c r="E71" s="127">
        <v>200</v>
      </c>
      <c r="F71" s="47" t="s">
        <v>466</v>
      </c>
      <c r="G71" s="81" t="s">
        <v>128</v>
      </c>
      <c r="H71" s="47" t="s">
        <v>128</v>
      </c>
      <c r="I71" s="47" t="s">
        <v>128</v>
      </c>
      <c r="J71" s="47" t="s">
        <v>128</v>
      </c>
      <c r="K71" s="47" t="s">
        <v>75</v>
      </c>
      <c r="L71" s="47" t="s">
        <v>75</v>
      </c>
      <c r="M71" s="47" t="s">
        <v>75</v>
      </c>
      <c r="N71" s="47" t="s">
        <v>75</v>
      </c>
      <c r="O71" s="127" t="s">
        <v>75</v>
      </c>
      <c r="P71" s="484" t="s">
        <v>467</v>
      </c>
      <c r="Q71" s="485"/>
      <c r="R71" s="47" t="s">
        <v>75</v>
      </c>
    </row>
    <row r="72" spans="2:18" ht="15" x14ac:dyDescent="0.2">
      <c r="B72" s="100"/>
      <c r="C72" s="100"/>
      <c r="D72" s="166"/>
      <c r="E72" s="166"/>
      <c r="F72" s="169"/>
      <c r="G72" s="170"/>
      <c r="H72" s="169"/>
      <c r="I72" s="99"/>
      <c r="J72" s="100"/>
      <c r="K72" s="100"/>
      <c r="L72" s="99"/>
      <c r="M72" s="99"/>
      <c r="N72" s="99"/>
      <c r="O72" s="99"/>
      <c r="P72" s="489"/>
      <c r="Q72" s="491"/>
      <c r="R72" s="99"/>
    </row>
    <row r="73" spans="2:18" ht="15" x14ac:dyDescent="0.25">
      <c r="B73" s="99"/>
      <c r="C73" s="99"/>
      <c r="D73" s="99"/>
      <c r="E73" s="99"/>
      <c r="F73" s="99"/>
      <c r="G73" s="197"/>
      <c r="H73" s="99"/>
      <c r="I73" s="99"/>
      <c r="J73" s="99"/>
      <c r="K73" s="99"/>
      <c r="L73" s="99"/>
      <c r="M73" s="99"/>
      <c r="N73" s="99"/>
      <c r="O73" s="99"/>
      <c r="P73" s="489"/>
      <c r="Q73" s="491"/>
      <c r="R73" s="99"/>
    </row>
    <row r="74" spans="2:18" x14ac:dyDescent="0.25">
      <c r="B74" s="123" t="s">
        <v>159</v>
      </c>
    </row>
    <row r="75" spans="2:18" x14ac:dyDescent="0.25">
      <c r="B75" s="123" t="s">
        <v>160</v>
      </c>
    </row>
    <row r="76" spans="2:18" x14ac:dyDescent="0.25">
      <c r="B76" s="123" t="s">
        <v>161</v>
      </c>
    </row>
    <row r="78" spans="2:18" ht="15" thickBot="1" x14ac:dyDescent="0.3"/>
    <row r="79" spans="2:18" ht="27" thickBot="1" x14ac:dyDescent="0.3">
      <c r="B79" s="513" t="s">
        <v>162</v>
      </c>
      <c r="C79" s="514"/>
      <c r="D79" s="514"/>
      <c r="E79" s="514"/>
      <c r="F79" s="514"/>
      <c r="G79" s="514"/>
      <c r="H79" s="514"/>
      <c r="I79" s="514"/>
      <c r="J79" s="514"/>
      <c r="K79" s="514"/>
      <c r="L79" s="514"/>
      <c r="M79" s="514"/>
      <c r="N79" s="515"/>
    </row>
    <row r="84" spans="2:17" ht="15" x14ac:dyDescent="0.25">
      <c r="B84" s="476" t="s">
        <v>163</v>
      </c>
      <c r="C84" s="498" t="s">
        <v>164</v>
      </c>
      <c r="D84" s="498" t="s">
        <v>165</v>
      </c>
      <c r="E84" s="498" t="s">
        <v>166</v>
      </c>
      <c r="F84" s="498" t="s">
        <v>167</v>
      </c>
      <c r="G84" s="498" t="s">
        <v>168</v>
      </c>
      <c r="H84" s="498" t="s">
        <v>169</v>
      </c>
      <c r="I84" s="498" t="s">
        <v>170</v>
      </c>
      <c r="J84" s="498" t="s">
        <v>171</v>
      </c>
      <c r="K84" s="498"/>
      <c r="L84" s="498"/>
      <c r="M84" s="498" t="s">
        <v>172</v>
      </c>
      <c r="N84" s="498" t="s">
        <v>1804</v>
      </c>
      <c r="O84" s="498" t="s">
        <v>1805</v>
      </c>
      <c r="P84" s="498" t="s">
        <v>96</v>
      </c>
      <c r="Q84" s="498"/>
    </row>
    <row r="85" spans="2:17" ht="28.5" x14ac:dyDescent="0.2">
      <c r="B85" s="477"/>
      <c r="C85" s="498"/>
      <c r="D85" s="498"/>
      <c r="E85" s="498"/>
      <c r="F85" s="498"/>
      <c r="G85" s="498"/>
      <c r="H85" s="498"/>
      <c r="I85" s="498"/>
      <c r="J85" s="166" t="s">
        <v>173</v>
      </c>
      <c r="K85" s="144" t="s">
        <v>174</v>
      </c>
      <c r="L85" s="100" t="s">
        <v>175</v>
      </c>
      <c r="M85" s="498"/>
      <c r="N85" s="498"/>
      <c r="O85" s="498"/>
      <c r="P85" s="498"/>
      <c r="Q85" s="498"/>
    </row>
    <row r="86" spans="2:17" ht="71.25" x14ac:dyDescent="0.25">
      <c r="B86" s="76" t="s">
        <v>176</v>
      </c>
      <c r="C86" s="76">
        <v>200</v>
      </c>
      <c r="D86" s="76" t="s">
        <v>468</v>
      </c>
      <c r="E86" s="76">
        <v>52733261</v>
      </c>
      <c r="F86" s="76" t="s">
        <v>366</v>
      </c>
      <c r="G86" s="76" t="s">
        <v>469</v>
      </c>
      <c r="H86" s="200">
        <v>38828</v>
      </c>
      <c r="I86" s="76" t="s">
        <v>470</v>
      </c>
      <c r="J86" s="127" t="s">
        <v>471</v>
      </c>
      <c r="K86" s="129" t="s">
        <v>472</v>
      </c>
      <c r="L86" s="127" t="s">
        <v>182</v>
      </c>
      <c r="M86" s="47" t="s">
        <v>75</v>
      </c>
      <c r="N86" s="47" t="s">
        <v>75</v>
      </c>
      <c r="O86" s="47" t="s">
        <v>75</v>
      </c>
      <c r="P86" s="470"/>
      <c r="Q86" s="470"/>
    </row>
    <row r="87" spans="2:17" ht="28.5" x14ac:dyDescent="0.25">
      <c r="B87" s="76" t="s">
        <v>183</v>
      </c>
      <c r="C87" s="76">
        <v>200</v>
      </c>
      <c r="D87" s="76" t="s">
        <v>473</v>
      </c>
      <c r="E87" s="198">
        <v>1026260980</v>
      </c>
      <c r="F87" s="198" t="s">
        <v>334</v>
      </c>
      <c r="G87" s="76" t="s">
        <v>474</v>
      </c>
      <c r="H87" s="199">
        <v>40851</v>
      </c>
      <c r="I87" s="76">
        <v>128145</v>
      </c>
      <c r="J87" s="127" t="s">
        <v>475</v>
      </c>
      <c r="K87" s="127" t="s">
        <v>476</v>
      </c>
      <c r="L87" s="127" t="s">
        <v>255</v>
      </c>
      <c r="M87" s="47" t="s">
        <v>75</v>
      </c>
      <c r="N87" s="47" t="s">
        <v>75</v>
      </c>
      <c r="O87" s="47" t="s">
        <v>75</v>
      </c>
      <c r="P87" s="492"/>
      <c r="Q87" s="492"/>
    </row>
    <row r="88" spans="2:17" x14ac:dyDescent="0.25">
      <c r="B88" s="86"/>
      <c r="C88" s="86"/>
      <c r="D88" s="86"/>
      <c r="E88" s="203"/>
      <c r="F88" s="203"/>
      <c r="G88" s="86"/>
      <c r="H88" s="204"/>
      <c r="I88" s="86"/>
      <c r="J88" s="149"/>
      <c r="K88" s="149"/>
      <c r="L88" s="149"/>
      <c r="M88" s="187"/>
      <c r="N88" s="187"/>
      <c r="O88" s="187"/>
      <c r="P88" s="152"/>
      <c r="Q88" s="152"/>
    </row>
    <row r="89" spans="2:17" ht="15" thickBot="1" x14ac:dyDescent="0.3">
      <c r="B89" s="86"/>
      <c r="C89" s="86"/>
      <c r="D89" s="86"/>
      <c r="E89" s="203"/>
      <c r="F89" s="203"/>
      <c r="G89" s="86"/>
      <c r="H89" s="204"/>
      <c r="I89" s="86"/>
      <c r="J89" s="149"/>
      <c r="K89" s="149"/>
      <c r="L89" s="149"/>
      <c r="M89" s="187"/>
      <c r="N89" s="187"/>
      <c r="O89" s="187"/>
      <c r="P89" s="152"/>
      <c r="Q89" s="152"/>
    </row>
    <row r="90" spans="2:17" ht="27" thickBot="1" x14ac:dyDescent="0.3">
      <c r="B90" s="513" t="s">
        <v>191</v>
      </c>
      <c r="C90" s="514"/>
      <c r="D90" s="514"/>
      <c r="E90" s="514"/>
      <c r="F90" s="514"/>
      <c r="G90" s="514"/>
      <c r="H90" s="514"/>
      <c r="I90" s="514"/>
      <c r="J90" s="514"/>
      <c r="K90" s="514"/>
      <c r="L90" s="514"/>
      <c r="M90" s="514"/>
      <c r="N90" s="515"/>
    </row>
    <row r="93" spans="2:17" ht="30" x14ac:dyDescent="0.25">
      <c r="B93" s="195" t="s">
        <v>94</v>
      </c>
      <c r="C93" s="195" t="s">
        <v>1806</v>
      </c>
      <c r="D93" s="489" t="s">
        <v>96</v>
      </c>
      <c r="E93" s="491"/>
    </row>
    <row r="94" spans="2:17" ht="28.5" x14ac:dyDescent="0.25">
      <c r="B94" s="127" t="s">
        <v>192</v>
      </c>
      <c r="C94" s="85" t="s">
        <v>75</v>
      </c>
      <c r="D94" s="492"/>
      <c r="E94" s="492"/>
    </row>
    <row r="97" spans="1:26" ht="26.25" x14ac:dyDescent="0.25">
      <c r="B97" s="516" t="s">
        <v>193</v>
      </c>
      <c r="C97" s="517"/>
      <c r="D97" s="517"/>
      <c r="E97" s="517"/>
      <c r="F97" s="517"/>
      <c r="G97" s="517"/>
      <c r="H97" s="517"/>
      <c r="I97" s="517"/>
      <c r="J97" s="517"/>
      <c r="K97" s="517"/>
      <c r="L97" s="517"/>
      <c r="M97" s="517"/>
      <c r="N97" s="517"/>
      <c r="O97" s="517"/>
      <c r="P97" s="517"/>
    </row>
    <row r="99" spans="1:26" ht="15" thickBot="1" x14ac:dyDescent="0.3"/>
    <row r="100" spans="1:26" ht="27" thickBot="1" x14ac:dyDescent="0.3">
      <c r="B100" s="513" t="s">
        <v>194</v>
      </c>
      <c r="C100" s="514"/>
      <c r="D100" s="514"/>
      <c r="E100" s="514"/>
      <c r="F100" s="514"/>
      <c r="G100" s="514"/>
      <c r="H100" s="514"/>
      <c r="I100" s="514"/>
      <c r="J100" s="514"/>
      <c r="K100" s="514"/>
      <c r="L100" s="514"/>
      <c r="M100" s="514"/>
      <c r="N100" s="515"/>
    </row>
    <row r="102" spans="1:26" ht="15" thickBot="1" x14ac:dyDescent="0.3">
      <c r="M102" s="191"/>
      <c r="N102" s="191"/>
    </row>
    <row r="103" spans="1:26" s="174" customFormat="1" ht="75" x14ac:dyDescent="0.25">
      <c r="B103" s="192" t="s">
        <v>110</v>
      </c>
      <c r="C103" s="192" t="s">
        <v>111</v>
      </c>
      <c r="D103" s="192" t="s">
        <v>112</v>
      </c>
      <c r="E103" s="192" t="s">
        <v>113</v>
      </c>
      <c r="F103" s="192" t="s">
        <v>114</v>
      </c>
      <c r="G103" s="192" t="s">
        <v>115</v>
      </c>
      <c r="H103" s="192" t="s">
        <v>116</v>
      </c>
      <c r="I103" s="192" t="s">
        <v>117</v>
      </c>
      <c r="J103" s="192" t="s">
        <v>118</v>
      </c>
      <c r="K103" s="192" t="s">
        <v>119</v>
      </c>
      <c r="L103" s="192" t="s">
        <v>120</v>
      </c>
      <c r="M103" s="193" t="s">
        <v>121</v>
      </c>
      <c r="N103" s="192" t="s">
        <v>122</v>
      </c>
      <c r="O103" s="192" t="s">
        <v>123</v>
      </c>
      <c r="P103" s="194" t="s">
        <v>124</v>
      </c>
      <c r="Q103" s="194" t="s">
        <v>125</v>
      </c>
    </row>
    <row r="104" spans="1:26" s="79" customFormat="1" x14ac:dyDescent="0.25">
      <c r="A104" s="47"/>
      <c r="B104" s="62" t="s">
        <v>213</v>
      </c>
      <c r="C104" s="62" t="s">
        <v>213</v>
      </c>
      <c r="D104" s="62" t="s">
        <v>213</v>
      </c>
      <c r="E104" s="62" t="s">
        <v>213</v>
      </c>
      <c r="F104" s="62" t="s">
        <v>213</v>
      </c>
      <c r="G104" s="62" t="s">
        <v>213</v>
      </c>
      <c r="H104" s="62" t="s">
        <v>213</v>
      </c>
      <c r="I104" s="62" t="s">
        <v>213</v>
      </c>
      <c r="J104" s="62" t="s">
        <v>213</v>
      </c>
      <c r="K104" s="62" t="s">
        <v>213</v>
      </c>
      <c r="L104" s="62" t="s">
        <v>213</v>
      </c>
      <c r="M104" s="62" t="s">
        <v>213</v>
      </c>
      <c r="N104" s="62" t="s">
        <v>213</v>
      </c>
      <c r="O104" s="62" t="s">
        <v>213</v>
      </c>
      <c r="P104" s="62" t="s">
        <v>213</v>
      </c>
      <c r="Q104" s="62" t="s">
        <v>213</v>
      </c>
      <c r="R104" s="86"/>
      <c r="S104" s="86"/>
      <c r="T104" s="86"/>
      <c r="U104" s="86"/>
      <c r="V104" s="86"/>
      <c r="W104" s="86"/>
      <c r="X104" s="86"/>
      <c r="Y104" s="86"/>
      <c r="Z104" s="86"/>
    </row>
    <row r="105" spans="1:26" s="79" customFormat="1" x14ac:dyDescent="0.25">
      <c r="A105" s="47"/>
      <c r="B105" s="118" t="s">
        <v>105</v>
      </c>
      <c r="C105" s="63"/>
      <c r="D105" s="62"/>
      <c r="E105" s="119"/>
      <c r="F105" s="120"/>
      <c r="G105" s="120"/>
      <c r="H105" s="120"/>
      <c r="I105" s="112"/>
      <c r="J105" s="112"/>
      <c r="K105" s="121">
        <f>SUM(K103:K104)</f>
        <v>0</v>
      </c>
      <c r="L105" s="76"/>
      <c r="M105" s="121">
        <f>SUM(M104:M104)</f>
        <v>0</v>
      </c>
      <c r="N105" s="122"/>
      <c r="O105" s="117"/>
      <c r="P105" s="117"/>
      <c r="Q105" s="76"/>
    </row>
    <row r="106" spans="1:26" x14ac:dyDescent="0.25">
      <c r="E106" s="155"/>
    </row>
    <row r="107" spans="1:26" ht="18" x14ac:dyDescent="0.25">
      <c r="B107" s="167" t="s">
        <v>204</v>
      </c>
      <c r="C107" s="209">
        <f>K105</f>
        <v>0</v>
      </c>
      <c r="H107" s="126"/>
      <c r="I107" s="126"/>
      <c r="J107" s="126"/>
      <c r="K107" s="126"/>
      <c r="L107" s="126"/>
      <c r="M107" s="126"/>
    </row>
    <row r="109" spans="1:26" ht="15" thickBot="1" x14ac:dyDescent="0.3"/>
    <row r="110" spans="1:26" ht="30.75" thickBot="1" x14ac:dyDescent="0.3">
      <c r="B110" s="210" t="s">
        <v>205</v>
      </c>
      <c r="C110" s="211" t="s">
        <v>206</v>
      </c>
      <c r="D110" s="210" t="s">
        <v>104</v>
      </c>
      <c r="E110" s="211" t="s">
        <v>207</v>
      </c>
    </row>
    <row r="111" spans="1:26" x14ac:dyDescent="0.25">
      <c r="B111" s="47" t="s">
        <v>208</v>
      </c>
      <c r="C111" s="212">
        <v>20</v>
      </c>
      <c r="D111" s="212">
        <v>0</v>
      </c>
      <c r="E111" s="495">
        <f>+D111+D112+D113</f>
        <v>0</v>
      </c>
    </row>
    <row r="112" spans="1:26" x14ac:dyDescent="0.25">
      <c r="B112" s="47" t="s">
        <v>209</v>
      </c>
      <c r="C112" s="85">
        <v>30</v>
      </c>
      <c r="D112" s="85">
        <v>0</v>
      </c>
      <c r="E112" s="496"/>
    </row>
    <row r="113" spans="2:17" ht="15" thickBot="1" x14ac:dyDescent="0.3">
      <c r="B113" s="47" t="s">
        <v>210</v>
      </c>
      <c r="C113" s="213">
        <v>40</v>
      </c>
      <c r="D113" s="213">
        <v>0</v>
      </c>
      <c r="E113" s="497"/>
    </row>
    <row r="115" spans="2:17" ht="15" thickBot="1" x14ac:dyDescent="0.3"/>
    <row r="116" spans="2:17" ht="27" thickBot="1" x14ac:dyDescent="0.3">
      <c r="B116" s="513" t="s">
        <v>211</v>
      </c>
      <c r="C116" s="514"/>
      <c r="D116" s="514"/>
      <c r="E116" s="514"/>
      <c r="F116" s="514"/>
      <c r="G116" s="514"/>
      <c r="H116" s="514"/>
      <c r="I116" s="514"/>
      <c r="J116" s="514"/>
      <c r="K116" s="514"/>
      <c r="L116" s="514"/>
      <c r="M116" s="514"/>
      <c r="N116" s="515"/>
    </row>
    <row r="118" spans="2:17" ht="15" x14ac:dyDescent="0.25">
      <c r="B118" s="476" t="s">
        <v>163</v>
      </c>
      <c r="C118" s="476" t="s">
        <v>164</v>
      </c>
      <c r="D118" s="476" t="s">
        <v>165</v>
      </c>
      <c r="E118" s="476" t="s">
        <v>166</v>
      </c>
      <c r="F118" s="476" t="s">
        <v>167</v>
      </c>
      <c r="G118" s="476" t="s">
        <v>168</v>
      </c>
      <c r="H118" s="476" t="s">
        <v>169</v>
      </c>
      <c r="I118" s="476" t="s">
        <v>170</v>
      </c>
      <c r="J118" s="489" t="s">
        <v>171</v>
      </c>
      <c r="K118" s="490"/>
      <c r="L118" s="491"/>
      <c r="M118" s="476" t="s">
        <v>172</v>
      </c>
      <c r="N118" s="476" t="s">
        <v>1804</v>
      </c>
      <c r="O118" s="476" t="s">
        <v>1805</v>
      </c>
      <c r="P118" s="478" t="s">
        <v>96</v>
      </c>
      <c r="Q118" s="479"/>
    </row>
    <row r="119" spans="2:17" ht="30" x14ac:dyDescent="0.25">
      <c r="B119" s="477"/>
      <c r="C119" s="477"/>
      <c r="D119" s="477"/>
      <c r="E119" s="477"/>
      <c r="F119" s="477"/>
      <c r="G119" s="477"/>
      <c r="H119" s="477"/>
      <c r="I119" s="477"/>
      <c r="J119" s="176" t="s">
        <v>173</v>
      </c>
      <c r="K119" s="176" t="s">
        <v>174</v>
      </c>
      <c r="L119" s="176" t="s">
        <v>175</v>
      </c>
      <c r="M119" s="477"/>
      <c r="N119" s="477"/>
      <c r="O119" s="477"/>
      <c r="P119" s="480"/>
      <c r="Q119" s="481"/>
    </row>
    <row r="120" spans="2:17" ht="46.5" customHeight="1" x14ac:dyDescent="0.2">
      <c r="B120" s="127" t="s">
        <v>1801</v>
      </c>
      <c r="C120" s="144">
        <v>200</v>
      </c>
      <c r="D120" s="127" t="s">
        <v>213</v>
      </c>
      <c r="E120" s="127" t="s">
        <v>213</v>
      </c>
      <c r="F120" s="127" t="s">
        <v>213</v>
      </c>
      <c r="G120" s="127" t="s">
        <v>213</v>
      </c>
      <c r="H120" s="127" t="s">
        <v>213</v>
      </c>
      <c r="I120" s="127" t="s">
        <v>213</v>
      </c>
      <c r="J120" s="127" t="s">
        <v>213</v>
      </c>
      <c r="K120" s="127" t="s">
        <v>213</v>
      </c>
      <c r="L120" s="127" t="s">
        <v>213</v>
      </c>
      <c r="M120" s="127" t="s">
        <v>213</v>
      </c>
      <c r="N120" s="127" t="s">
        <v>213</v>
      </c>
      <c r="O120" s="127" t="s">
        <v>213</v>
      </c>
      <c r="P120" s="523" t="s">
        <v>285</v>
      </c>
      <c r="Q120" s="524"/>
    </row>
    <row r="121" spans="2:17" s="215" customFormat="1" ht="43.5" customHeight="1" x14ac:dyDescent="0.25">
      <c r="B121" s="127" t="s">
        <v>1802</v>
      </c>
      <c r="C121" s="127">
        <v>200</v>
      </c>
      <c r="D121" s="127" t="s">
        <v>213</v>
      </c>
      <c r="E121" s="127" t="s">
        <v>213</v>
      </c>
      <c r="F121" s="127" t="s">
        <v>213</v>
      </c>
      <c r="G121" s="127" t="s">
        <v>213</v>
      </c>
      <c r="H121" s="127" t="s">
        <v>213</v>
      </c>
      <c r="I121" s="127" t="s">
        <v>213</v>
      </c>
      <c r="J121" s="127" t="s">
        <v>213</v>
      </c>
      <c r="K121" s="127" t="s">
        <v>213</v>
      </c>
      <c r="L121" s="127" t="s">
        <v>213</v>
      </c>
      <c r="M121" s="127" t="s">
        <v>213</v>
      </c>
      <c r="N121" s="127" t="s">
        <v>213</v>
      </c>
      <c r="O121" s="127" t="s">
        <v>213</v>
      </c>
      <c r="P121" s="543"/>
      <c r="Q121" s="544"/>
    </row>
    <row r="122" spans="2:17" s="215" customFormat="1" ht="49.5" customHeight="1" x14ac:dyDescent="0.25">
      <c r="B122" s="127" t="s">
        <v>1803</v>
      </c>
      <c r="C122" s="127">
        <v>200</v>
      </c>
      <c r="D122" s="127" t="s">
        <v>213</v>
      </c>
      <c r="E122" s="127" t="s">
        <v>213</v>
      </c>
      <c r="F122" s="127" t="s">
        <v>213</v>
      </c>
      <c r="G122" s="127" t="s">
        <v>213</v>
      </c>
      <c r="H122" s="127" t="s">
        <v>213</v>
      </c>
      <c r="I122" s="127" t="s">
        <v>213</v>
      </c>
      <c r="J122" s="127" t="s">
        <v>213</v>
      </c>
      <c r="K122" s="127" t="s">
        <v>213</v>
      </c>
      <c r="L122" s="127" t="s">
        <v>213</v>
      </c>
      <c r="M122" s="127" t="s">
        <v>213</v>
      </c>
      <c r="N122" s="127" t="s">
        <v>213</v>
      </c>
      <c r="O122" s="127" t="s">
        <v>213</v>
      </c>
      <c r="P122" s="545"/>
      <c r="Q122" s="546"/>
    </row>
    <row r="123" spans="2:17" x14ac:dyDescent="0.2">
      <c r="B123" s="144"/>
      <c r="C123" s="217"/>
      <c r="D123" s="100"/>
      <c r="E123" s="100"/>
      <c r="F123" s="100"/>
      <c r="G123" s="100"/>
      <c r="H123" s="100"/>
      <c r="I123" s="100"/>
      <c r="J123" s="100"/>
      <c r="K123" s="100"/>
      <c r="L123" s="100"/>
      <c r="M123" s="100"/>
      <c r="N123" s="100"/>
      <c r="O123" s="100"/>
      <c r="P123" s="218"/>
      <c r="Q123" s="219"/>
    </row>
    <row r="126" spans="2:17" ht="15" thickBot="1" x14ac:dyDescent="0.3"/>
    <row r="127" spans="2:17" ht="30" x14ac:dyDescent="0.25">
      <c r="B127" s="158" t="s">
        <v>94</v>
      </c>
      <c r="C127" s="158" t="s">
        <v>205</v>
      </c>
      <c r="D127" s="176" t="s">
        <v>206</v>
      </c>
      <c r="E127" s="158" t="s">
        <v>104</v>
      </c>
      <c r="F127" s="211" t="s">
        <v>227</v>
      </c>
      <c r="G127" s="177"/>
    </row>
    <row r="128" spans="2:17" ht="108" x14ac:dyDescent="0.2">
      <c r="B128" s="459" t="s">
        <v>228</v>
      </c>
      <c r="C128" s="220" t="s">
        <v>229</v>
      </c>
      <c r="D128" s="85">
        <v>25</v>
      </c>
      <c r="E128" s="85">
        <v>0</v>
      </c>
      <c r="F128" s="471">
        <f>+E128+E129+E130</f>
        <v>0</v>
      </c>
      <c r="G128" s="221"/>
    </row>
    <row r="129" spans="2:7" ht="96" x14ac:dyDescent="0.2">
      <c r="B129" s="459"/>
      <c r="C129" s="220" t="s">
        <v>230</v>
      </c>
      <c r="D129" s="47">
        <v>25</v>
      </c>
      <c r="E129" s="85">
        <v>0</v>
      </c>
      <c r="F129" s="472"/>
      <c r="G129" s="221"/>
    </row>
    <row r="130" spans="2:7" ht="60" x14ac:dyDescent="0.2">
      <c r="B130" s="459"/>
      <c r="C130" s="220" t="s">
        <v>231</v>
      </c>
      <c r="D130" s="85">
        <v>10</v>
      </c>
      <c r="E130" s="85">
        <v>0</v>
      </c>
      <c r="F130" s="473"/>
      <c r="G130" s="221"/>
    </row>
    <row r="131" spans="2:7" x14ac:dyDescent="0.2">
      <c r="C131" s="171"/>
    </row>
    <row r="134" spans="2:7" ht="15" x14ac:dyDescent="0.25">
      <c r="B134" s="188" t="s">
        <v>232</v>
      </c>
    </row>
    <row r="137" spans="2:7" ht="15" x14ac:dyDescent="0.25">
      <c r="B137" s="176" t="s">
        <v>94</v>
      </c>
      <c r="C137" s="176" t="s">
        <v>103</v>
      </c>
      <c r="D137" s="158" t="s">
        <v>104</v>
      </c>
      <c r="E137" s="158" t="s">
        <v>105</v>
      </c>
    </row>
    <row r="138" spans="2:7" ht="42.75" x14ac:dyDescent="0.25">
      <c r="B138" s="190" t="s">
        <v>1807</v>
      </c>
      <c r="C138" s="47">
        <v>40</v>
      </c>
      <c r="D138" s="85">
        <f>+E111</f>
        <v>0</v>
      </c>
      <c r="E138" s="474">
        <f>+D138+D139</f>
        <v>0</v>
      </c>
    </row>
    <row r="139" spans="2:7" ht="71.25" x14ac:dyDescent="0.25">
      <c r="B139" s="190" t="s">
        <v>1808</v>
      </c>
      <c r="C139" s="47">
        <v>60</v>
      </c>
      <c r="D139" s="85">
        <f>+F128</f>
        <v>0</v>
      </c>
      <c r="E139" s="475"/>
    </row>
  </sheetData>
  <mergeCells count="61">
    <mergeCell ref="P120:Q122"/>
    <mergeCell ref="B128:B130"/>
    <mergeCell ref="F128:F130"/>
    <mergeCell ref="E138:E139"/>
    <mergeCell ref="H118:H119"/>
    <mergeCell ref="I118:I119"/>
    <mergeCell ref="J118:L118"/>
    <mergeCell ref="M118:M119"/>
    <mergeCell ref="N118:N119"/>
    <mergeCell ref="O118:O119"/>
    <mergeCell ref="B97:P97"/>
    <mergeCell ref="B100:N100"/>
    <mergeCell ref="E111:E113"/>
    <mergeCell ref="B116:N116"/>
    <mergeCell ref="B118:B119"/>
    <mergeCell ref="C118:C119"/>
    <mergeCell ref="D118:D119"/>
    <mergeCell ref="E118:E119"/>
    <mergeCell ref="F118:F119"/>
    <mergeCell ref="G118:G119"/>
    <mergeCell ref="P118:Q119"/>
    <mergeCell ref="P86:Q86"/>
    <mergeCell ref="P87:Q87"/>
    <mergeCell ref="B90:N90"/>
    <mergeCell ref="D93:E93"/>
    <mergeCell ref="N84:N85"/>
    <mergeCell ref="O84:O85"/>
    <mergeCell ref="D94:E94"/>
    <mergeCell ref="H84:H85"/>
    <mergeCell ref="I84:I85"/>
    <mergeCell ref="J84:L84"/>
    <mergeCell ref="M84:M85"/>
    <mergeCell ref="P71:Q71"/>
    <mergeCell ref="P72:Q72"/>
    <mergeCell ref="P73:Q73"/>
    <mergeCell ref="B79:N79"/>
    <mergeCell ref="B84:B85"/>
    <mergeCell ref="C84:C85"/>
    <mergeCell ref="D84:D85"/>
    <mergeCell ref="E84:E85"/>
    <mergeCell ref="F84:F85"/>
    <mergeCell ref="G84:G85"/>
    <mergeCell ref="P84:Q85"/>
    <mergeCell ref="P70:Q70"/>
    <mergeCell ref="C10:N10"/>
    <mergeCell ref="C11:E11"/>
    <mergeCell ref="B15:C22"/>
    <mergeCell ref="B23:C23"/>
    <mergeCell ref="E41:E42"/>
    <mergeCell ref="M46:N46"/>
    <mergeCell ref="B61:B62"/>
    <mergeCell ref="C61:C62"/>
    <mergeCell ref="D61:E61"/>
    <mergeCell ref="C65:N65"/>
    <mergeCell ref="B67:N67"/>
    <mergeCell ref="C9:N9"/>
    <mergeCell ref="B2:P2"/>
    <mergeCell ref="B4:P4"/>
    <mergeCell ref="A5:L5"/>
    <mergeCell ref="C7:N7"/>
    <mergeCell ref="C8:N8"/>
  </mergeCells>
  <dataValidations count="2">
    <dataValidation type="list" allowBlank="1" showInputMessage="1" showErrorMessage="1" sqref="WVE983055 WVE25:WVE45 WLI25:WLI45 WBM25:WBM45 VRQ25:VRQ45 VHU25:VHU45 UXY25:UXY45 UOC25:UOC45 UEG25:UEG45 TUK25:TUK45 TKO25:TKO45 TAS25:TAS45 SQW25:SQW45 SHA25:SHA45 RXE25:RXE45 RNI25:RNI45 RDM25:RDM45 QTQ25:QTQ45 QJU25:QJU45 PZY25:PZY45 PQC25:PQC45 PGG25:PGG45 OWK25:OWK45 OMO25:OMO45 OCS25:OCS45 NSW25:NSW45 NJA25:NJA45 MZE25:MZE45 MPI25:MPI45 MFM25:MFM45 LVQ25:LVQ45 LLU25:LLU45 LBY25:LBY45 KSC25:KSC45 KIG25:KIG45 JYK25:JYK45 JOO25:JOO45 JES25:JES45 IUW25:IUW45 ILA25:ILA45 IBE25:IBE45 HRI25:HRI45 HHM25:HHM45 GXQ25:GXQ45 GNU25:GNU45 GDY25:GDY45 FUC25:FUC45 FKG25:FKG45 FAK25:FAK45 EQO25:EQO45 EGS25:EGS45 DWW25:DWW45 DNA25:DNA45 DDE25:DDE45 CTI25:CTI45 CJM25:CJM45 BZQ25:BZQ45 BPU25:BPU45 BFY25:BFY45 AWC25:AWC45 AMG25:AMG45 ACK25:ACK45 SO25:SO45 IS25:IS45 A25:A45 WLI983055 WBM983055 VRQ983055 VHU983055 UXY983055 UOC983055 UEG983055 TUK983055 TKO983055 TAS983055 SQW983055 SHA983055 RXE983055 RNI983055 RDM983055 QTQ983055 QJU983055 PZY983055 PQC983055 PGG983055 OWK983055 OMO983055 OCS983055 NSW983055 NJA983055 MZE983055 MPI983055 MFM983055 LVQ983055 LLU983055 LBY983055 KSC983055 KIG983055 JYK983055 JOO983055 JES983055 IUW983055 ILA983055 IBE983055 HRI983055 HHM983055 GXQ983055 GNU983055 GDY983055 FUC983055 FKG983055 FAK983055 EQO983055 EGS983055 DWW983055 DNA983055 DDE983055 CTI983055 CJM983055 BZQ983055 BPU983055 BFY983055 AWC983055 AMG983055 ACK983055 SO983055 IS983055 A983055 WVE917519 WLI917519 WBM917519 VRQ917519 VHU917519 UXY917519 UOC917519 UEG917519 TUK917519 TKO917519 TAS917519 SQW917519 SHA917519 RXE917519 RNI917519 RDM917519 QTQ917519 QJU917519 PZY917519 PQC917519 PGG917519 OWK917519 OMO917519 OCS917519 NSW917519 NJA917519 MZE917519 MPI917519 MFM917519 LVQ917519 LLU917519 LBY917519 KSC917519 KIG917519 JYK917519 JOO917519 JES917519 IUW917519 ILA917519 IBE917519 HRI917519 HHM917519 GXQ917519 GNU917519 GDY917519 FUC917519 FKG917519 FAK917519 EQO917519 EGS917519 DWW917519 DNA917519 DDE917519 CTI917519 CJM917519 BZQ917519 BPU917519 BFY917519 AWC917519 AMG917519 ACK917519 SO917519 IS917519 A917519 WVE851983 WLI851983 WBM851983 VRQ851983 VHU851983 UXY851983 UOC851983 UEG851983 TUK851983 TKO851983 TAS851983 SQW851983 SHA851983 RXE851983 RNI851983 RDM851983 QTQ851983 QJU851983 PZY851983 PQC851983 PGG851983 OWK851983 OMO851983 OCS851983 NSW851983 NJA851983 MZE851983 MPI851983 MFM851983 LVQ851983 LLU851983 LBY851983 KSC851983 KIG851983 JYK851983 JOO851983 JES851983 IUW851983 ILA851983 IBE851983 HRI851983 HHM851983 GXQ851983 GNU851983 GDY851983 FUC851983 FKG851983 FAK851983 EQO851983 EGS851983 DWW851983 DNA851983 DDE851983 CTI851983 CJM851983 BZQ851983 BPU851983 BFY851983 AWC851983 AMG851983 ACK851983 SO851983 IS851983 A851983 WVE786447 WLI786447 WBM786447 VRQ786447 VHU786447 UXY786447 UOC786447 UEG786447 TUK786447 TKO786447 TAS786447 SQW786447 SHA786447 RXE786447 RNI786447 RDM786447 QTQ786447 QJU786447 PZY786447 PQC786447 PGG786447 OWK786447 OMO786447 OCS786447 NSW786447 NJA786447 MZE786447 MPI786447 MFM786447 LVQ786447 LLU786447 LBY786447 KSC786447 KIG786447 JYK786447 JOO786447 JES786447 IUW786447 ILA786447 IBE786447 HRI786447 HHM786447 GXQ786447 GNU786447 GDY786447 FUC786447 FKG786447 FAK786447 EQO786447 EGS786447 DWW786447 DNA786447 DDE786447 CTI786447 CJM786447 BZQ786447 BPU786447 BFY786447 AWC786447 AMG786447 ACK786447 SO786447 IS786447 A786447 WVE720911 WLI720911 WBM720911 VRQ720911 VHU720911 UXY720911 UOC720911 UEG720911 TUK720911 TKO720911 TAS720911 SQW720911 SHA720911 RXE720911 RNI720911 RDM720911 QTQ720911 QJU720911 PZY720911 PQC720911 PGG720911 OWK720911 OMO720911 OCS720911 NSW720911 NJA720911 MZE720911 MPI720911 MFM720911 LVQ720911 LLU720911 LBY720911 KSC720911 KIG720911 JYK720911 JOO720911 JES720911 IUW720911 ILA720911 IBE720911 HRI720911 HHM720911 GXQ720911 GNU720911 GDY720911 FUC720911 FKG720911 FAK720911 EQO720911 EGS720911 DWW720911 DNA720911 DDE720911 CTI720911 CJM720911 BZQ720911 BPU720911 BFY720911 AWC720911 AMG720911 ACK720911 SO720911 IS720911 A720911 WVE655375 WLI655375 WBM655375 VRQ655375 VHU655375 UXY655375 UOC655375 UEG655375 TUK655375 TKO655375 TAS655375 SQW655375 SHA655375 RXE655375 RNI655375 RDM655375 QTQ655375 QJU655375 PZY655375 PQC655375 PGG655375 OWK655375 OMO655375 OCS655375 NSW655375 NJA655375 MZE655375 MPI655375 MFM655375 LVQ655375 LLU655375 LBY655375 KSC655375 KIG655375 JYK655375 JOO655375 JES655375 IUW655375 ILA655375 IBE655375 HRI655375 HHM655375 GXQ655375 GNU655375 GDY655375 FUC655375 FKG655375 FAK655375 EQO655375 EGS655375 DWW655375 DNA655375 DDE655375 CTI655375 CJM655375 BZQ655375 BPU655375 BFY655375 AWC655375 AMG655375 ACK655375 SO655375 IS655375 A655375 WVE589839 WLI589839 WBM589839 VRQ589839 VHU589839 UXY589839 UOC589839 UEG589839 TUK589839 TKO589839 TAS589839 SQW589839 SHA589839 RXE589839 RNI589839 RDM589839 QTQ589839 QJU589839 PZY589839 PQC589839 PGG589839 OWK589839 OMO589839 OCS589839 NSW589839 NJA589839 MZE589839 MPI589839 MFM589839 LVQ589839 LLU589839 LBY589839 KSC589839 KIG589839 JYK589839 JOO589839 JES589839 IUW589839 ILA589839 IBE589839 HRI589839 HHM589839 GXQ589839 GNU589839 GDY589839 FUC589839 FKG589839 FAK589839 EQO589839 EGS589839 DWW589839 DNA589839 DDE589839 CTI589839 CJM589839 BZQ589839 BPU589839 BFY589839 AWC589839 AMG589839 ACK589839 SO589839 IS589839 A589839 WVE524303 WLI524303 WBM524303 VRQ524303 VHU524303 UXY524303 UOC524303 UEG524303 TUK524303 TKO524303 TAS524303 SQW524303 SHA524303 RXE524303 RNI524303 RDM524303 QTQ524303 QJU524303 PZY524303 PQC524303 PGG524303 OWK524303 OMO524303 OCS524303 NSW524303 NJA524303 MZE524303 MPI524303 MFM524303 LVQ524303 LLU524303 LBY524303 KSC524303 KIG524303 JYK524303 JOO524303 JES524303 IUW524303 ILA524303 IBE524303 HRI524303 HHM524303 GXQ524303 GNU524303 GDY524303 FUC524303 FKG524303 FAK524303 EQO524303 EGS524303 DWW524303 DNA524303 DDE524303 CTI524303 CJM524303 BZQ524303 BPU524303 BFY524303 AWC524303 AMG524303 ACK524303 SO524303 IS524303 A524303 WVE458767 WLI458767 WBM458767 VRQ458767 VHU458767 UXY458767 UOC458767 UEG458767 TUK458767 TKO458767 TAS458767 SQW458767 SHA458767 RXE458767 RNI458767 RDM458767 QTQ458767 QJU458767 PZY458767 PQC458767 PGG458767 OWK458767 OMO458767 OCS458767 NSW458767 NJA458767 MZE458767 MPI458767 MFM458767 LVQ458767 LLU458767 LBY458767 KSC458767 KIG458767 JYK458767 JOO458767 JES458767 IUW458767 ILA458767 IBE458767 HRI458767 HHM458767 GXQ458767 GNU458767 GDY458767 FUC458767 FKG458767 FAK458767 EQO458767 EGS458767 DWW458767 DNA458767 DDE458767 CTI458767 CJM458767 BZQ458767 BPU458767 BFY458767 AWC458767 AMG458767 ACK458767 SO458767 IS458767 A458767 WVE393231 WLI393231 WBM393231 VRQ393231 VHU393231 UXY393231 UOC393231 UEG393231 TUK393231 TKO393231 TAS393231 SQW393231 SHA393231 RXE393231 RNI393231 RDM393231 QTQ393231 QJU393231 PZY393231 PQC393231 PGG393231 OWK393231 OMO393231 OCS393231 NSW393231 NJA393231 MZE393231 MPI393231 MFM393231 LVQ393231 LLU393231 LBY393231 KSC393231 KIG393231 JYK393231 JOO393231 JES393231 IUW393231 ILA393231 IBE393231 HRI393231 HHM393231 GXQ393231 GNU393231 GDY393231 FUC393231 FKG393231 FAK393231 EQO393231 EGS393231 DWW393231 DNA393231 DDE393231 CTI393231 CJM393231 BZQ393231 BPU393231 BFY393231 AWC393231 AMG393231 ACK393231 SO393231 IS393231 A393231 WVE327695 WLI327695 WBM327695 VRQ327695 VHU327695 UXY327695 UOC327695 UEG327695 TUK327695 TKO327695 TAS327695 SQW327695 SHA327695 RXE327695 RNI327695 RDM327695 QTQ327695 QJU327695 PZY327695 PQC327695 PGG327695 OWK327695 OMO327695 OCS327695 NSW327695 NJA327695 MZE327695 MPI327695 MFM327695 LVQ327695 LLU327695 LBY327695 KSC327695 KIG327695 JYK327695 JOO327695 JES327695 IUW327695 ILA327695 IBE327695 HRI327695 HHM327695 GXQ327695 GNU327695 GDY327695 FUC327695 FKG327695 FAK327695 EQO327695 EGS327695 DWW327695 DNA327695 DDE327695 CTI327695 CJM327695 BZQ327695 BPU327695 BFY327695 AWC327695 AMG327695 ACK327695 SO327695 IS327695 A327695 WVE262159 WLI262159 WBM262159 VRQ262159 VHU262159 UXY262159 UOC262159 UEG262159 TUK262159 TKO262159 TAS262159 SQW262159 SHA262159 RXE262159 RNI262159 RDM262159 QTQ262159 QJU262159 PZY262159 PQC262159 PGG262159 OWK262159 OMO262159 OCS262159 NSW262159 NJA262159 MZE262159 MPI262159 MFM262159 LVQ262159 LLU262159 LBY262159 KSC262159 KIG262159 JYK262159 JOO262159 JES262159 IUW262159 ILA262159 IBE262159 HRI262159 HHM262159 GXQ262159 GNU262159 GDY262159 FUC262159 FKG262159 FAK262159 EQO262159 EGS262159 DWW262159 DNA262159 DDE262159 CTI262159 CJM262159 BZQ262159 BPU262159 BFY262159 AWC262159 AMG262159 ACK262159 SO262159 IS262159 A262159 WVE196623 WLI196623 WBM196623 VRQ196623 VHU196623 UXY196623 UOC196623 UEG196623 TUK196623 TKO196623 TAS196623 SQW196623 SHA196623 RXE196623 RNI196623 RDM196623 QTQ196623 QJU196623 PZY196623 PQC196623 PGG196623 OWK196623 OMO196623 OCS196623 NSW196623 NJA196623 MZE196623 MPI196623 MFM196623 LVQ196623 LLU196623 LBY196623 KSC196623 KIG196623 JYK196623 JOO196623 JES196623 IUW196623 ILA196623 IBE196623 HRI196623 HHM196623 GXQ196623 GNU196623 GDY196623 FUC196623 FKG196623 FAK196623 EQO196623 EGS196623 DWW196623 DNA196623 DDE196623 CTI196623 CJM196623 BZQ196623 BPU196623 BFY196623 AWC196623 AMG196623 ACK196623 SO196623 IS196623 A196623 WVE131087 WLI131087 WBM131087 VRQ131087 VHU131087 UXY131087 UOC131087 UEG131087 TUK131087 TKO131087 TAS131087 SQW131087 SHA131087 RXE131087 RNI131087 RDM131087 QTQ131087 QJU131087 PZY131087 PQC131087 PGG131087 OWK131087 OMO131087 OCS131087 NSW131087 NJA131087 MZE131087 MPI131087 MFM131087 LVQ131087 LLU131087 LBY131087 KSC131087 KIG131087 JYK131087 JOO131087 JES131087 IUW131087 ILA131087 IBE131087 HRI131087 HHM131087 GXQ131087 GNU131087 GDY131087 FUC131087 FKG131087 FAK131087 EQO131087 EGS131087 DWW131087 DNA131087 DDE131087 CTI131087 CJM131087 BZQ131087 BPU131087 BFY131087 AWC131087 AMG131087 ACK131087 SO131087 IS131087 A131087 WVE65551 WLI65551 WBM65551 VRQ65551 VHU65551 UXY65551 UOC65551 UEG65551 TUK65551 TKO65551 TAS65551 SQW65551 SHA65551 RXE65551 RNI65551 RDM65551 QTQ65551 QJU65551 PZY65551 PQC65551 PGG65551 OWK65551 OMO65551 OCS65551 NSW65551 NJA65551 MZE65551 MPI65551 MFM65551 LVQ65551 LLU65551 LBY65551 KSC65551 KIG65551 JYK65551 JOO65551 JES65551 IUW65551 ILA65551 IBE65551 HRI65551 HHM65551 GXQ65551 GNU65551 GDY65551 FUC65551 FKG65551 FAK65551 EQO65551 EGS65551 DWW65551 DNA65551 DDE65551 CTI65551 CJM65551 BZQ65551 BPU65551 BFY65551 AWC65551 AMG65551 ACK65551 SO65551 IS65551 A65551">
      <formula1>"1,2,3,4,5"</formula1>
    </dataValidation>
    <dataValidation type="decimal" allowBlank="1" showInputMessage="1" showErrorMessage="1" sqref="WVH983055 WVH25:WVH45 WLL25:WLL45 WBP25:WBP45 VRT25:VRT45 VHX25:VHX45 UYB25:UYB45 UOF25:UOF45 UEJ25:UEJ45 TUN25:TUN45 TKR25:TKR45 TAV25:TAV45 SQZ25:SQZ45 SHD25:SHD45 RXH25:RXH45 RNL25:RNL45 RDP25:RDP45 QTT25:QTT45 QJX25:QJX45 QAB25:QAB45 PQF25:PQF45 PGJ25:PGJ45 OWN25:OWN45 OMR25:OMR45 OCV25:OCV45 NSZ25:NSZ45 NJD25:NJD45 MZH25:MZH45 MPL25:MPL45 MFP25:MFP45 LVT25:LVT45 LLX25:LLX45 LCB25:LCB45 KSF25:KSF45 KIJ25:KIJ45 JYN25:JYN45 JOR25:JOR45 JEV25:JEV45 IUZ25:IUZ45 ILD25:ILD45 IBH25:IBH45 HRL25:HRL45 HHP25:HHP45 GXT25:GXT45 GNX25:GNX45 GEB25:GEB45 FUF25:FUF45 FKJ25:FKJ45 FAN25:FAN45 EQR25:EQR45 EGV25:EGV45 DWZ25:DWZ45 DND25:DND45 DDH25:DDH45 CTL25:CTL45 CJP25:CJP45 BZT25:BZT45 BPX25:BPX45 BGB25:BGB45 AWF25:AWF45 AMJ25:AMJ45 ACN25:ACN45 SR25:SR45 IV25:IV45 WBP983055 VRT983055 VHX983055 UYB983055 UOF983055 UEJ983055 TUN983055 TKR983055 TAV983055 SQZ983055 SHD983055 RXH983055 RNL983055 RDP983055 QTT983055 QJX983055 QAB983055 PQF983055 PGJ983055 OWN983055 OMR983055 OCV983055 NSZ983055 NJD983055 MZH983055 MPL983055 MFP983055 LVT983055 LLX983055 LCB983055 KSF983055 KIJ983055 JYN983055 JOR983055 JEV983055 IUZ983055 ILD983055 IBH983055 HRL983055 HHP983055 GXT983055 GNX983055 GEB983055 FUF983055 FKJ983055 FAN983055 EQR983055 EGV983055 DWZ983055 DND983055 DDH983055 CTL983055 CJP983055 BZT983055 BPX983055 BGB983055 AWF983055 AMJ983055 ACN983055 SR983055 IV983055 C983055 WVH917519 WLL917519 WBP917519 VRT917519 VHX917519 UYB917519 UOF917519 UEJ917519 TUN917519 TKR917519 TAV917519 SQZ917519 SHD917519 RXH917519 RNL917519 RDP917519 QTT917519 QJX917519 QAB917519 PQF917519 PGJ917519 OWN917519 OMR917519 OCV917519 NSZ917519 NJD917519 MZH917519 MPL917519 MFP917519 LVT917519 LLX917519 LCB917519 KSF917519 KIJ917519 JYN917519 JOR917519 JEV917519 IUZ917519 ILD917519 IBH917519 HRL917519 HHP917519 GXT917519 GNX917519 GEB917519 FUF917519 FKJ917519 FAN917519 EQR917519 EGV917519 DWZ917519 DND917519 DDH917519 CTL917519 CJP917519 BZT917519 BPX917519 BGB917519 AWF917519 AMJ917519 ACN917519 SR917519 IV917519 C917519 WVH851983 WLL851983 WBP851983 VRT851983 VHX851983 UYB851983 UOF851983 UEJ851983 TUN851983 TKR851983 TAV851983 SQZ851983 SHD851983 RXH851983 RNL851983 RDP851983 QTT851983 QJX851983 QAB851983 PQF851983 PGJ851983 OWN851983 OMR851983 OCV851983 NSZ851983 NJD851983 MZH851983 MPL851983 MFP851983 LVT851983 LLX851983 LCB851983 KSF851983 KIJ851983 JYN851983 JOR851983 JEV851983 IUZ851983 ILD851983 IBH851983 HRL851983 HHP851983 GXT851983 GNX851983 GEB851983 FUF851983 FKJ851983 FAN851983 EQR851983 EGV851983 DWZ851983 DND851983 DDH851983 CTL851983 CJP851983 BZT851983 BPX851983 BGB851983 AWF851983 AMJ851983 ACN851983 SR851983 IV851983 C851983 WVH786447 WLL786447 WBP786447 VRT786447 VHX786447 UYB786447 UOF786447 UEJ786447 TUN786447 TKR786447 TAV786447 SQZ786447 SHD786447 RXH786447 RNL786447 RDP786447 QTT786447 QJX786447 QAB786447 PQF786447 PGJ786447 OWN786447 OMR786447 OCV786447 NSZ786447 NJD786447 MZH786447 MPL786447 MFP786447 LVT786447 LLX786447 LCB786447 KSF786447 KIJ786447 JYN786447 JOR786447 JEV786447 IUZ786447 ILD786447 IBH786447 HRL786447 HHP786447 GXT786447 GNX786447 GEB786447 FUF786447 FKJ786447 FAN786447 EQR786447 EGV786447 DWZ786447 DND786447 DDH786447 CTL786447 CJP786447 BZT786447 BPX786447 BGB786447 AWF786447 AMJ786447 ACN786447 SR786447 IV786447 C786447 WVH720911 WLL720911 WBP720911 VRT720911 VHX720911 UYB720911 UOF720911 UEJ720911 TUN720911 TKR720911 TAV720911 SQZ720911 SHD720911 RXH720911 RNL720911 RDP720911 QTT720911 QJX720911 QAB720911 PQF720911 PGJ720911 OWN720911 OMR720911 OCV720911 NSZ720911 NJD720911 MZH720911 MPL720911 MFP720911 LVT720911 LLX720911 LCB720911 KSF720911 KIJ720911 JYN720911 JOR720911 JEV720911 IUZ720911 ILD720911 IBH720911 HRL720911 HHP720911 GXT720911 GNX720911 GEB720911 FUF720911 FKJ720911 FAN720911 EQR720911 EGV720911 DWZ720911 DND720911 DDH720911 CTL720911 CJP720911 BZT720911 BPX720911 BGB720911 AWF720911 AMJ720911 ACN720911 SR720911 IV720911 C720911 WVH655375 WLL655375 WBP655375 VRT655375 VHX655375 UYB655375 UOF655375 UEJ655375 TUN655375 TKR655375 TAV655375 SQZ655375 SHD655375 RXH655375 RNL655375 RDP655375 QTT655375 QJX655375 QAB655375 PQF655375 PGJ655375 OWN655375 OMR655375 OCV655375 NSZ655375 NJD655375 MZH655375 MPL655375 MFP655375 LVT655375 LLX655375 LCB655375 KSF655375 KIJ655375 JYN655375 JOR655375 JEV655375 IUZ655375 ILD655375 IBH655375 HRL655375 HHP655375 GXT655375 GNX655375 GEB655375 FUF655375 FKJ655375 FAN655375 EQR655375 EGV655375 DWZ655375 DND655375 DDH655375 CTL655375 CJP655375 BZT655375 BPX655375 BGB655375 AWF655375 AMJ655375 ACN655375 SR655375 IV655375 C655375 WVH589839 WLL589839 WBP589839 VRT589839 VHX589839 UYB589839 UOF589839 UEJ589839 TUN589839 TKR589839 TAV589839 SQZ589839 SHD589839 RXH589839 RNL589839 RDP589839 QTT589839 QJX589839 QAB589839 PQF589839 PGJ589839 OWN589839 OMR589839 OCV589839 NSZ589839 NJD589839 MZH589839 MPL589839 MFP589839 LVT589839 LLX589839 LCB589839 KSF589839 KIJ589839 JYN589839 JOR589839 JEV589839 IUZ589839 ILD589839 IBH589839 HRL589839 HHP589839 GXT589839 GNX589839 GEB589839 FUF589839 FKJ589839 FAN589839 EQR589839 EGV589839 DWZ589839 DND589839 DDH589839 CTL589839 CJP589839 BZT589839 BPX589839 BGB589839 AWF589839 AMJ589839 ACN589839 SR589839 IV589839 C589839 WVH524303 WLL524303 WBP524303 VRT524303 VHX524303 UYB524303 UOF524303 UEJ524303 TUN524303 TKR524303 TAV524303 SQZ524303 SHD524303 RXH524303 RNL524303 RDP524303 QTT524303 QJX524303 QAB524303 PQF524303 PGJ524303 OWN524303 OMR524303 OCV524303 NSZ524303 NJD524303 MZH524303 MPL524303 MFP524303 LVT524303 LLX524303 LCB524303 KSF524303 KIJ524303 JYN524303 JOR524303 JEV524303 IUZ524303 ILD524303 IBH524303 HRL524303 HHP524303 GXT524303 GNX524303 GEB524303 FUF524303 FKJ524303 FAN524303 EQR524303 EGV524303 DWZ524303 DND524303 DDH524303 CTL524303 CJP524303 BZT524303 BPX524303 BGB524303 AWF524303 AMJ524303 ACN524303 SR524303 IV524303 C524303 WVH458767 WLL458767 WBP458767 VRT458767 VHX458767 UYB458767 UOF458767 UEJ458767 TUN458767 TKR458767 TAV458767 SQZ458767 SHD458767 RXH458767 RNL458767 RDP458767 QTT458767 QJX458767 QAB458767 PQF458767 PGJ458767 OWN458767 OMR458767 OCV458767 NSZ458767 NJD458767 MZH458767 MPL458767 MFP458767 LVT458767 LLX458767 LCB458767 KSF458767 KIJ458767 JYN458767 JOR458767 JEV458767 IUZ458767 ILD458767 IBH458767 HRL458767 HHP458767 GXT458767 GNX458767 GEB458767 FUF458767 FKJ458767 FAN458767 EQR458767 EGV458767 DWZ458767 DND458767 DDH458767 CTL458767 CJP458767 BZT458767 BPX458767 BGB458767 AWF458767 AMJ458767 ACN458767 SR458767 IV458767 C458767 WVH393231 WLL393231 WBP393231 VRT393231 VHX393231 UYB393231 UOF393231 UEJ393231 TUN393231 TKR393231 TAV393231 SQZ393231 SHD393231 RXH393231 RNL393231 RDP393231 QTT393231 QJX393231 QAB393231 PQF393231 PGJ393231 OWN393231 OMR393231 OCV393231 NSZ393231 NJD393231 MZH393231 MPL393231 MFP393231 LVT393231 LLX393231 LCB393231 KSF393231 KIJ393231 JYN393231 JOR393231 JEV393231 IUZ393231 ILD393231 IBH393231 HRL393231 HHP393231 GXT393231 GNX393231 GEB393231 FUF393231 FKJ393231 FAN393231 EQR393231 EGV393231 DWZ393231 DND393231 DDH393231 CTL393231 CJP393231 BZT393231 BPX393231 BGB393231 AWF393231 AMJ393231 ACN393231 SR393231 IV393231 C393231 WVH327695 WLL327695 WBP327695 VRT327695 VHX327695 UYB327695 UOF327695 UEJ327695 TUN327695 TKR327695 TAV327695 SQZ327695 SHD327695 RXH327695 RNL327695 RDP327695 QTT327695 QJX327695 QAB327695 PQF327695 PGJ327695 OWN327695 OMR327695 OCV327695 NSZ327695 NJD327695 MZH327695 MPL327695 MFP327695 LVT327695 LLX327695 LCB327695 KSF327695 KIJ327695 JYN327695 JOR327695 JEV327695 IUZ327695 ILD327695 IBH327695 HRL327695 HHP327695 GXT327695 GNX327695 GEB327695 FUF327695 FKJ327695 FAN327695 EQR327695 EGV327695 DWZ327695 DND327695 DDH327695 CTL327695 CJP327695 BZT327695 BPX327695 BGB327695 AWF327695 AMJ327695 ACN327695 SR327695 IV327695 C327695 WVH262159 WLL262159 WBP262159 VRT262159 VHX262159 UYB262159 UOF262159 UEJ262159 TUN262159 TKR262159 TAV262159 SQZ262159 SHD262159 RXH262159 RNL262159 RDP262159 QTT262159 QJX262159 QAB262159 PQF262159 PGJ262159 OWN262159 OMR262159 OCV262159 NSZ262159 NJD262159 MZH262159 MPL262159 MFP262159 LVT262159 LLX262159 LCB262159 KSF262159 KIJ262159 JYN262159 JOR262159 JEV262159 IUZ262159 ILD262159 IBH262159 HRL262159 HHP262159 GXT262159 GNX262159 GEB262159 FUF262159 FKJ262159 FAN262159 EQR262159 EGV262159 DWZ262159 DND262159 DDH262159 CTL262159 CJP262159 BZT262159 BPX262159 BGB262159 AWF262159 AMJ262159 ACN262159 SR262159 IV262159 C262159 WVH196623 WLL196623 WBP196623 VRT196623 VHX196623 UYB196623 UOF196623 UEJ196623 TUN196623 TKR196623 TAV196623 SQZ196623 SHD196623 RXH196623 RNL196623 RDP196623 QTT196623 QJX196623 QAB196623 PQF196623 PGJ196623 OWN196623 OMR196623 OCV196623 NSZ196623 NJD196623 MZH196623 MPL196623 MFP196623 LVT196623 LLX196623 LCB196623 KSF196623 KIJ196623 JYN196623 JOR196623 JEV196623 IUZ196623 ILD196623 IBH196623 HRL196623 HHP196623 GXT196623 GNX196623 GEB196623 FUF196623 FKJ196623 FAN196623 EQR196623 EGV196623 DWZ196623 DND196623 DDH196623 CTL196623 CJP196623 BZT196623 BPX196623 BGB196623 AWF196623 AMJ196623 ACN196623 SR196623 IV196623 C196623 WVH131087 WLL131087 WBP131087 VRT131087 VHX131087 UYB131087 UOF131087 UEJ131087 TUN131087 TKR131087 TAV131087 SQZ131087 SHD131087 RXH131087 RNL131087 RDP131087 QTT131087 QJX131087 QAB131087 PQF131087 PGJ131087 OWN131087 OMR131087 OCV131087 NSZ131087 NJD131087 MZH131087 MPL131087 MFP131087 LVT131087 LLX131087 LCB131087 KSF131087 KIJ131087 JYN131087 JOR131087 JEV131087 IUZ131087 ILD131087 IBH131087 HRL131087 HHP131087 GXT131087 GNX131087 GEB131087 FUF131087 FKJ131087 FAN131087 EQR131087 EGV131087 DWZ131087 DND131087 DDH131087 CTL131087 CJP131087 BZT131087 BPX131087 BGB131087 AWF131087 AMJ131087 ACN131087 SR131087 IV131087 C131087 WVH65551 WLL65551 WBP65551 VRT65551 VHX65551 UYB65551 UOF65551 UEJ65551 TUN65551 TKR65551 TAV65551 SQZ65551 SHD65551 RXH65551 RNL65551 RDP65551 QTT65551 QJX65551 QAB65551 PQF65551 PGJ65551 OWN65551 OMR65551 OCV65551 NSZ65551 NJD65551 MZH65551 MPL65551 MFP65551 LVT65551 LLX65551 LCB65551 KSF65551 KIJ65551 JYN65551 JOR65551 JEV65551 IUZ65551 ILD65551 IBH65551 HRL65551 HHP65551 GXT65551 GNX65551 GEB65551 FUF65551 FKJ65551 FAN65551 EQR65551 EGV65551 DWZ65551 DND65551 DDH65551 CTL65551 CJP65551 BZT65551 BPX65551 BGB65551 AWF65551 AMJ65551 ACN65551 SR65551 IV65551 C65551 WLL983055">
      <formula1>0</formula1>
      <formula2>1</formula2>
    </dataValidation>
  </dataValidation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9"/>
  <sheetViews>
    <sheetView topLeftCell="A3" zoomScale="70" zoomScaleNormal="70" workbookViewId="0">
      <selection activeCell="P130" sqref="P130:Q130"/>
    </sheetView>
  </sheetViews>
  <sheetFormatPr baseColWidth="10" defaultRowHeight="14.25" x14ac:dyDescent="0.25"/>
  <cols>
    <col min="1" max="1" width="3.140625" style="123" bestFit="1" customWidth="1"/>
    <col min="2" max="2" width="58.85546875" style="123" customWidth="1"/>
    <col min="3" max="3" width="31.140625" style="123" customWidth="1"/>
    <col min="4" max="4" width="26.7109375" style="123" customWidth="1"/>
    <col min="5" max="5" width="25" style="123" customWidth="1"/>
    <col min="6" max="7" width="29.7109375" style="123" customWidth="1"/>
    <col min="8" max="8" width="23" style="123" customWidth="1"/>
    <col min="9" max="9" width="27.28515625" style="123" customWidth="1"/>
    <col min="10" max="10" width="29.5703125" style="123" customWidth="1"/>
    <col min="11" max="11" width="33" style="123" customWidth="1"/>
    <col min="12" max="12" width="29.85546875" style="123" customWidth="1"/>
    <col min="13" max="13" width="26.28515625" style="123" customWidth="1"/>
    <col min="14" max="14" width="22.140625" style="123" customWidth="1"/>
    <col min="15" max="15" width="26.140625" style="123" customWidth="1"/>
    <col min="16" max="16" width="19.5703125" style="123" bestFit="1" customWidth="1"/>
    <col min="17" max="17" width="21.85546875" style="123" customWidth="1"/>
    <col min="18" max="18" width="18.28515625" style="123" customWidth="1"/>
    <col min="19" max="22" width="6.42578125" style="123" customWidth="1"/>
    <col min="23" max="23" width="20.140625" style="123" customWidth="1"/>
    <col min="24" max="24" width="11.42578125" style="123"/>
    <col min="25" max="25" width="16.7109375" style="123" customWidth="1"/>
    <col min="26" max="251" width="11.42578125" style="123"/>
    <col min="252" max="252" width="1" style="123" customWidth="1"/>
    <col min="253" max="253" width="4.28515625" style="123" customWidth="1"/>
    <col min="254" max="254" width="34.7109375" style="123" customWidth="1"/>
    <col min="255" max="255" width="0" style="123" hidden="1" customWidth="1"/>
    <col min="256" max="256" width="20" style="123" customWidth="1"/>
    <col min="257" max="257" width="20.85546875" style="123" customWidth="1"/>
    <col min="258" max="258" width="25" style="123" customWidth="1"/>
    <col min="259" max="259" width="18.7109375" style="123" customWidth="1"/>
    <col min="260" max="260" width="29.7109375" style="123" customWidth="1"/>
    <col min="261" max="261" width="13.42578125" style="123" customWidth="1"/>
    <col min="262" max="262" width="13.85546875" style="123" customWidth="1"/>
    <col min="263" max="267" width="16.5703125" style="123" customWidth="1"/>
    <col min="268" max="268" width="20.5703125" style="123" customWidth="1"/>
    <col min="269" max="269" width="21.140625" style="123" customWidth="1"/>
    <col min="270" max="270" width="9.5703125" style="123" customWidth="1"/>
    <col min="271" max="271" width="0.42578125" style="123" customWidth="1"/>
    <col min="272" max="278" width="6.42578125" style="123" customWidth="1"/>
    <col min="279" max="507" width="11.42578125" style="123"/>
    <col min="508" max="508" width="1" style="123" customWidth="1"/>
    <col min="509" max="509" width="4.28515625" style="123" customWidth="1"/>
    <col min="510" max="510" width="34.7109375" style="123" customWidth="1"/>
    <col min="511" max="511" width="0" style="123" hidden="1" customWidth="1"/>
    <col min="512" max="512" width="20" style="123" customWidth="1"/>
    <col min="513" max="513" width="20.85546875" style="123" customWidth="1"/>
    <col min="514" max="514" width="25" style="123" customWidth="1"/>
    <col min="515" max="515" width="18.7109375" style="123" customWidth="1"/>
    <col min="516" max="516" width="29.7109375" style="123" customWidth="1"/>
    <col min="517" max="517" width="13.42578125" style="123" customWidth="1"/>
    <col min="518" max="518" width="13.85546875" style="123" customWidth="1"/>
    <col min="519" max="523" width="16.5703125" style="123" customWidth="1"/>
    <col min="524" max="524" width="20.5703125" style="123" customWidth="1"/>
    <col min="525" max="525" width="21.140625" style="123" customWidth="1"/>
    <col min="526" max="526" width="9.5703125" style="123" customWidth="1"/>
    <col min="527" max="527" width="0.42578125" style="123" customWidth="1"/>
    <col min="528" max="534" width="6.42578125" style="123" customWidth="1"/>
    <col min="535" max="763" width="11.42578125" style="123"/>
    <col min="764" max="764" width="1" style="123" customWidth="1"/>
    <col min="765" max="765" width="4.28515625" style="123" customWidth="1"/>
    <col min="766" max="766" width="34.7109375" style="123" customWidth="1"/>
    <col min="767" max="767" width="0" style="123" hidden="1" customWidth="1"/>
    <col min="768" max="768" width="20" style="123" customWidth="1"/>
    <col min="769" max="769" width="20.85546875" style="123" customWidth="1"/>
    <col min="770" max="770" width="25" style="123" customWidth="1"/>
    <col min="771" max="771" width="18.7109375" style="123" customWidth="1"/>
    <col min="772" max="772" width="29.7109375" style="123" customWidth="1"/>
    <col min="773" max="773" width="13.42578125" style="123" customWidth="1"/>
    <col min="774" max="774" width="13.85546875" style="123" customWidth="1"/>
    <col min="775" max="779" width="16.5703125" style="123" customWidth="1"/>
    <col min="780" max="780" width="20.5703125" style="123" customWidth="1"/>
    <col min="781" max="781" width="21.140625" style="123" customWidth="1"/>
    <col min="782" max="782" width="9.5703125" style="123" customWidth="1"/>
    <col min="783" max="783" width="0.42578125" style="123" customWidth="1"/>
    <col min="784" max="790" width="6.42578125" style="123" customWidth="1"/>
    <col min="791" max="1019" width="11.42578125" style="123"/>
    <col min="1020" max="1020" width="1" style="123" customWidth="1"/>
    <col min="1021" max="1021" width="4.28515625" style="123" customWidth="1"/>
    <col min="1022" max="1022" width="34.7109375" style="123" customWidth="1"/>
    <col min="1023" max="1023" width="0" style="123" hidden="1" customWidth="1"/>
    <col min="1024" max="1024" width="20" style="123" customWidth="1"/>
    <col min="1025" max="1025" width="20.85546875" style="123" customWidth="1"/>
    <col min="1026" max="1026" width="25" style="123" customWidth="1"/>
    <col min="1027" max="1027" width="18.7109375" style="123" customWidth="1"/>
    <col min="1028" max="1028" width="29.7109375" style="123" customWidth="1"/>
    <col min="1029" max="1029" width="13.42578125" style="123" customWidth="1"/>
    <col min="1030" max="1030" width="13.85546875" style="123" customWidth="1"/>
    <col min="1031" max="1035" width="16.5703125" style="123" customWidth="1"/>
    <col min="1036" max="1036" width="20.5703125" style="123" customWidth="1"/>
    <col min="1037" max="1037" width="21.140625" style="123" customWidth="1"/>
    <col min="1038" max="1038" width="9.5703125" style="123" customWidth="1"/>
    <col min="1039" max="1039" width="0.42578125" style="123" customWidth="1"/>
    <col min="1040" max="1046" width="6.42578125" style="123" customWidth="1"/>
    <col min="1047" max="1275" width="11.42578125" style="123"/>
    <col min="1276" max="1276" width="1" style="123" customWidth="1"/>
    <col min="1277" max="1277" width="4.28515625" style="123" customWidth="1"/>
    <col min="1278" max="1278" width="34.7109375" style="123" customWidth="1"/>
    <col min="1279" max="1279" width="0" style="123" hidden="1" customWidth="1"/>
    <col min="1280" max="1280" width="20" style="123" customWidth="1"/>
    <col min="1281" max="1281" width="20.85546875" style="123" customWidth="1"/>
    <col min="1282" max="1282" width="25" style="123" customWidth="1"/>
    <col min="1283" max="1283" width="18.7109375" style="123" customWidth="1"/>
    <col min="1284" max="1284" width="29.7109375" style="123" customWidth="1"/>
    <col min="1285" max="1285" width="13.42578125" style="123" customWidth="1"/>
    <col min="1286" max="1286" width="13.85546875" style="123" customWidth="1"/>
    <col min="1287" max="1291" width="16.5703125" style="123" customWidth="1"/>
    <col min="1292" max="1292" width="20.5703125" style="123" customWidth="1"/>
    <col min="1293" max="1293" width="21.140625" style="123" customWidth="1"/>
    <col min="1294" max="1294" width="9.5703125" style="123" customWidth="1"/>
    <col min="1295" max="1295" width="0.42578125" style="123" customWidth="1"/>
    <col min="1296" max="1302" width="6.42578125" style="123" customWidth="1"/>
    <col min="1303" max="1531" width="11.42578125" style="123"/>
    <col min="1532" max="1532" width="1" style="123" customWidth="1"/>
    <col min="1533" max="1533" width="4.28515625" style="123" customWidth="1"/>
    <col min="1534" max="1534" width="34.7109375" style="123" customWidth="1"/>
    <col min="1535" max="1535" width="0" style="123" hidden="1" customWidth="1"/>
    <col min="1536" max="1536" width="20" style="123" customWidth="1"/>
    <col min="1537" max="1537" width="20.85546875" style="123" customWidth="1"/>
    <col min="1538" max="1538" width="25" style="123" customWidth="1"/>
    <col min="1539" max="1539" width="18.7109375" style="123" customWidth="1"/>
    <col min="1540" max="1540" width="29.7109375" style="123" customWidth="1"/>
    <col min="1541" max="1541" width="13.42578125" style="123" customWidth="1"/>
    <col min="1542" max="1542" width="13.85546875" style="123" customWidth="1"/>
    <col min="1543" max="1547" width="16.5703125" style="123" customWidth="1"/>
    <col min="1548" max="1548" width="20.5703125" style="123" customWidth="1"/>
    <col min="1549" max="1549" width="21.140625" style="123" customWidth="1"/>
    <col min="1550" max="1550" width="9.5703125" style="123" customWidth="1"/>
    <col min="1551" max="1551" width="0.42578125" style="123" customWidth="1"/>
    <col min="1552" max="1558" width="6.42578125" style="123" customWidth="1"/>
    <col min="1559" max="1787" width="11.42578125" style="123"/>
    <col min="1788" max="1788" width="1" style="123" customWidth="1"/>
    <col min="1789" max="1789" width="4.28515625" style="123" customWidth="1"/>
    <col min="1790" max="1790" width="34.7109375" style="123" customWidth="1"/>
    <col min="1791" max="1791" width="0" style="123" hidden="1" customWidth="1"/>
    <col min="1792" max="1792" width="20" style="123" customWidth="1"/>
    <col min="1793" max="1793" width="20.85546875" style="123" customWidth="1"/>
    <col min="1794" max="1794" width="25" style="123" customWidth="1"/>
    <col min="1795" max="1795" width="18.7109375" style="123" customWidth="1"/>
    <col min="1796" max="1796" width="29.7109375" style="123" customWidth="1"/>
    <col min="1797" max="1797" width="13.42578125" style="123" customWidth="1"/>
    <col min="1798" max="1798" width="13.85546875" style="123" customWidth="1"/>
    <col min="1799" max="1803" width="16.5703125" style="123" customWidth="1"/>
    <col min="1804" max="1804" width="20.5703125" style="123" customWidth="1"/>
    <col min="1805" max="1805" width="21.140625" style="123" customWidth="1"/>
    <col min="1806" max="1806" width="9.5703125" style="123" customWidth="1"/>
    <col min="1807" max="1807" width="0.42578125" style="123" customWidth="1"/>
    <col min="1808" max="1814" width="6.42578125" style="123" customWidth="1"/>
    <col min="1815" max="2043" width="11.42578125" style="123"/>
    <col min="2044" max="2044" width="1" style="123" customWidth="1"/>
    <col min="2045" max="2045" width="4.28515625" style="123" customWidth="1"/>
    <col min="2046" max="2046" width="34.7109375" style="123" customWidth="1"/>
    <col min="2047" max="2047" width="0" style="123" hidden="1" customWidth="1"/>
    <col min="2048" max="2048" width="20" style="123" customWidth="1"/>
    <col min="2049" max="2049" width="20.85546875" style="123" customWidth="1"/>
    <col min="2050" max="2050" width="25" style="123" customWidth="1"/>
    <col min="2051" max="2051" width="18.7109375" style="123" customWidth="1"/>
    <col min="2052" max="2052" width="29.7109375" style="123" customWidth="1"/>
    <col min="2053" max="2053" width="13.42578125" style="123" customWidth="1"/>
    <col min="2054" max="2054" width="13.85546875" style="123" customWidth="1"/>
    <col min="2055" max="2059" width="16.5703125" style="123" customWidth="1"/>
    <col min="2060" max="2060" width="20.5703125" style="123" customWidth="1"/>
    <col min="2061" max="2061" width="21.140625" style="123" customWidth="1"/>
    <col min="2062" max="2062" width="9.5703125" style="123" customWidth="1"/>
    <col min="2063" max="2063" width="0.42578125" style="123" customWidth="1"/>
    <col min="2064" max="2070" width="6.42578125" style="123" customWidth="1"/>
    <col min="2071" max="2299" width="11.42578125" style="123"/>
    <col min="2300" max="2300" width="1" style="123" customWidth="1"/>
    <col min="2301" max="2301" width="4.28515625" style="123" customWidth="1"/>
    <col min="2302" max="2302" width="34.7109375" style="123" customWidth="1"/>
    <col min="2303" max="2303" width="0" style="123" hidden="1" customWidth="1"/>
    <col min="2304" max="2304" width="20" style="123" customWidth="1"/>
    <col min="2305" max="2305" width="20.85546875" style="123" customWidth="1"/>
    <col min="2306" max="2306" width="25" style="123" customWidth="1"/>
    <col min="2307" max="2307" width="18.7109375" style="123" customWidth="1"/>
    <col min="2308" max="2308" width="29.7109375" style="123" customWidth="1"/>
    <col min="2309" max="2309" width="13.42578125" style="123" customWidth="1"/>
    <col min="2310" max="2310" width="13.85546875" style="123" customWidth="1"/>
    <col min="2311" max="2315" width="16.5703125" style="123" customWidth="1"/>
    <col min="2316" max="2316" width="20.5703125" style="123" customWidth="1"/>
    <col min="2317" max="2317" width="21.140625" style="123" customWidth="1"/>
    <col min="2318" max="2318" width="9.5703125" style="123" customWidth="1"/>
    <col min="2319" max="2319" width="0.42578125" style="123" customWidth="1"/>
    <col min="2320" max="2326" width="6.42578125" style="123" customWidth="1"/>
    <col min="2327" max="2555" width="11.42578125" style="123"/>
    <col min="2556" max="2556" width="1" style="123" customWidth="1"/>
    <col min="2557" max="2557" width="4.28515625" style="123" customWidth="1"/>
    <col min="2558" max="2558" width="34.7109375" style="123" customWidth="1"/>
    <col min="2559" max="2559" width="0" style="123" hidden="1" customWidth="1"/>
    <col min="2560" max="2560" width="20" style="123" customWidth="1"/>
    <col min="2561" max="2561" width="20.85546875" style="123" customWidth="1"/>
    <col min="2562" max="2562" width="25" style="123" customWidth="1"/>
    <col min="2563" max="2563" width="18.7109375" style="123" customWidth="1"/>
    <col min="2564" max="2564" width="29.7109375" style="123" customWidth="1"/>
    <col min="2565" max="2565" width="13.42578125" style="123" customWidth="1"/>
    <col min="2566" max="2566" width="13.85546875" style="123" customWidth="1"/>
    <col min="2567" max="2571" width="16.5703125" style="123" customWidth="1"/>
    <col min="2572" max="2572" width="20.5703125" style="123" customWidth="1"/>
    <col min="2573" max="2573" width="21.140625" style="123" customWidth="1"/>
    <col min="2574" max="2574" width="9.5703125" style="123" customWidth="1"/>
    <col min="2575" max="2575" width="0.42578125" style="123" customWidth="1"/>
    <col min="2576" max="2582" width="6.42578125" style="123" customWidth="1"/>
    <col min="2583" max="2811" width="11.42578125" style="123"/>
    <col min="2812" max="2812" width="1" style="123" customWidth="1"/>
    <col min="2813" max="2813" width="4.28515625" style="123" customWidth="1"/>
    <col min="2814" max="2814" width="34.7109375" style="123" customWidth="1"/>
    <col min="2815" max="2815" width="0" style="123" hidden="1" customWidth="1"/>
    <col min="2816" max="2816" width="20" style="123" customWidth="1"/>
    <col min="2817" max="2817" width="20.85546875" style="123" customWidth="1"/>
    <col min="2818" max="2818" width="25" style="123" customWidth="1"/>
    <col min="2819" max="2819" width="18.7109375" style="123" customWidth="1"/>
    <col min="2820" max="2820" width="29.7109375" style="123" customWidth="1"/>
    <col min="2821" max="2821" width="13.42578125" style="123" customWidth="1"/>
    <col min="2822" max="2822" width="13.85546875" style="123" customWidth="1"/>
    <col min="2823" max="2827" width="16.5703125" style="123" customWidth="1"/>
    <col min="2828" max="2828" width="20.5703125" style="123" customWidth="1"/>
    <col min="2829" max="2829" width="21.140625" style="123" customWidth="1"/>
    <col min="2830" max="2830" width="9.5703125" style="123" customWidth="1"/>
    <col min="2831" max="2831" width="0.42578125" style="123" customWidth="1"/>
    <col min="2832" max="2838" width="6.42578125" style="123" customWidth="1"/>
    <col min="2839" max="3067" width="11.42578125" style="123"/>
    <col min="3068" max="3068" width="1" style="123" customWidth="1"/>
    <col min="3069" max="3069" width="4.28515625" style="123" customWidth="1"/>
    <col min="3070" max="3070" width="34.7109375" style="123" customWidth="1"/>
    <col min="3071" max="3071" width="0" style="123" hidden="1" customWidth="1"/>
    <col min="3072" max="3072" width="20" style="123" customWidth="1"/>
    <col min="3073" max="3073" width="20.85546875" style="123" customWidth="1"/>
    <col min="3074" max="3074" width="25" style="123" customWidth="1"/>
    <col min="3075" max="3075" width="18.7109375" style="123" customWidth="1"/>
    <col min="3076" max="3076" width="29.7109375" style="123" customWidth="1"/>
    <col min="3077" max="3077" width="13.42578125" style="123" customWidth="1"/>
    <col min="3078" max="3078" width="13.85546875" style="123" customWidth="1"/>
    <col min="3079" max="3083" width="16.5703125" style="123" customWidth="1"/>
    <col min="3084" max="3084" width="20.5703125" style="123" customWidth="1"/>
    <col min="3085" max="3085" width="21.140625" style="123" customWidth="1"/>
    <col min="3086" max="3086" width="9.5703125" style="123" customWidth="1"/>
    <col min="3087" max="3087" width="0.42578125" style="123" customWidth="1"/>
    <col min="3088" max="3094" width="6.42578125" style="123" customWidth="1"/>
    <col min="3095" max="3323" width="11.42578125" style="123"/>
    <col min="3324" max="3324" width="1" style="123" customWidth="1"/>
    <col min="3325" max="3325" width="4.28515625" style="123" customWidth="1"/>
    <col min="3326" max="3326" width="34.7109375" style="123" customWidth="1"/>
    <col min="3327" max="3327" width="0" style="123" hidden="1" customWidth="1"/>
    <col min="3328" max="3328" width="20" style="123" customWidth="1"/>
    <col min="3329" max="3329" width="20.85546875" style="123" customWidth="1"/>
    <col min="3330" max="3330" width="25" style="123" customWidth="1"/>
    <col min="3331" max="3331" width="18.7109375" style="123" customWidth="1"/>
    <col min="3332" max="3332" width="29.7109375" style="123" customWidth="1"/>
    <col min="3333" max="3333" width="13.42578125" style="123" customWidth="1"/>
    <col min="3334" max="3334" width="13.85546875" style="123" customWidth="1"/>
    <col min="3335" max="3339" width="16.5703125" style="123" customWidth="1"/>
    <col min="3340" max="3340" width="20.5703125" style="123" customWidth="1"/>
    <col min="3341" max="3341" width="21.140625" style="123" customWidth="1"/>
    <col min="3342" max="3342" width="9.5703125" style="123" customWidth="1"/>
    <col min="3343" max="3343" width="0.42578125" style="123" customWidth="1"/>
    <col min="3344" max="3350" width="6.42578125" style="123" customWidth="1"/>
    <col min="3351" max="3579" width="11.42578125" style="123"/>
    <col min="3580" max="3580" width="1" style="123" customWidth="1"/>
    <col min="3581" max="3581" width="4.28515625" style="123" customWidth="1"/>
    <col min="3582" max="3582" width="34.7109375" style="123" customWidth="1"/>
    <col min="3583" max="3583" width="0" style="123" hidden="1" customWidth="1"/>
    <col min="3584" max="3584" width="20" style="123" customWidth="1"/>
    <col min="3585" max="3585" width="20.85546875" style="123" customWidth="1"/>
    <col min="3586" max="3586" width="25" style="123" customWidth="1"/>
    <col min="3587" max="3587" width="18.7109375" style="123" customWidth="1"/>
    <col min="3588" max="3588" width="29.7109375" style="123" customWidth="1"/>
    <col min="3589" max="3589" width="13.42578125" style="123" customWidth="1"/>
    <col min="3590" max="3590" width="13.85546875" style="123" customWidth="1"/>
    <col min="3591" max="3595" width="16.5703125" style="123" customWidth="1"/>
    <col min="3596" max="3596" width="20.5703125" style="123" customWidth="1"/>
    <col min="3597" max="3597" width="21.140625" style="123" customWidth="1"/>
    <col min="3598" max="3598" width="9.5703125" style="123" customWidth="1"/>
    <col min="3599" max="3599" width="0.42578125" style="123" customWidth="1"/>
    <col min="3600" max="3606" width="6.42578125" style="123" customWidth="1"/>
    <col min="3607" max="3835" width="11.42578125" style="123"/>
    <col min="3836" max="3836" width="1" style="123" customWidth="1"/>
    <col min="3837" max="3837" width="4.28515625" style="123" customWidth="1"/>
    <col min="3838" max="3838" width="34.7109375" style="123" customWidth="1"/>
    <col min="3839" max="3839" width="0" style="123" hidden="1" customWidth="1"/>
    <col min="3840" max="3840" width="20" style="123" customWidth="1"/>
    <col min="3841" max="3841" width="20.85546875" style="123" customWidth="1"/>
    <col min="3842" max="3842" width="25" style="123" customWidth="1"/>
    <col min="3843" max="3843" width="18.7109375" style="123" customWidth="1"/>
    <col min="3844" max="3844" width="29.7109375" style="123" customWidth="1"/>
    <col min="3845" max="3845" width="13.42578125" style="123" customWidth="1"/>
    <col min="3846" max="3846" width="13.85546875" style="123" customWidth="1"/>
    <col min="3847" max="3851" width="16.5703125" style="123" customWidth="1"/>
    <col min="3852" max="3852" width="20.5703125" style="123" customWidth="1"/>
    <col min="3853" max="3853" width="21.140625" style="123" customWidth="1"/>
    <col min="3854" max="3854" width="9.5703125" style="123" customWidth="1"/>
    <col min="3855" max="3855" width="0.42578125" style="123" customWidth="1"/>
    <col min="3856" max="3862" width="6.42578125" style="123" customWidth="1"/>
    <col min="3863" max="4091" width="11.42578125" style="123"/>
    <col min="4092" max="4092" width="1" style="123" customWidth="1"/>
    <col min="4093" max="4093" width="4.28515625" style="123" customWidth="1"/>
    <col min="4094" max="4094" width="34.7109375" style="123" customWidth="1"/>
    <col min="4095" max="4095" width="0" style="123" hidden="1" customWidth="1"/>
    <col min="4096" max="4096" width="20" style="123" customWidth="1"/>
    <col min="4097" max="4097" width="20.85546875" style="123" customWidth="1"/>
    <col min="4098" max="4098" width="25" style="123" customWidth="1"/>
    <col min="4099" max="4099" width="18.7109375" style="123" customWidth="1"/>
    <col min="4100" max="4100" width="29.7109375" style="123" customWidth="1"/>
    <col min="4101" max="4101" width="13.42578125" style="123" customWidth="1"/>
    <col min="4102" max="4102" width="13.85546875" style="123" customWidth="1"/>
    <col min="4103" max="4107" width="16.5703125" style="123" customWidth="1"/>
    <col min="4108" max="4108" width="20.5703125" style="123" customWidth="1"/>
    <col min="4109" max="4109" width="21.140625" style="123" customWidth="1"/>
    <col min="4110" max="4110" width="9.5703125" style="123" customWidth="1"/>
    <col min="4111" max="4111" width="0.42578125" style="123" customWidth="1"/>
    <col min="4112" max="4118" width="6.42578125" style="123" customWidth="1"/>
    <col min="4119" max="4347" width="11.42578125" style="123"/>
    <col min="4348" max="4348" width="1" style="123" customWidth="1"/>
    <col min="4349" max="4349" width="4.28515625" style="123" customWidth="1"/>
    <col min="4350" max="4350" width="34.7109375" style="123" customWidth="1"/>
    <col min="4351" max="4351" width="0" style="123" hidden="1" customWidth="1"/>
    <col min="4352" max="4352" width="20" style="123" customWidth="1"/>
    <col min="4353" max="4353" width="20.85546875" style="123" customWidth="1"/>
    <col min="4354" max="4354" width="25" style="123" customWidth="1"/>
    <col min="4355" max="4355" width="18.7109375" style="123" customWidth="1"/>
    <col min="4356" max="4356" width="29.7109375" style="123" customWidth="1"/>
    <col min="4357" max="4357" width="13.42578125" style="123" customWidth="1"/>
    <col min="4358" max="4358" width="13.85546875" style="123" customWidth="1"/>
    <col min="4359" max="4363" width="16.5703125" style="123" customWidth="1"/>
    <col min="4364" max="4364" width="20.5703125" style="123" customWidth="1"/>
    <col min="4365" max="4365" width="21.140625" style="123" customWidth="1"/>
    <col min="4366" max="4366" width="9.5703125" style="123" customWidth="1"/>
    <col min="4367" max="4367" width="0.42578125" style="123" customWidth="1"/>
    <col min="4368" max="4374" width="6.42578125" style="123" customWidth="1"/>
    <col min="4375" max="4603" width="11.42578125" style="123"/>
    <col min="4604" max="4604" width="1" style="123" customWidth="1"/>
    <col min="4605" max="4605" width="4.28515625" style="123" customWidth="1"/>
    <col min="4606" max="4606" width="34.7109375" style="123" customWidth="1"/>
    <col min="4607" max="4607" width="0" style="123" hidden="1" customWidth="1"/>
    <col min="4608" max="4608" width="20" style="123" customWidth="1"/>
    <col min="4609" max="4609" width="20.85546875" style="123" customWidth="1"/>
    <col min="4610" max="4610" width="25" style="123" customWidth="1"/>
    <col min="4611" max="4611" width="18.7109375" style="123" customWidth="1"/>
    <col min="4612" max="4612" width="29.7109375" style="123" customWidth="1"/>
    <col min="4613" max="4613" width="13.42578125" style="123" customWidth="1"/>
    <col min="4614" max="4614" width="13.85546875" style="123" customWidth="1"/>
    <col min="4615" max="4619" width="16.5703125" style="123" customWidth="1"/>
    <col min="4620" max="4620" width="20.5703125" style="123" customWidth="1"/>
    <col min="4621" max="4621" width="21.140625" style="123" customWidth="1"/>
    <col min="4622" max="4622" width="9.5703125" style="123" customWidth="1"/>
    <col min="4623" max="4623" width="0.42578125" style="123" customWidth="1"/>
    <col min="4624" max="4630" width="6.42578125" style="123" customWidth="1"/>
    <col min="4631" max="4859" width="11.42578125" style="123"/>
    <col min="4860" max="4860" width="1" style="123" customWidth="1"/>
    <col min="4861" max="4861" width="4.28515625" style="123" customWidth="1"/>
    <col min="4862" max="4862" width="34.7109375" style="123" customWidth="1"/>
    <col min="4863" max="4863" width="0" style="123" hidden="1" customWidth="1"/>
    <col min="4864" max="4864" width="20" style="123" customWidth="1"/>
    <col min="4865" max="4865" width="20.85546875" style="123" customWidth="1"/>
    <col min="4866" max="4866" width="25" style="123" customWidth="1"/>
    <col min="4867" max="4867" width="18.7109375" style="123" customWidth="1"/>
    <col min="4868" max="4868" width="29.7109375" style="123" customWidth="1"/>
    <col min="4869" max="4869" width="13.42578125" style="123" customWidth="1"/>
    <col min="4870" max="4870" width="13.85546875" style="123" customWidth="1"/>
    <col min="4871" max="4875" width="16.5703125" style="123" customWidth="1"/>
    <col min="4876" max="4876" width="20.5703125" style="123" customWidth="1"/>
    <col min="4877" max="4877" width="21.140625" style="123" customWidth="1"/>
    <col min="4878" max="4878" width="9.5703125" style="123" customWidth="1"/>
    <col min="4879" max="4879" width="0.42578125" style="123" customWidth="1"/>
    <col min="4880" max="4886" width="6.42578125" style="123" customWidth="1"/>
    <col min="4887" max="5115" width="11.42578125" style="123"/>
    <col min="5116" max="5116" width="1" style="123" customWidth="1"/>
    <col min="5117" max="5117" width="4.28515625" style="123" customWidth="1"/>
    <col min="5118" max="5118" width="34.7109375" style="123" customWidth="1"/>
    <col min="5119" max="5119" width="0" style="123" hidden="1" customWidth="1"/>
    <col min="5120" max="5120" width="20" style="123" customWidth="1"/>
    <col min="5121" max="5121" width="20.85546875" style="123" customWidth="1"/>
    <col min="5122" max="5122" width="25" style="123" customWidth="1"/>
    <col min="5123" max="5123" width="18.7109375" style="123" customWidth="1"/>
    <col min="5124" max="5124" width="29.7109375" style="123" customWidth="1"/>
    <col min="5125" max="5125" width="13.42578125" style="123" customWidth="1"/>
    <col min="5126" max="5126" width="13.85546875" style="123" customWidth="1"/>
    <col min="5127" max="5131" width="16.5703125" style="123" customWidth="1"/>
    <col min="5132" max="5132" width="20.5703125" style="123" customWidth="1"/>
    <col min="5133" max="5133" width="21.140625" style="123" customWidth="1"/>
    <col min="5134" max="5134" width="9.5703125" style="123" customWidth="1"/>
    <col min="5135" max="5135" width="0.42578125" style="123" customWidth="1"/>
    <col min="5136" max="5142" width="6.42578125" style="123" customWidth="1"/>
    <col min="5143" max="5371" width="11.42578125" style="123"/>
    <col min="5372" max="5372" width="1" style="123" customWidth="1"/>
    <col min="5373" max="5373" width="4.28515625" style="123" customWidth="1"/>
    <col min="5374" max="5374" width="34.7109375" style="123" customWidth="1"/>
    <col min="5375" max="5375" width="0" style="123" hidden="1" customWidth="1"/>
    <col min="5376" max="5376" width="20" style="123" customWidth="1"/>
    <col min="5377" max="5377" width="20.85546875" style="123" customWidth="1"/>
    <col min="5378" max="5378" width="25" style="123" customWidth="1"/>
    <col min="5379" max="5379" width="18.7109375" style="123" customWidth="1"/>
    <col min="5380" max="5380" width="29.7109375" style="123" customWidth="1"/>
    <col min="5381" max="5381" width="13.42578125" style="123" customWidth="1"/>
    <col min="5382" max="5382" width="13.85546875" style="123" customWidth="1"/>
    <col min="5383" max="5387" width="16.5703125" style="123" customWidth="1"/>
    <col min="5388" max="5388" width="20.5703125" style="123" customWidth="1"/>
    <col min="5389" max="5389" width="21.140625" style="123" customWidth="1"/>
    <col min="5390" max="5390" width="9.5703125" style="123" customWidth="1"/>
    <col min="5391" max="5391" width="0.42578125" style="123" customWidth="1"/>
    <col min="5392" max="5398" width="6.42578125" style="123" customWidth="1"/>
    <col min="5399" max="5627" width="11.42578125" style="123"/>
    <col min="5628" max="5628" width="1" style="123" customWidth="1"/>
    <col min="5629" max="5629" width="4.28515625" style="123" customWidth="1"/>
    <col min="5630" max="5630" width="34.7109375" style="123" customWidth="1"/>
    <col min="5631" max="5631" width="0" style="123" hidden="1" customWidth="1"/>
    <col min="5632" max="5632" width="20" style="123" customWidth="1"/>
    <col min="5633" max="5633" width="20.85546875" style="123" customWidth="1"/>
    <col min="5634" max="5634" width="25" style="123" customWidth="1"/>
    <col min="5635" max="5635" width="18.7109375" style="123" customWidth="1"/>
    <col min="5636" max="5636" width="29.7109375" style="123" customWidth="1"/>
    <col min="5637" max="5637" width="13.42578125" style="123" customWidth="1"/>
    <col min="5638" max="5638" width="13.85546875" style="123" customWidth="1"/>
    <col min="5639" max="5643" width="16.5703125" style="123" customWidth="1"/>
    <col min="5644" max="5644" width="20.5703125" style="123" customWidth="1"/>
    <col min="5645" max="5645" width="21.140625" style="123" customWidth="1"/>
    <col min="5646" max="5646" width="9.5703125" style="123" customWidth="1"/>
    <col min="5647" max="5647" width="0.42578125" style="123" customWidth="1"/>
    <col min="5648" max="5654" width="6.42578125" style="123" customWidth="1"/>
    <col min="5655" max="5883" width="11.42578125" style="123"/>
    <col min="5884" max="5884" width="1" style="123" customWidth="1"/>
    <col min="5885" max="5885" width="4.28515625" style="123" customWidth="1"/>
    <col min="5886" max="5886" width="34.7109375" style="123" customWidth="1"/>
    <col min="5887" max="5887" width="0" style="123" hidden="1" customWidth="1"/>
    <col min="5888" max="5888" width="20" style="123" customWidth="1"/>
    <col min="5889" max="5889" width="20.85546875" style="123" customWidth="1"/>
    <col min="5890" max="5890" width="25" style="123" customWidth="1"/>
    <col min="5891" max="5891" width="18.7109375" style="123" customWidth="1"/>
    <col min="5892" max="5892" width="29.7109375" style="123" customWidth="1"/>
    <col min="5893" max="5893" width="13.42578125" style="123" customWidth="1"/>
    <col min="5894" max="5894" width="13.85546875" style="123" customWidth="1"/>
    <col min="5895" max="5899" width="16.5703125" style="123" customWidth="1"/>
    <col min="5900" max="5900" width="20.5703125" style="123" customWidth="1"/>
    <col min="5901" max="5901" width="21.140625" style="123" customWidth="1"/>
    <col min="5902" max="5902" width="9.5703125" style="123" customWidth="1"/>
    <col min="5903" max="5903" width="0.42578125" style="123" customWidth="1"/>
    <col min="5904" max="5910" width="6.42578125" style="123" customWidth="1"/>
    <col min="5911" max="6139" width="11.42578125" style="123"/>
    <col min="6140" max="6140" width="1" style="123" customWidth="1"/>
    <col min="6141" max="6141" width="4.28515625" style="123" customWidth="1"/>
    <col min="6142" max="6142" width="34.7109375" style="123" customWidth="1"/>
    <col min="6143" max="6143" width="0" style="123" hidden="1" customWidth="1"/>
    <col min="6144" max="6144" width="20" style="123" customWidth="1"/>
    <col min="6145" max="6145" width="20.85546875" style="123" customWidth="1"/>
    <col min="6146" max="6146" width="25" style="123" customWidth="1"/>
    <col min="6147" max="6147" width="18.7109375" style="123" customWidth="1"/>
    <col min="6148" max="6148" width="29.7109375" style="123" customWidth="1"/>
    <col min="6149" max="6149" width="13.42578125" style="123" customWidth="1"/>
    <col min="6150" max="6150" width="13.85546875" style="123" customWidth="1"/>
    <col min="6151" max="6155" width="16.5703125" style="123" customWidth="1"/>
    <col min="6156" max="6156" width="20.5703125" style="123" customWidth="1"/>
    <col min="6157" max="6157" width="21.140625" style="123" customWidth="1"/>
    <col min="6158" max="6158" width="9.5703125" style="123" customWidth="1"/>
    <col min="6159" max="6159" width="0.42578125" style="123" customWidth="1"/>
    <col min="6160" max="6166" width="6.42578125" style="123" customWidth="1"/>
    <col min="6167" max="6395" width="11.42578125" style="123"/>
    <col min="6396" max="6396" width="1" style="123" customWidth="1"/>
    <col min="6397" max="6397" width="4.28515625" style="123" customWidth="1"/>
    <col min="6398" max="6398" width="34.7109375" style="123" customWidth="1"/>
    <col min="6399" max="6399" width="0" style="123" hidden="1" customWidth="1"/>
    <col min="6400" max="6400" width="20" style="123" customWidth="1"/>
    <col min="6401" max="6401" width="20.85546875" style="123" customWidth="1"/>
    <col min="6402" max="6402" width="25" style="123" customWidth="1"/>
    <col min="6403" max="6403" width="18.7109375" style="123" customWidth="1"/>
    <col min="6404" max="6404" width="29.7109375" style="123" customWidth="1"/>
    <col min="6405" max="6405" width="13.42578125" style="123" customWidth="1"/>
    <col min="6406" max="6406" width="13.85546875" style="123" customWidth="1"/>
    <col min="6407" max="6411" width="16.5703125" style="123" customWidth="1"/>
    <col min="6412" max="6412" width="20.5703125" style="123" customWidth="1"/>
    <col min="6413" max="6413" width="21.140625" style="123" customWidth="1"/>
    <col min="6414" max="6414" width="9.5703125" style="123" customWidth="1"/>
    <col min="6415" max="6415" width="0.42578125" style="123" customWidth="1"/>
    <col min="6416" max="6422" width="6.42578125" style="123" customWidth="1"/>
    <col min="6423" max="6651" width="11.42578125" style="123"/>
    <col min="6652" max="6652" width="1" style="123" customWidth="1"/>
    <col min="6653" max="6653" width="4.28515625" style="123" customWidth="1"/>
    <col min="6654" max="6654" width="34.7109375" style="123" customWidth="1"/>
    <col min="6655" max="6655" width="0" style="123" hidden="1" customWidth="1"/>
    <col min="6656" max="6656" width="20" style="123" customWidth="1"/>
    <col min="6657" max="6657" width="20.85546875" style="123" customWidth="1"/>
    <col min="6658" max="6658" width="25" style="123" customWidth="1"/>
    <col min="6659" max="6659" width="18.7109375" style="123" customWidth="1"/>
    <col min="6660" max="6660" width="29.7109375" style="123" customWidth="1"/>
    <col min="6661" max="6661" width="13.42578125" style="123" customWidth="1"/>
    <col min="6662" max="6662" width="13.85546875" style="123" customWidth="1"/>
    <col min="6663" max="6667" width="16.5703125" style="123" customWidth="1"/>
    <col min="6668" max="6668" width="20.5703125" style="123" customWidth="1"/>
    <col min="6669" max="6669" width="21.140625" style="123" customWidth="1"/>
    <col min="6670" max="6670" width="9.5703125" style="123" customWidth="1"/>
    <col min="6671" max="6671" width="0.42578125" style="123" customWidth="1"/>
    <col min="6672" max="6678" width="6.42578125" style="123" customWidth="1"/>
    <col min="6679" max="6907" width="11.42578125" style="123"/>
    <col min="6908" max="6908" width="1" style="123" customWidth="1"/>
    <col min="6909" max="6909" width="4.28515625" style="123" customWidth="1"/>
    <col min="6910" max="6910" width="34.7109375" style="123" customWidth="1"/>
    <col min="6911" max="6911" width="0" style="123" hidden="1" customWidth="1"/>
    <col min="6912" max="6912" width="20" style="123" customWidth="1"/>
    <col min="6913" max="6913" width="20.85546875" style="123" customWidth="1"/>
    <col min="6914" max="6914" width="25" style="123" customWidth="1"/>
    <col min="6915" max="6915" width="18.7109375" style="123" customWidth="1"/>
    <col min="6916" max="6916" width="29.7109375" style="123" customWidth="1"/>
    <col min="6917" max="6917" width="13.42578125" style="123" customWidth="1"/>
    <col min="6918" max="6918" width="13.85546875" style="123" customWidth="1"/>
    <col min="6919" max="6923" width="16.5703125" style="123" customWidth="1"/>
    <col min="6924" max="6924" width="20.5703125" style="123" customWidth="1"/>
    <col min="6925" max="6925" width="21.140625" style="123" customWidth="1"/>
    <col min="6926" max="6926" width="9.5703125" style="123" customWidth="1"/>
    <col min="6927" max="6927" width="0.42578125" style="123" customWidth="1"/>
    <col min="6928" max="6934" width="6.42578125" style="123" customWidth="1"/>
    <col min="6935" max="7163" width="11.42578125" style="123"/>
    <col min="7164" max="7164" width="1" style="123" customWidth="1"/>
    <col min="7165" max="7165" width="4.28515625" style="123" customWidth="1"/>
    <col min="7166" max="7166" width="34.7109375" style="123" customWidth="1"/>
    <col min="7167" max="7167" width="0" style="123" hidden="1" customWidth="1"/>
    <col min="7168" max="7168" width="20" style="123" customWidth="1"/>
    <col min="7169" max="7169" width="20.85546875" style="123" customWidth="1"/>
    <col min="7170" max="7170" width="25" style="123" customWidth="1"/>
    <col min="7171" max="7171" width="18.7109375" style="123" customWidth="1"/>
    <col min="7172" max="7172" width="29.7109375" style="123" customWidth="1"/>
    <col min="7173" max="7173" width="13.42578125" style="123" customWidth="1"/>
    <col min="7174" max="7174" width="13.85546875" style="123" customWidth="1"/>
    <col min="7175" max="7179" width="16.5703125" style="123" customWidth="1"/>
    <col min="7180" max="7180" width="20.5703125" style="123" customWidth="1"/>
    <col min="7181" max="7181" width="21.140625" style="123" customWidth="1"/>
    <col min="7182" max="7182" width="9.5703125" style="123" customWidth="1"/>
    <col min="7183" max="7183" width="0.42578125" style="123" customWidth="1"/>
    <col min="7184" max="7190" width="6.42578125" style="123" customWidth="1"/>
    <col min="7191" max="7419" width="11.42578125" style="123"/>
    <col min="7420" max="7420" width="1" style="123" customWidth="1"/>
    <col min="7421" max="7421" width="4.28515625" style="123" customWidth="1"/>
    <col min="7422" max="7422" width="34.7109375" style="123" customWidth="1"/>
    <col min="7423" max="7423" width="0" style="123" hidden="1" customWidth="1"/>
    <col min="7424" max="7424" width="20" style="123" customWidth="1"/>
    <col min="7425" max="7425" width="20.85546875" style="123" customWidth="1"/>
    <col min="7426" max="7426" width="25" style="123" customWidth="1"/>
    <col min="7427" max="7427" width="18.7109375" style="123" customWidth="1"/>
    <col min="7428" max="7428" width="29.7109375" style="123" customWidth="1"/>
    <col min="7429" max="7429" width="13.42578125" style="123" customWidth="1"/>
    <col min="7430" max="7430" width="13.85546875" style="123" customWidth="1"/>
    <col min="7431" max="7435" width="16.5703125" style="123" customWidth="1"/>
    <col min="7436" max="7436" width="20.5703125" style="123" customWidth="1"/>
    <col min="7437" max="7437" width="21.140625" style="123" customWidth="1"/>
    <col min="7438" max="7438" width="9.5703125" style="123" customWidth="1"/>
    <col min="7439" max="7439" width="0.42578125" style="123" customWidth="1"/>
    <col min="7440" max="7446" width="6.42578125" style="123" customWidth="1"/>
    <col min="7447" max="7675" width="11.42578125" style="123"/>
    <col min="7676" max="7676" width="1" style="123" customWidth="1"/>
    <col min="7677" max="7677" width="4.28515625" style="123" customWidth="1"/>
    <col min="7678" max="7678" width="34.7109375" style="123" customWidth="1"/>
    <col min="7679" max="7679" width="0" style="123" hidden="1" customWidth="1"/>
    <col min="7680" max="7680" width="20" style="123" customWidth="1"/>
    <col min="7681" max="7681" width="20.85546875" style="123" customWidth="1"/>
    <col min="7682" max="7682" width="25" style="123" customWidth="1"/>
    <col min="7683" max="7683" width="18.7109375" style="123" customWidth="1"/>
    <col min="7684" max="7684" width="29.7109375" style="123" customWidth="1"/>
    <col min="7685" max="7685" width="13.42578125" style="123" customWidth="1"/>
    <col min="7686" max="7686" width="13.85546875" style="123" customWidth="1"/>
    <col min="7687" max="7691" width="16.5703125" style="123" customWidth="1"/>
    <col min="7692" max="7692" width="20.5703125" style="123" customWidth="1"/>
    <col min="7693" max="7693" width="21.140625" style="123" customWidth="1"/>
    <col min="7694" max="7694" width="9.5703125" style="123" customWidth="1"/>
    <col min="7695" max="7695" width="0.42578125" style="123" customWidth="1"/>
    <col min="7696" max="7702" width="6.42578125" style="123" customWidth="1"/>
    <col min="7703" max="7931" width="11.42578125" style="123"/>
    <col min="7932" max="7932" width="1" style="123" customWidth="1"/>
    <col min="7933" max="7933" width="4.28515625" style="123" customWidth="1"/>
    <col min="7934" max="7934" width="34.7109375" style="123" customWidth="1"/>
    <col min="7935" max="7935" width="0" style="123" hidden="1" customWidth="1"/>
    <col min="7936" max="7936" width="20" style="123" customWidth="1"/>
    <col min="7937" max="7937" width="20.85546875" style="123" customWidth="1"/>
    <col min="7938" max="7938" width="25" style="123" customWidth="1"/>
    <col min="7939" max="7939" width="18.7109375" style="123" customWidth="1"/>
    <col min="7940" max="7940" width="29.7109375" style="123" customWidth="1"/>
    <col min="7941" max="7941" width="13.42578125" style="123" customWidth="1"/>
    <col min="7942" max="7942" width="13.85546875" style="123" customWidth="1"/>
    <col min="7943" max="7947" width="16.5703125" style="123" customWidth="1"/>
    <col min="7948" max="7948" width="20.5703125" style="123" customWidth="1"/>
    <col min="7949" max="7949" width="21.140625" style="123" customWidth="1"/>
    <col min="7950" max="7950" width="9.5703125" style="123" customWidth="1"/>
    <col min="7951" max="7951" width="0.42578125" style="123" customWidth="1"/>
    <col min="7952" max="7958" width="6.42578125" style="123" customWidth="1"/>
    <col min="7959" max="8187" width="11.42578125" style="123"/>
    <col min="8188" max="8188" width="1" style="123" customWidth="1"/>
    <col min="8189" max="8189" width="4.28515625" style="123" customWidth="1"/>
    <col min="8190" max="8190" width="34.7109375" style="123" customWidth="1"/>
    <col min="8191" max="8191" width="0" style="123" hidden="1" customWidth="1"/>
    <col min="8192" max="8192" width="20" style="123" customWidth="1"/>
    <col min="8193" max="8193" width="20.85546875" style="123" customWidth="1"/>
    <col min="8194" max="8194" width="25" style="123" customWidth="1"/>
    <col min="8195" max="8195" width="18.7109375" style="123" customWidth="1"/>
    <col min="8196" max="8196" width="29.7109375" style="123" customWidth="1"/>
    <col min="8197" max="8197" width="13.42578125" style="123" customWidth="1"/>
    <col min="8198" max="8198" width="13.85546875" style="123" customWidth="1"/>
    <col min="8199" max="8203" width="16.5703125" style="123" customWidth="1"/>
    <col min="8204" max="8204" width="20.5703125" style="123" customWidth="1"/>
    <col min="8205" max="8205" width="21.140625" style="123" customWidth="1"/>
    <col min="8206" max="8206" width="9.5703125" style="123" customWidth="1"/>
    <col min="8207" max="8207" width="0.42578125" style="123" customWidth="1"/>
    <col min="8208" max="8214" width="6.42578125" style="123" customWidth="1"/>
    <col min="8215" max="8443" width="11.42578125" style="123"/>
    <col min="8444" max="8444" width="1" style="123" customWidth="1"/>
    <col min="8445" max="8445" width="4.28515625" style="123" customWidth="1"/>
    <col min="8446" max="8446" width="34.7109375" style="123" customWidth="1"/>
    <col min="8447" max="8447" width="0" style="123" hidden="1" customWidth="1"/>
    <col min="8448" max="8448" width="20" style="123" customWidth="1"/>
    <col min="8449" max="8449" width="20.85546875" style="123" customWidth="1"/>
    <col min="8450" max="8450" width="25" style="123" customWidth="1"/>
    <col min="8451" max="8451" width="18.7109375" style="123" customWidth="1"/>
    <col min="8452" max="8452" width="29.7109375" style="123" customWidth="1"/>
    <col min="8453" max="8453" width="13.42578125" style="123" customWidth="1"/>
    <col min="8454" max="8454" width="13.85546875" style="123" customWidth="1"/>
    <col min="8455" max="8459" width="16.5703125" style="123" customWidth="1"/>
    <col min="8460" max="8460" width="20.5703125" style="123" customWidth="1"/>
    <col min="8461" max="8461" width="21.140625" style="123" customWidth="1"/>
    <col min="8462" max="8462" width="9.5703125" style="123" customWidth="1"/>
    <col min="8463" max="8463" width="0.42578125" style="123" customWidth="1"/>
    <col min="8464" max="8470" width="6.42578125" style="123" customWidth="1"/>
    <col min="8471" max="8699" width="11.42578125" style="123"/>
    <col min="8700" max="8700" width="1" style="123" customWidth="1"/>
    <col min="8701" max="8701" width="4.28515625" style="123" customWidth="1"/>
    <col min="8702" max="8702" width="34.7109375" style="123" customWidth="1"/>
    <col min="8703" max="8703" width="0" style="123" hidden="1" customWidth="1"/>
    <col min="8704" max="8704" width="20" style="123" customWidth="1"/>
    <col min="8705" max="8705" width="20.85546875" style="123" customWidth="1"/>
    <col min="8706" max="8706" width="25" style="123" customWidth="1"/>
    <col min="8707" max="8707" width="18.7109375" style="123" customWidth="1"/>
    <col min="8708" max="8708" width="29.7109375" style="123" customWidth="1"/>
    <col min="8709" max="8709" width="13.42578125" style="123" customWidth="1"/>
    <col min="8710" max="8710" width="13.85546875" style="123" customWidth="1"/>
    <col min="8711" max="8715" width="16.5703125" style="123" customWidth="1"/>
    <col min="8716" max="8716" width="20.5703125" style="123" customWidth="1"/>
    <col min="8717" max="8717" width="21.140625" style="123" customWidth="1"/>
    <col min="8718" max="8718" width="9.5703125" style="123" customWidth="1"/>
    <col min="8719" max="8719" width="0.42578125" style="123" customWidth="1"/>
    <col min="8720" max="8726" width="6.42578125" style="123" customWidth="1"/>
    <col min="8727" max="8955" width="11.42578125" style="123"/>
    <col min="8956" max="8956" width="1" style="123" customWidth="1"/>
    <col min="8957" max="8957" width="4.28515625" style="123" customWidth="1"/>
    <col min="8958" max="8958" width="34.7109375" style="123" customWidth="1"/>
    <col min="8959" max="8959" width="0" style="123" hidden="1" customWidth="1"/>
    <col min="8960" max="8960" width="20" style="123" customWidth="1"/>
    <col min="8961" max="8961" width="20.85546875" style="123" customWidth="1"/>
    <col min="8962" max="8962" width="25" style="123" customWidth="1"/>
    <col min="8963" max="8963" width="18.7109375" style="123" customWidth="1"/>
    <col min="8964" max="8964" width="29.7109375" style="123" customWidth="1"/>
    <col min="8965" max="8965" width="13.42578125" style="123" customWidth="1"/>
    <col min="8966" max="8966" width="13.85546875" style="123" customWidth="1"/>
    <col min="8967" max="8971" width="16.5703125" style="123" customWidth="1"/>
    <col min="8972" max="8972" width="20.5703125" style="123" customWidth="1"/>
    <col min="8973" max="8973" width="21.140625" style="123" customWidth="1"/>
    <col min="8974" max="8974" width="9.5703125" style="123" customWidth="1"/>
    <col min="8975" max="8975" width="0.42578125" style="123" customWidth="1"/>
    <col min="8976" max="8982" width="6.42578125" style="123" customWidth="1"/>
    <col min="8983" max="9211" width="11.42578125" style="123"/>
    <col min="9212" max="9212" width="1" style="123" customWidth="1"/>
    <col min="9213" max="9213" width="4.28515625" style="123" customWidth="1"/>
    <col min="9214" max="9214" width="34.7109375" style="123" customWidth="1"/>
    <col min="9215" max="9215" width="0" style="123" hidden="1" customWidth="1"/>
    <col min="9216" max="9216" width="20" style="123" customWidth="1"/>
    <col min="9217" max="9217" width="20.85546875" style="123" customWidth="1"/>
    <col min="9218" max="9218" width="25" style="123" customWidth="1"/>
    <col min="9219" max="9219" width="18.7109375" style="123" customWidth="1"/>
    <col min="9220" max="9220" width="29.7109375" style="123" customWidth="1"/>
    <col min="9221" max="9221" width="13.42578125" style="123" customWidth="1"/>
    <col min="9222" max="9222" width="13.85546875" style="123" customWidth="1"/>
    <col min="9223" max="9227" width="16.5703125" style="123" customWidth="1"/>
    <col min="9228" max="9228" width="20.5703125" style="123" customWidth="1"/>
    <col min="9229" max="9229" width="21.140625" style="123" customWidth="1"/>
    <col min="9230" max="9230" width="9.5703125" style="123" customWidth="1"/>
    <col min="9231" max="9231" width="0.42578125" style="123" customWidth="1"/>
    <col min="9232" max="9238" width="6.42578125" style="123" customWidth="1"/>
    <col min="9239" max="9467" width="11.42578125" style="123"/>
    <col min="9468" max="9468" width="1" style="123" customWidth="1"/>
    <col min="9469" max="9469" width="4.28515625" style="123" customWidth="1"/>
    <col min="9470" max="9470" width="34.7109375" style="123" customWidth="1"/>
    <col min="9471" max="9471" width="0" style="123" hidden="1" customWidth="1"/>
    <col min="9472" max="9472" width="20" style="123" customWidth="1"/>
    <col min="9473" max="9473" width="20.85546875" style="123" customWidth="1"/>
    <col min="9474" max="9474" width="25" style="123" customWidth="1"/>
    <col min="9475" max="9475" width="18.7109375" style="123" customWidth="1"/>
    <col min="9476" max="9476" width="29.7109375" style="123" customWidth="1"/>
    <col min="9477" max="9477" width="13.42578125" style="123" customWidth="1"/>
    <col min="9478" max="9478" width="13.85546875" style="123" customWidth="1"/>
    <col min="9479" max="9483" width="16.5703125" style="123" customWidth="1"/>
    <col min="9484" max="9484" width="20.5703125" style="123" customWidth="1"/>
    <col min="9485" max="9485" width="21.140625" style="123" customWidth="1"/>
    <col min="9486" max="9486" width="9.5703125" style="123" customWidth="1"/>
    <col min="9487" max="9487" width="0.42578125" style="123" customWidth="1"/>
    <col min="9488" max="9494" width="6.42578125" style="123" customWidth="1"/>
    <col min="9495" max="9723" width="11.42578125" style="123"/>
    <col min="9724" max="9724" width="1" style="123" customWidth="1"/>
    <col min="9725" max="9725" width="4.28515625" style="123" customWidth="1"/>
    <col min="9726" max="9726" width="34.7109375" style="123" customWidth="1"/>
    <col min="9727" max="9727" width="0" style="123" hidden="1" customWidth="1"/>
    <col min="9728" max="9728" width="20" style="123" customWidth="1"/>
    <col min="9729" max="9729" width="20.85546875" style="123" customWidth="1"/>
    <col min="9730" max="9730" width="25" style="123" customWidth="1"/>
    <col min="9731" max="9731" width="18.7109375" style="123" customWidth="1"/>
    <col min="9732" max="9732" width="29.7109375" style="123" customWidth="1"/>
    <col min="9733" max="9733" width="13.42578125" style="123" customWidth="1"/>
    <col min="9734" max="9734" width="13.85546875" style="123" customWidth="1"/>
    <col min="9735" max="9739" width="16.5703125" style="123" customWidth="1"/>
    <col min="9740" max="9740" width="20.5703125" style="123" customWidth="1"/>
    <col min="9741" max="9741" width="21.140625" style="123" customWidth="1"/>
    <col min="9742" max="9742" width="9.5703125" style="123" customWidth="1"/>
    <col min="9743" max="9743" width="0.42578125" style="123" customWidth="1"/>
    <col min="9744" max="9750" width="6.42578125" style="123" customWidth="1"/>
    <col min="9751" max="9979" width="11.42578125" style="123"/>
    <col min="9980" max="9980" width="1" style="123" customWidth="1"/>
    <col min="9981" max="9981" width="4.28515625" style="123" customWidth="1"/>
    <col min="9982" max="9982" width="34.7109375" style="123" customWidth="1"/>
    <col min="9983" max="9983" width="0" style="123" hidden="1" customWidth="1"/>
    <col min="9984" max="9984" width="20" style="123" customWidth="1"/>
    <col min="9985" max="9985" width="20.85546875" style="123" customWidth="1"/>
    <col min="9986" max="9986" width="25" style="123" customWidth="1"/>
    <col min="9987" max="9987" width="18.7109375" style="123" customWidth="1"/>
    <col min="9988" max="9988" width="29.7109375" style="123" customWidth="1"/>
    <col min="9989" max="9989" width="13.42578125" style="123" customWidth="1"/>
    <col min="9990" max="9990" width="13.85546875" style="123" customWidth="1"/>
    <col min="9991" max="9995" width="16.5703125" style="123" customWidth="1"/>
    <col min="9996" max="9996" width="20.5703125" style="123" customWidth="1"/>
    <col min="9997" max="9997" width="21.140625" style="123" customWidth="1"/>
    <col min="9998" max="9998" width="9.5703125" style="123" customWidth="1"/>
    <col min="9999" max="9999" width="0.42578125" style="123" customWidth="1"/>
    <col min="10000" max="10006" width="6.42578125" style="123" customWidth="1"/>
    <col min="10007" max="10235" width="11.42578125" style="123"/>
    <col min="10236" max="10236" width="1" style="123" customWidth="1"/>
    <col min="10237" max="10237" width="4.28515625" style="123" customWidth="1"/>
    <col min="10238" max="10238" width="34.7109375" style="123" customWidth="1"/>
    <col min="10239" max="10239" width="0" style="123" hidden="1" customWidth="1"/>
    <col min="10240" max="10240" width="20" style="123" customWidth="1"/>
    <col min="10241" max="10241" width="20.85546875" style="123" customWidth="1"/>
    <col min="10242" max="10242" width="25" style="123" customWidth="1"/>
    <col min="10243" max="10243" width="18.7109375" style="123" customWidth="1"/>
    <col min="10244" max="10244" width="29.7109375" style="123" customWidth="1"/>
    <col min="10245" max="10245" width="13.42578125" style="123" customWidth="1"/>
    <col min="10246" max="10246" width="13.85546875" style="123" customWidth="1"/>
    <col min="10247" max="10251" width="16.5703125" style="123" customWidth="1"/>
    <col min="10252" max="10252" width="20.5703125" style="123" customWidth="1"/>
    <col min="10253" max="10253" width="21.140625" style="123" customWidth="1"/>
    <col min="10254" max="10254" width="9.5703125" style="123" customWidth="1"/>
    <col min="10255" max="10255" width="0.42578125" style="123" customWidth="1"/>
    <col min="10256" max="10262" width="6.42578125" style="123" customWidth="1"/>
    <col min="10263" max="10491" width="11.42578125" style="123"/>
    <col min="10492" max="10492" width="1" style="123" customWidth="1"/>
    <col min="10493" max="10493" width="4.28515625" style="123" customWidth="1"/>
    <col min="10494" max="10494" width="34.7109375" style="123" customWidth="1"/>
    <col min="10495" max="10495" width="0" style="123" hidden="1" customWidth="1"/>
    <col min="10496" max="10496" width="20" style="123" customWidth="1"/>
    <col min="10497" max="10497" width="20.85546875" style="123" customWidth="1"/>
    <col min="10498" max="10498" width="25" style="123" customWidth="1"/>
    <col min="10499" max="10499" width="18.7109375" style="123" customWidth="1"/>
    <col min="10500" max="10500" width="29.7109375" style="123" customWidth="1"/>
    <col min="10501" max="10501" width="13.42578125" style="123" customWidth="1"/>
    <col min="10502" max="10502" width="13.85546875" style="123" customWidth="1"/>
    <col min="10503" max="10507" width="16.5703125" style="123" customWidth="1"/>
    <col min="10508" max="10508" width="20.5703125" style="123" customWidth="1"/>
    <col min="10509" max="10509" width="21.140625" style="123" customWidth="1"/>
    <col min="10510" max="10510" width="9.5703125" style="123" customWidth="1"/>
    <col min="10511" max="10511" width="0.42578125" style="123" customWidth="1"/>
    <col min="10512" max="10518" width="6.42578125" style="123" customWidth="1"/>
    <col min="10519" max="10747" width="11.42578125" style="123"/>
    <col min="10748" max="10748" width="1" style="123" customWidth="1"/>
    <col min="10749" max="10749" width="4.28515625" style="123" customWidth="1"/>
    <col min="10750" max="10750" width="34.7109375" style="123" customWidth="1"/>
    <col min="10751" max="10751" width="0" style="123" hidden="1" customWidth="1"/>
    <col min="10752" max="10752" width="20" style="123" customWidth="1"/>
    <col min="10753" max="10753" width="20.85546875" style="123" customWidth="1"/>
    <col min="10754" max="10754" width="25" style="123" customWidth="1"/>
    <col min="10755" max="10755" width="18.7109375" style="123" customWidth="1"/>
    <col min="10756" max="10756" width="29.7109375" style="123" customWidth="1"/>
    <col min="10757" max="10757" width="13.42578125" style="123" customWidth="1"/>
    <col min="10758" max="10758" width="13.85546875" style="123" customWidth="1"/>
    <col min="10759" max="10763" width="16.5703125" style="123" customWidth="1"/>
    <col min="10764" max="10764" width="20.5703125" style="123" customWidth="1"/>
    <col min="10765" max="10765" width="21.140625" style="123" customWidth="1"/>
    <col min="10766" max="10766" width="9.5703125" style="123" customWidth="1"/>
    <col min="10767" max="10767" width="0.42578125" style="123" customWidth="1"/>
    <col min="10768" max="10774" width="6.42578125" style="123" customWidth="1"/>
    <col min="10775" max="11003" width="11.42578125" style="123"/>
    <col min="11004" max="11004" width="1" style="123" customWidth="1"/>
    <col min="11005" max="11005" width="4.28515625" style="123" customWidth="1"/>
    <col min="11006" max="11006" width="34.7109375" style="123" customWidth="1"/>
    <col min="11007" max="11007" width="0" style="123" hidden="1" customWidth="1"/>
    <col min="11008" max="11008" width="20" style="123" customWidth="1"/>
    <col min="11009" max="11009" width="20.85546875" style="123" customWidth="1"/>
    <col min="11010" max="11010" width="25" style="123" customWidth="1"/>
    <col min="11011" max="11011" width="18.7109375" style="123" customWidth="1"/>
    <col min="11012" max="11012" width="29.7109375" style="123" customWidth="1"/>
    <col min="11013" max="11013" width="13.42578125" style="123" customWidth="1"/>
    <col min="11014" max="11014" width="13.85546875" style="123" customWidth="1"/>
    <col min="11015" max="11019" width="16.5703125" style="123" customWidth="1"/>
    <col min="11020" max="11020" width="20.5703125" style="123" customWidth="1"/>
    <col min="11021" max="11021" width="21.140625" style="123" customWidth="1"/>
    <col min="11022" max="11022" width="9.5703125" style="123" customWidth="1"/>
    <col min="11023" max="11023" width="0.42578125" style="123" customWidth="1"/>
    <col min="11024" max="11030" width="6.42578125" style="123" customWidth="1"/>
    <col min="11031" max="11259" width="11.42578125" style="123"/>
    <col min="11260" max="11260" width="1" style="123" customWidth="1"/>
    <col min="11261" max="11261" width="4.28515625" style="123" customWidth="1"/>
    <col min="11262" max="11262" width="34.7109375" style="123" customWidth="1"/>
    <col min="11263" max="11263" width="0" style="123" hidden="1" customWidth="1"/>
    <col min="11264" max="11264" width="20" style="123" customWidth="1"/>
    <col min="11265" max="11265" width="20.85546875" style="123" customWidth="1"/>
    <col min="11266" max="11266" width="25" style="123" customWidth="1"/>
    <col min="11267" max="11267" width="18.7109375" style="123" customWidth="1"/>
    <col min="11268" max="11268" width="29.7109375" style="123" customWidth="1"/>
    <col min="11269" max="11269" width="13.42578125" style="123" customWidth="1"/>
    <col min="11270" max="11270" width="13.85546875" style="123" customWidth="1"/>
    <col min="11271" max="11275" width="16.5703125" style="123" customWidth="1"/>
    <col min="11276" max="11276" width="20.5703125" style="123" customWidth="1"/>
    <col min="11277" max="11277" width="21.140625" style="123" customWidth="1"/>
    <col min="11278" max="11278" width="9.5703125" style="123" customWidth="1"/>
    <col min="11279" max="11279" width="0.42578125" style="123" customWidth="1"/>
    <col min="11280" max="11286" width="6.42578125" style="123" customWidth="1"/>
    <col min="11287" max="11515" width="11.42578125" style="123"/>
    <col min="11516" max="11516" width="1" style="123" customWidth="1"/>
    <col min="11517" max="11517" width="4.28515625" style="123" customWidth="1"/>
    <col min="11518" max="11518" width="34.7109375" style="123" customWidth="1"/>
    <col min="11519" max="11519" width="0" style="123" hidden="1" customWidth="1"/>
    <col min="11520" max="11520" width="20" style="123" customWidth="1"/>
    <col min="11521" max="11521" width="20.85546875" style="123" customWidth="1"/>
    <col min="11522" max="11522" width="25" style="123" customWidth="1"/>
    <col min="11523" max="11523" width="18.7109375" style="123" customWidth="1"/>
    <col min="11524" max="11524" width="29.7109375" style="123" customWidth="1"/>
    <col min="11525" max="11525" width="13.42578125" style="123" customWidth="1"/>
    <col min="11526" max="11526" width="13.85546875" style="123" customWidth="1"/>
    <col min="11527" max="11531" width="16.5703125" style="123" customWidth="1"/>
    <col min="11532" max="11532" width="20.5703125" style="123" customWidth="1"/>
    <col min="11533" max="11533" width="21.140625" style="123" customWidth="1"/>
    <col min="11534" max="11534" width="9.5703125" style="123" customWidth="1"/>
    <col min="11535" max="11535" width="0.42578125" style="123" customWidth="1"/>
    <col min="11536" max="11542" width="6.42578125" style="123" customWidth="1"/>
    <col min="11543" max="11771" width="11.42578125" style="123"/>
    <col min="11772" max="11772" width="1" style="123" customWidth="1"/>
    <col min="11773" max="11773" width="4.28515625" style="123" customWidth="1"/>
    <col min="11774" max="11774" width="34.7109375" style="123" customWidth="1"/>
    <col min="11775" max="11775" width="0" style="123" hidden="1" customWidth="1"/>
    <col min="11776" max="11776" width="20" style="123" customWidth="1"/>
    <col min="11777" max="11777" width="20.85546875" style="123" customWidth="1"/>
    <col min="11778" max="11778" width="25" style="123" customWidth="1"/>
    <col min="11779" max="11779" width="18.7109375" style="123" customWidth="1"/>
    <col min="11780" max="11780" width="29.7109375" style="123" customWidth="1"/>
    <col min="11781" max="11781" width="13.42578125" style="123" customWidth="1"/>
    <col min="11782" max="11782" width="13.85546875" style="123" customWidth="1"/>
    <col min="11783" max="11787" width="16.5703125" style="123" customWidth="1"/>
    <col min="11788" max="11788" width="20.5703125" style="123" customWidth="1"/>
    <col min="11789" max="11789" width="21.140625" style="123" customWidth="1"/>
    <col min="11790" max="11790" width="9.5703125" style="123" customWidth="1"/>
    <col min="11791" max="11791" width="0.42578125" style="123" customWidth="1"/>
    <col min="11792" max="11798" width="6.42578125" style="123" customWidth="1"/>
    <col min="11799" max="12027" width="11.42578125" style="123"/>
    <col min="12028" max="12028" width="1" style="123" customWidth="1"/>
    <col min="12029" max="12029" width="4.28515625" style="123" customWidth="1"/>
    <col min="12030" max="12030" width="34.7109375" style="123" customWidth="1"/>
    <col min="12031" max="12031" width="0" style="123" hidden="1" customWidth="1"/>
    <col min="12032" max="12032" width="20" style="123" customWidth="1"/>
    <col min="12033" max="12033" width="20.85546875" style="123" customWidth="1"/>
    <col min="12034" max="12034" width="25" style="123" customWidth="1"/>
    <col min="12035" max="12035" width="18.7109375" style="123" customWidth="1"/>
    <col min="12036" max="12036" width="29.7109375" style="123" customWidth="1"/>
    <col min="12037" max="12037" width="13.42578125" style="123" customWidth="1"/>
    <col min="12038" max="12038" width="13.85546875" style="123" customWidth="1"/>
    <col min="12039" max="12043" width="16.5703125" style="123" customWidth="1"/>
    <col min="12044" max="12044" width="20.5703125" style="123" customWidth="1"/>
    <col min="12045" max="12045" width="21.140625" style="123" customWidth="1"/>
    <col min="12046" max="12046" width="9.5703125" style="123" customWidth="1"/>
    <col min="12047" max="12047" width="0.42578125" style="123" customWidth="1"/>
    <col min="12048" max="12054" width="6.42578125" style="123" customWidth="1"/>
    <col min="12055" max="12283" width="11.42578125" style="123"/>
    <col min="12284" max="12284" width="1" style="123" customWidth="1"/>
    <col min="12285" max="12285" width="4.28515625" style="123" customWidth="1"/>
    <col min="12286" max="12286" width="34.7109375" style="123" customWidth="1"/>
    <col min="12287" max="12287" width="0" style="123" hidden="1" customWidth="1"/>
    <col min="12288" max="12288" width="20" style="123" customWidth="1"/>
    <col min="12289" max="12289" width="20.85546875" style="123" customWidth="1"/>
    <col min="12290" max="12290" width="25" style="123" customWidth="1"/>
    <col min="12291" max="12291" width="18.7109375" style="123" customWidth="1"/>
    <col min="12292" max="12292" width="29.7109375" style="123" customWidth="1"/>
    <col min="12293" max="12293" width="13.42578125" style="123" customWidth="1"/>
    <col min="12294" max="12294" width="13.85546875" style="123" customWidth="1"/>
    <col min="12295" max="12299" width="16.5703125" style="123" customWidth="1"/>
    <col min="12300" max="12300" width="20.5703125" style="123" customWidth="1"/>
    <col min="12301" max="12301" width="21.140625" style="123" customWidth="1"/>
    <col min="12302" max="12302" width="9.5703125" style="123" customWidth="1"/>
    <col min="12303" max="12303" width="0.42578125" style="123" customWidth="1"/>
    <col min="12304" max="12310" width="6.42578125" style="123" customWidth="1"/>
    <col min="12311" max="12539" width="11.42578125" style="123"/>
    <col min="12540" max="12540" width="1" style="123" customWidth="1"/>
    <col min="12541" max="12541" width="4.28515625" style="123" customWidth="1"/>
    <col min="12542" max="12542" width="34.7109375" style="123" customWidth="1"/>
    <col min="12543" max="12543" width="0" style="123" hidden="1" customWidth="1"/>
    <col min="12544" max="12544" width="20" style="123" customWidth="1"/>
    <col min="12545" max="12545" width="20.85546875" style="123" customWidth="1"/>
    <col min="12546" max="12546" width="25" style="123" customWidth="1"/>
    <col min="12547" max="12547" width="18.7109375" style="123" customWidth="1"/>
    <col min="12548" max="12548" width="29.7109375" style="123" customWidth="1"/>
    <col min="12549" max="12549" width="13.42578125" style="123" customWidth="1"/>
    <col min="12550" max="12550" width="13.85546875" style="123" customWidth="1"/>
    <col min="12551" max="12555" width="16.5703125" style="123" customWidth="1"/>
    <col min="12556" max="12556" width="20.5703125" style="123" customWidth="1"/>
    <col min="12557" max="12557" width="21.140625" style="123" customWidth="1"/>
    <col min="12558" max="12558" width="9.5703125" style="123" customWidth="1"/>
    <col min="12559" max="12559" width="0.42578125" style="123" customWidth="1"/>
    <col min="12560" max="12566" width="6.42578125" style="123" customWidth="1"/>
    <col min="12567" max="12795" width="11.42578125" style="123"/>
    <col min="12796" max="12796" width="1" style="123" customWidth="1"/>
    <col min="12797" max="12797" width="4.28515625" style="123" customWidth="1"/>
    <col min="12798" max="12798" width="34.7109375" style="123" customWidth="1"/>
    <col min="12799" max="12799" width="0" style="123" hidden="1" customWidth="1"/>
    <col min="12800" max="12800" width="20" style="123" customWidth="1"/>
    <col min="12801" max="12801" width="20.85546875" style="123" customWidth="1"/>
    <col min="12802" max="12802" width="25" style="123" customWidth="1"/>
    <col min="12803" max="12803" width="18.7109375" style="123" customWidth="1"/>
    <col min="12804" max="12804" width="29.7109375" style="123" customWidth="1"/>
    <col min="12805" max="12805" width="13.42578125" style="123" customWidth="1"/>
    <col min="12806" max="12806" width="13.85546875" style="123" customWidth="1"/>
    <col min="12807" max="12811" width="16.5703125" style="123" customWidth="1"/>
    <col min="12812" max="12812" width="20.5703125" style="123" customWidth="1"/>
    <col min="12813" max="12813" width="21.140625" style="123" customWidth="1"/>
    <col min="12814" max="12814" width="9.5703125" style="123" customWidth="1"/>
    <col min="12815" max="12815" width="0.42578125" style="123" customWidth="1"/>
    <col min="12816" max="12822" width="6.42578125" style="123" customWidth="1"/>
    <col min="12823" max="13051" width="11.42578125" style="123"/>
    <col min="13052" max="13052" width="1" style="123" customWidth="1"/>
    <col min="13053" max="13053" width="4.28515625" style="123" customWidth="1"/>
    <col min="13054" max="13054" width="34.7109375" style="123" customWidth="1"/>
    <col min="13055" max="13055" width="0" style="123" hidden="1" customWidth="1"/>
    <col min="13056" max="13056" width="20" style="123" customWidth="1"/>
    <col min="13057" max="13057" width="20.85546875" style="123" customWidth="1"/>
    <col min="13058" max="13058" width="25" style="123" customWidth="1"/>
    <col min="13059" max="13059" width="18.7109375" style="123" customWidth="1"/>
    <col min="13060" max="13060" width="29.7109375" style="123" customWidth="1"/>
    <col min="13061" max="13061" width="13.42578125" style="123" customWidth="1"/>
    <col min="13062" max="13062" width="13.85546875" style="123" customWidth="1"/>
    <col min="13063" max="13067" width="16.5703125" style="123" customWidth="1"/>
    <col min="13068" max="13068" width="20.5703125" style="123" customWidth="1"/>
    <col min="13069" max="13069" width="21.140625" style="123" customWidth="1"/>
    <col min="13070" max="13070" width="9.5703125" style="123" customWidth="1"/>
    <col min="13071" max="13071" width="0.42578125" style="123" customWidth="1"/>
    <col min="13072" max="13078" width="6.42578125" style="123" customWidth="1"/>
    <col min="13079" max="13307" width="11.42578125" style="123"/>
    <col min="13308" max="13308" width="1" style="123" customWidth="1"/>
    <col min="13309" max="13309" width="4.28515625" style="123" customWidth="1"/>
    <col min="13310" max="13310" width="34.7109375" style="123" customWidth="1"/>
    <col min="13311" max="13311" width="0" style="123" hidden="1" customWidth="1"/>
    <col min="13312" max="13312" width="20" style="123" customWidth="1"/>
    <col min="13313" max="13313" width="20.85546875" style="123" customWidth="1"/>
    <col min="13314" max="13314" width="25" style="123" customWidth="1"/>
    <col min="13315" max="13315" width="18.7109375" style="123" customWidth="1"/>
    <col min="13316" max="13316" width="29.7109375" style="123" customWidth="1"/>
    <col min="13317" max="13317" width="13.42578125" style="123" customWidth="1"/>
    <col min="13318" max="13318" width="13.85546875" style="123" customWidth="1"/>
    <col min="13319" max="13323" width="16.5703125" style="123" customWidth="1"/>
    <col min="13324" max="13324" width="20.5703125" style="123" customWidth="1"/>
    <col min="13325" max="13325" width="21.140625" style="123" customWidth="1"/>
    <col min="13326" max="13326" width="9.5703125" style="123" customWidth="1"/>
    <col min="13327" max="13327" width="0.42578125" style="123" customWidth="1"/>
    <col min="13328" max="13334" width="6.42578125" style="123" customWidth="1"/>
    <col min="13335" max="13563" width="11.42578125" style="123"/>
    <col min="13564" max="13564" width="1" style="123" customWidth="1"/>
    <col min="13565" max="13565" width="4.28515625" style="123" customWidth="1"/>
    <col min="13566" max="13566" width="34.7109375" style="123" customWidth="1"/>
    <col min="13567" max="13567" width="0" style="123" hidden="1" customWidth="1"/>
    <col min="13568" max="13568" width="20" style="123" customWidth="1"/>
    <col min="13569" max="13569" width="20.85546875" style="123" customWidth="1"/>
    <col min="13570" max="13570" width="25" style="123" customWidth="1"/>
    <col min="13571" max="13571" width="18.7109375" style="123" customWidth="1"/>
    <col min="13572" max="13572" width="29.7109375" style="123" customWidth="1"/>
    <col min="13573" max="13573" width="13.42578125" style="123" customWidth="1"/>
    <col min="13574" max="13574" width="13.85546875" style="123" customWidth="1"/>
    <col min="13575" max="13579" width="16.5703125" style="123" customWidth="1"/>
    <col min="13580" max="13580" width="20.5703125" style="123" customWidth="1"/>
    <col min="13581" max="13581" width="21.140625" style="123" customWidth="1"/>
    <col min="13582" max="13582" width="9.5703125" style="123" customWidth="1"/>
    <col min="13583" max="13583" width="0.42578125" style="123" customWidth="1"/>
    <col min="13584" max="13590" width="6.42578125" style="123" customWidth="1"/>
    <col min="13591" max="13819" width="11.42578125" style="123"/>
    <col min="13820" max="13820" width="1" style="123" customWidth="1"/>
    <col min="13821" max="13821" width="4.28515625" style="123" customWidth="1"/>
    <col min="13822" max="13822" width="34.7109375" style="123" customWidth="1"/>
    <col min="13823" max="13823" width="0" style="123" hidden="1" customWidth="1"/>
    <col min="13824" max="13824" width="20" style="123" customWidth="1"/>
    <col min="13825" max="13825" width="20.85546875" style="123" customWidth="1"/>
    <col min="13826" max="13826" width="25" style="123" customWidth="1"/>
    <col min="13827" max="13827" width="18.7109375" style="123" customWidth="1"/>
    <col min="13828" max="13828" width="29.7109375" style="123" customWidth="1"/>
    <col min="13829" max="13829" width="13.42578125" style="123" customWidth="1"/>
    <col min="13830" max="13830" width="13.85546875" style="123" customWidth="1"/>
    <col min="13831" max="13835" width="16.5703125" style="123" customWidth="1"/>
    <col min="13836" max="13836" width="20.5703125" style="123" customWidth="1"/>
    <col min="13837" max="13837" width="21.140625" style="123" customWidth="1"/>
    <col min="13838" max="13838" width="9.5703125" style="123" customWidth="1"/>
    <col min="13839" max="13839" width="0.42578125" style="123" customWidth="1"/>
    <col min="13840" max="13846" width="6.42578125" style="123" customWidth="1"/>
    <col min="13847" max="14075" width="11.42578125" style="123"/>
    <col min="14076" max="14076" width="1" style="123" customWidth="1"/>
    <col min="14077" max="14077" width="4.28515625" style="123" customWidth="1"/>
    <col min="14078" max="14078" width="34.7109375" style="123" customWidth="1"/>
    <col min="14079" max="14079" width="0" style="123" hidden="1" customWidth="1"/>
    <col min="14080" max="14080" width="20" style="123" customWidth="1"/>
    <col min="14081" max="14081" width="20.85546875" style="123" customWidth="1"/>
    <col min="14082" max="14082" width="25" style="123" customWidth="1"/>
    <col min="14083" max="14083" width="18.7109375" style="123" customWidth="1"/>
    <col min="14084" max="14084" width="29.7109375" style="123" customWidth="1"/>
    <col min="14085" max="14085" width="13.42578125" style="123" customWidth="1"/>
    <col min="14086" max="14086" width="13.85546875" style="123" customWidth="1"/>
    <col min="14087" max="14091" width="16.5703125" style="123" customWidth="1"/>
    <col min="14092" max="14092" width="20.5703125" style="123" customWidth="1"/>
    <col min="14093" max="14093" width="21.140625" style="123" customWidth="1"/>
    <col min="14094" max="14094" width="9.5703125" style="123" customWidth="1"/>
    <col min="14095" max="14095" width="0.42578125" style="123" customWidth="1"/>
    <col min="14096" max="14102" width="6.42578125" style="123" customWidth="1"/>
    <col min="14103" max="14331" width="11.42578125" style="123"/>
    <col min="14332" max="14332" width="1" style="123" customWidth="1"/>
    <col min="14333" max="14333" width="4.28515625" style="123" customWidth="1"/>
    <col min="14334" max="14334" width="34.7109375" style="123" customWidth="1"/>
    <col min="14335" max="14335" width="0" style="123" hidden="1" customWidth="1"/>
    <col min="14336" max="14336" width="20" style="123" customWidth="1"/>
    <col min="14337" max="14337" width="20.85546875" style="123" customWidth="1"/>
    <col min="14338" max="14338" width="25" style="123" customWidth="1"/>
    <col min="14339" max="14339" width="18.7109375" style="123" customWidth="1"/>
    <col min="14340" max="14340" width="29.7109375" style="123" customWidth="1"/>
    <col min="14341" max="14341" width="13.42578125" style="123" customWidth="1"/>
    <col min="14342" max="14342" width="13.85546875" style="123" customWidth="1"/>
    <col min="14343" max="14347" width="16.5703125" style="123" customWidth="1"/>
    <col min="14348" max="14348" width="20.5703125" style="123" customWidth="1"/>
    <col min="14349" max="14349" width="21.140625" style="123" customWidth="1"/>
    <col min="14350" max="14350" width="9.5703125" style="123" customWidth="1"/>
    <col min="14351" max="14351" width="0.42578125" style="123" customWidth="1"/>
    <col min="14352" max="14358" width="6.42578125" style="123" customWidth="1"/>
    <col min="14359" max="14587" width="11.42578125" style="123"/>
    <col min="14588" max="14588" width="1" style="123" customWidth="1"/>
    <col min="14589" max="14589" width="4.28515625" style="123" customWidth="1"/>
    <col min="14590" max="14590" width="34.7109375" style="123" customWidth="1"/>
    <col min="14591" max="14591" width="0" style="123" hidden="1" customWidth="1"/>
    <col min="14592" max="14592" width="20" style="123" customWidth="1"/>
    <col min="14593" max="14593" width="20.85546875" style="123" customWidth="1"/>
    <col min="14594" max="14594" width="25" style="123" customWidth="1"/>
    <col min="14595" max="14595" width="18.7109375" style="123" customWidth="1"/>
    <col min="14596" max="14596" width="29.7109375" style="123" customWidth="1"/>
    <col min="14597" max="14597" width="13.42578125" style="123" customWidth="1"/>
    <col min="14598" max="14598" width="13.85546875" style="123" customWidth="1"/>
    <col min="14599" max="14603" width="16.5703125" style="123" customWidth="1"/>
    <col min="14604" max="14604" width="20.5703125" style="123" customWidth="1"/>
    <col min="14605" max="14605" width="21.140625" style="123" customWidth="1"/>
    <col min="14606" max="14606" width="9.5703125" style="123" customWidth="1"/>
    <col min="14607" max="14607" width="0.42578125" style="123" customWidth="1"/>
    <col min="14608" max="14614" width="6.42578125" style="123" customWidth="1"/>
    <col min="14615" max="14843" width="11.42578125" style="123"/>
    <col min="14844" max="14844" width="1" style="123" customWidth="1"/>
    <col min="14845" max="14845" width="4.28515625" style="123" customWidth="1"/>
    <col min="14846" max="14846" width="34.7109375" style="123" customWidth="1"/>
    <col min="14847" max="14847" width="0" style="123" hidden="1" customWidth="1"/>
    <col min="14848" max="14848" width="20" style="123" customWidth="1"/>
    <col min="14849" max="14849" width="20.85546875" style="123" customWidth="1"/>
    <col min="14850" max="14850" width="25" style="123" customWidth="1"/>
    <col min="14851" max="14851" width="18.7109375" style="123" customWidth="1"/>
    <col min="14852" max="14852" width="29.7109375" style="123" customWidth="1"/>
    <col min="14853" max="14853" width="13.42578125" style="123" customWidth="1"/>
    <col min="14854" max="14854" width="13.85546875" style="123" customWidth="1"/>
    <col min="14855" max="14859" width="16.5703125" style="123" customWidth="1"/>
    <col min="14860" max="14860" width="20.5703125" style="123" customWidth="1"/>
    <col min="14861" max="14861" width="21.140625" style="123" customWidth="1"/>
    <col min="14862" max="14862" width="9.5703125" style="123" customWidth="1"/>
    <col min="14863" max="14863" width="0.42578125" style="123" customWidth="1"/>
    <col min="14864" max="14870" width="6.42578125" style="123" customWidth="1"/>
    <col min="14871" max="15099" width="11.42578125" style="123"/>
    <col min="15100" max="15100" width="1" style="123" customWidth="1"/>
    <col min="15101" max="15101" width="4.28515625" style="123" customWidth="1"/>
    <col min="15102" max="15102" width="34.7109375" style="123" customWidth="1"/>
    <col min="15103" max="15103" width="0" style="123" hidden="1" customWidth="1"/>
    <col min="15104" max="15104" width="20" style="123" customWidth="1"/>
    <col min="15105" max="15105" width="20.85546875" style="123" customWidth="1"/>
    <col min="15106" max="15106" width="25" style="123" customWidth="1"/>
    <col min="15107" max="15107" width="18.7109375" style="123" customWidth="1"/>
    <col min="15108" max="15108" width="29.7109375" style="123" customWidth="1"/>
    <col min="15109" max="15109" width="13.42578125" style="123" customWidth="1"/>
    <col min="15110" max="15110" width="13.85546875" style="123" customWidth="1"/>
    <col min="15111" max="15115" width="16.5703125" style="123" customWidth="1"/>
    <col min="15116" max="15116" width="20.5703125" style="123" customWidth="1"/>
    <col min="15117" max="15117" width="21.140625" style="123" customWidth="1"/>
    <col min="15118" max="15118" width="9.5703125" style="123" customWidth="1"/>
    <col min="15119" max="15119" width="0.42578125" style="123" customWidth="1"/>
    <col min="15120" max="15126" width="6.42578125" style="123" customWidth="1"/>
    <col min="15127" max="15355" width="11.42578125" style="123"/>
    <col min="15356" max="15356" width="1" style="123" customWidth="1"/>
    <col min="15357" max="15357" width="4.28515625" style="123" customWidth="1"/>
    <col min="15358" max="15358" width="34.7109375" style="123" customWidth="1"/>
    <col min="15359" max="15359" width="0" style="123" hidden="1" customWidth="1"/>
    <col min="15360" max="15360" width="20" style="123" customWidth="1"/>
    <col min="15361" max="15361" width="20.85546875" style="123" customWidth="1"/>
    <col min="15362" max="15362" width="25" style="123" customWidth="1"/>
    <col min="15363" max="15363" width="18.7109375" style="123" customWidth="1"/>
    <col min="15364" max="15364" width="29.7109375" style="123" customWidth="1"/>
    <col min="15365" max="15365" width="13.42578125" style="123" customWidth="1"/>
    <col min="15366" max="15366" width="13.85546875" style="123" customWidth="1"/>
    <col min="15367" max="15371" width="16.5703125" style="123" customWidth="1"/>
    <col min="15372" max="15372" width="20.5703125" style="123" customWidth="1"/>
    <col min="15373" max="15373" width="21.140625" style="123" customWidth="1"/>
    <col min="15374" max="15374" width="9.5703125" style="123" customWidth="1"/>
    <col min="15375" max="15375" width="0.42578125" style="123" customWidth="1"/>
    <col min="15376" max="15382" width="6.42578125" style="123" customWidth="1"/>
    <col min="15383" max="15611" width="11.42578125" style="123"/>
    <col min="15612" max="15612" width="1" style="123" customWidth="1"/>
    <col min="15613" max="15613" width="4.28515625" style="123" customWidth="1"/>
    <col min="15614" max="15614" width="34.7109375" style="123" customWidth="1"/>
    <col min="15615" max="15615" width="0" style="123" hidden="1" customWidth="1"/>
    <col min="15616" max="15616" width="20" style="123" customWidth="1"/>
    <col min="15617" max="15617" width="20.85546875" style="123" customWidth="1"/>
    <col min="15618" max="15618" width="25" style="123" customWidth="1"/>
    <col min="15619" max="15619" width="18.7109375" style="123" customWidth="1"/>
    <col min="15620" max="15620" width="29.7109375" style="123" customWidth="1"/>
    <col min="15621" max="15621" width="13.42578125" style="123" customWidth="1"/>
    <col min="15622" max="15622" width="13.85546875" style="123" customWidth="1"/>
    <col min="15623" max="15627" width="16.5703125" style="123" customWidth="1"/>
    <col min="15628" max="15628" width="20.5703125" style="123" customWidth="1"/>
    <col min="15629" max="15629" width="21.140625" style="123" customWidth="1"/>
    <col min="15630" max="15630" width="9.5703125" style="123" customWidth="1"/>
    <col min="15631" max="15631" width="0.42578125" style="123" customWidth="1"/>
    <col min="15632" max="15638" width="6.42578125" style="123" customWidth="1"/>
    <col min="15639" max="15867" width="11.42578125" style="123"/>
    <col min="15868" max="15868" width="1" style="123" customWidth="1"/>
    <col min="15869" max="15869" width="4.28515625" style="123" customWidth="1"/>
    <col min="15870" max="15870" width="34.7109375" style="123" customWidth="1"/>
    <col min="15871" max="15871" width="0" style="123" hidden="1" customWidth="1"/>
    <col min="15872" max="15872" width="20" style="123" customWidth="1"/>
    <col min="15873" max="15873" width="20.85546875" style="123" customWidth="1"/>
    <col min="15874" max="15874" width="25" style="123" customWidth="1"/>
    <col min="15875" max="15875" width="18.7109375" style="123" customWidth="1"/>
    <col min="15876" max="15876" width="29.7109375" style="123" customWidth="1"/>
    <col min="15877" max="15877" width="13.42578125" style="123" customWidth="1"/>
    <col min="15878" max="15878" width="13.85546875" style="123" customWidth="1"/>
    <col min="15879" max="15883" width="16.5703125" style="123" customWidth="1"/>
    <col min="15884" max="15884" width="20.5703125" style="123" customWidth="1"/>
    <col min="15885" max="15885" width="21.140625" style="123" customWidth="1"/>
    <col min="15886" max="15886" width="9.5703125" style="123" customWidth="1"/>
    <col min="15887" max="15887" width="0.42578125" style="123" customWidth="1"/>
    <col min="15888" max="15894" width="6.42578125" style="123" customWidth="1"/>
    <col min="15895" max="16123" width="11.42578125" style="123"/>
    <col min="16124" max="16124" width="1" style="123" customWidth="1"/>
    <col min="16125" max="16125" width="4.28515625" style="123" customWidth="1"/>
    <col min="16126" max="16126" width="34.7109375" style="123" customWidth="1"/>
    <col min="16127" max="16127" width="0" style="123" hidden="1" customWidth="1"/>
    <col min="16128" max="16128" width="20" style="123" customWidth="1"/>
    <col min="16129" max="16129" width="20.85546875" style="123" customWidth="1"/>
    <col min="16130" max="16130" width="25" style="123" customWidth="1"/>
    <col min="16131" max="16131" width="18.7109375" style="123" customWidth="1"/>
    <col min="16132" max="16132" width="29.7109375" style="123" customWidth="1"/>
    <col min="16133" max="16133" width="13.42578125" style="123" customWidth="1"/>
    <col min="16134" max="16134" width="13.85546875" style="123" customWidth="1"/>
    <col min="16135" max="16139" width="16.5703125" style="123" customWidth="1"/>
    <col min="16140" max="16140" width="20.5703125" style="123" customWidth="1"/>
    <col min="16141" max="16141" width="21.140625" style="123" customWidth="1"/>
    <col min="16142" max="16142" width="9.5703125" style="123" customWidth="1"/>
    <col min="16143" max="16143" width="0.42578125" style="123" customWidth="1"/>
    <col min="16144" max="16150" width="6.42578125" style="123" customWidth="1"/>
    <col min="16151" max="16371" width="11.42578125" style="123"/>
    <col min="16372" max="16384" width="11.42578125" style="123" customWidth="1"/>
  </cols>
  <sheetData>
    <row r="2" spans="1:16" ht="15" x14ac:dyDescent="0.25">
      <c r="B2" s="493" t="s">
        <v>77</v>
      </c>
      <c r="C2" s="494"/>
      <c r="D2" s="494"/>
      <c r="E2" s="494"/>
      <c r="F2" s="494"/>
      <c r="G2" s="494"/>
      <c r="H2" s="494"/>
      <c r="I2" s="494"/>
      <c r="J2" s="494"/>
      <c r="K2" s="494"/>
      <c r="L2" s="494"/>
      <c r="M2" s="494"/>
      <c r="N2" s="494"/>
      <c r="O2" s="494"/>
      <c r="P2" s="494"/>
    </row>
    <row r="4" spans="1:16" ht="15" x14ac:dyDescent="0.25">
      <c r="B4" s="505" t="s">
        <v>78</v>
      </c>
      <c r="C4" s="505"/>
      <c r="D4" s="505"/>
      <c r="E4" s="505"/>
      <c r="F4" s="505"/>
      <c r="G4" s="505"/>
      <c r="H4" s="505"/>
      <c r="I4" s="505"/>
      <c r="J4" s="505"/>
      <c r="K4" s="505"/>
      <c r="L4" s="505"/>
      <c r="M4" s="505"/>
      <c r="N4" s="505"/>
      <c r="O4" s="505"/>
      <c r="P4" s="505"/>
    </row>
    <row r="5" spans="1:16" s="171" customFormat="1" ht="15" x14ac:dyDescent="0.25">
      <c r="A5" s="508" t="s">
        <v>79</v>
      </c>
      <c r="B5" s="508"/>
      <c r="C5" s="508"/>
      <c r="D5" s="508"/>
      <c r="E5" s="508"/>
      <c r="F5" s="508"/>
      <c r="G5" s="508"/>
      <c r="H5" s="508"/>
      <c r="I5" s="508"/>
      <c r="J5" s="508"/>
      <c r="K5" s="508"/>
      <c r="L5" s="508"/>
    </row>
    <row r="6" spans="1:16" ht="15" thickBot="1" x14ac:dyDescent="0.3"/>
    <row r="7" spans="1:16" ht="15.75" thickBot="1" x14ac:dyDescent="0.3">
      <c r="B7" s="130" t="s">
        <v>80</v>
      </c>
      <c r="C7" s="500" t="s">
        <v>57</v>
      </c>
      <c r="D7" s="500"/>
      <c r="E7" s="500"/>
      <c r="F7" s="500"/>
      <c r="G7" s="500"/>
      <c r="H7" s="500"/>
      <c r="I7" s="500"/>
      <c r="J7" s="500"/>
      <c r="K7" s="500"/>
      <c r="L7" s="500"/>
      <c r="M7" s="500"/>
      <c r="N7" s="501"/>
    </row>
    <row r="8" spans="1:16" ht="15.75" thickBot="1" x14ac:dyDescent="0.3">
      <c r="B8" s="130" t="s">
        <v>81</v>
      </c>
      <c r="C8" s="500"/>
      <c r="D8" s="500"/>
      <c r="E8" s="500"/>
      <c r="F8" s="500"/>
      <c r="G8" s="500"/>
      <c r="H8" s="500"/>
      <c r="I8" s="500"/>
      <c r="J8" s="500"/>
      <c r="K8" s="500"/>
      <c r="L8" s="500"/>
      <c r="M8" s="500"/>
      <c r="N8" s="501"/>
    </row>
    <row r="9" spans="1:16" ht="15.75" thickBot="1" x14ac:dyDescent="0.3">
      <c r="B9" s="130" t="s">
        <v>82</v>
      </c>
      <c r="C9" s="500"/>
      <c r="D9" s="500"/>
      <c r="E9" s="500"/>
      <c r="F9" s="500"/>
      <c r="G9" s="500"/>
      <c r="H9" s="500"/>
      <c r="I9" s="500"/>
      <c r="J9" s="500"/>
      <c r="K9" s="500"/>
      <c r="L9" s="500"/>
      <c r="M9" s="500"/>
      <c r="N9" s="501"/>
    </row>
    <row r="10" spans="1:16" ht="15.75" thickBot="1" x14ac:dyDescent="0.3">
      <c r="B10" s="130" t="s">
        <v>83</v>
      </c>
      <c r="C10" s="500"/>
      <c r="D10" s="500"/>
      <c r="E10" s="500"/>
      <c r="F10" s="500"/>
      <c r="G10" s="500"/>
      <c r="H10" s="500"/>
      <c r="I10" s="500"/>
      <c r="J10" s="500"/>
      <c r="K10" s="500"/>
      <c r="L10" s="500"/>
      <c r="M10" s="500"/>
      <c r="N10" s="501"/>
    </row>
    <row r="11" spans="1:16" ht="15.75" thickBot="1" x14ac:dyDescent="0.3">
      <c r="B11" s="130" t="s">
        <v>84</v>
      </c>
      <c r="C11" s="502">
        <v>21</v>
      </c>
      <c r="D11" s="502"/>
      <c r="E11" s="503"/>
      <c r="F11" s="172"/>
      <c r="G11" s="172"/>
      <c r="H11" s="172"/>
      <c r="I11" s="172"/>
      <c r="J11" s="172"/>
      <c r="K11" s="172"/>
      <c r="L11" s="172"/>
      <c r="M11" s="172"/>
      <c r="N11" s="173"/>
    </row>
    <row r="12" spans="1:16" ht="15.75" thickBot="1" x14ac:dyDescent="0.3">
      <c r="B12" s="131" t="s">
        <v>85</v>
      </c>
      <c r="C12" s="147">
        <v>42023</v>
      </c>
      <c r="D12" s="104"/>
      <c r="E12" s="104"/>
      <c r="F12" s="104"/>
      <c r="G12" s="104"/>
      <c r="H12" s="104"/>
      <c r="I12" s="104"/>
      <c r="J12" s="104"/>
      <c r="K12" s="104"/>
      <c r="L12" s="104"/>
      <c r="M12" s="104"/>
      <c r="N12" s="105"/>
    </row>
    <row r="13" spans="1:16" ht="15" x14ac:dyDescent="0.25">
      <c r="B13" s="132"/>
      <c r="C13" s="148"/>
      <c r="D13" s="133"/>
      <c r="E13" s="133"/>
      <c r="F13" s="133"/>
      <c r="G13" s="133"/>
      <c r="H13" s="133"/>
      <c r="I13" s="174"/>
      <c r="J13" s="174"/>
      <c r="K13" s="174"/>
      <c r="L13" s="174"/>
      <c r="M13" s="174"/>
      <c r="N13" s="133"/>
    </row>
    <row r="14" spans="1:16" ht="15" x14ac:dyDescent="0.25">
      <c r="I14" s="174"/>
      <c r="J14" s="174"/>
      <c r="K14" s="174"/>
      <c r="L14" s="174"/>
      <c r="M14" s="174"/>
      <c r="N14" s="175"/>
    </row>
    <row r="15" spans="1:16" ht="15" x14ac:dyDescent="0.25">
      <c r="B15" s="498" t="s">
        <v>86</v>
      </c>
      <c r="C15" s="498"/>
      <c r="D15" s="176" t="s">
        <v>87</v>
      </c>
      <c r="E15" s="176" t="s">
        <v>88</v>
      </c>
      <c r="F15" s="176" t="s">
        <v>89</v>
      </c>
      <c r="G15" s="177"/>
      <c r="I15" s="149"/>
      <c r="J15" s="149"/>
      <c r="K15" s="149"/>
      <c r="L15" s="149"/>
      <c r="M15" s="149"/>
      <c r="N15" s="175"/>
    </row>
    <row r="16" spans="1:16" ht="15" x14ac:dyDescent="0.25">
      <c r="B16" s="498"/>
      <c r="C16" s="498"/>
      <c r="D16" s="176">
        <v>21</v>
      </c>
      <c r="E16" s="178">
        <v>583654000</v>
      </c>
      <c r="F16" s="178">
        <v>200</v>
      </c>
      <c r="G16" s="179"/>
      <c r="I16" s="150"/>
      <c r="J16" s="150"/>
      <c r="K16" s="150"/>
      <c r="L16" s="150"/>
      <c r="M16" s="150"/>
      <c r="N16" s="175"/>
    </row>
    <row r="17" spans="1:14" ht="15" x14ac:dyDescent="0.25">
      <c r="B17" s="498"/>
      <c r="C17" s="498"/>
      <c r="D17" s="176"/>
      <c r="E17" s="178"/>
      <c r="F17" s="178"/>
      <c r="G17" s="179"/>
      <c r="I17" s="150"/>
      <c r="J17" s="150"/>
      <c r="K17" s="150"/>
      <c r="L17" s="150"/>
      <c r="M17" s="150"/>
      <c r="N17" s="175"/>
    </row>
    <row r="18" spans="1:14" ht="15" x14ac:dyDescent="0.25">
      <c r="B18" s="498"/>
      <c r="C18" s="498"/>
      <c r="D18" s="176"/>
      <c r="E18" s="178"/>
      <c r="F18" s="178"/>
      <c r="G18" s="179"/>
      <c r="I18" s="150"/>
      <c r="J18" s="150"/>
      <c r="K18" s="150"/>
      <c r="L18" s="150"/>
      <c r="M18" s="150"/>
      <c r="N18" s="175"/>
    </row>
    <row r="19" spans="1:14" ht="15" x14ac:dyDescent="0.25">
      <c r="B19" s="498"/>
      <c r="C19" s="498"/>
      <c r="D19" s="176"/>
      <c r="E19" s="180"/>
      <c r="F19" s="178"/>
      <c r="G19" s="179"/>
      <c r="H19" s="151"/>
      <c r="I19" s="150"/>
      <c r="J19" s="150"/>
      <c r="K19" s="150"/>
      <c r="L19" s="150"/>
      <c r="M19" s="150"/>
      <c r="N19" s="181"/>
    </row>
    <row r="20" spans="1:14" ht="15" x14ac:dyDescent="0.25">
      <c r="B20" s="498"/>
      <c r="C20" s="498"/>
      <c r="D20" s="176"/>
      <c r="E20" s="180"/>
      <c r="F20" s="178"/>
      <c r="G20" s="179"/>
      <c r="H20" s="151"/>
      <c r="I20" s="152"/>
      <c r="J20" s="152"/>
      <c r="K20" s="152"/>
      <c r="L20" s="152"/>
      <c r="M20" s="152"/>
      <c r="N20" s="181"/>
    </row>
    <row r="21" spans="1:14" ht="15" x14ac:dyDescent="0.25">
      <c r="B21" s="498"/>
      <c r="C21" s="498"/>
      <c r="D21" s="176"/>
      <c r="E21" s="180"/>
      <c r="F21" s="178" t="s">
        <v>635</v>
      </c>
      <c r="G21" s="179"/>
      <c r="H21" s="151"/>
      <c r="I21" s="174"/>
      <c r="J21" s="174"/>
      <c r="K21" s="174"/>
      <c r="L21" s="174"/>
      <c r="M21" s="174"/>
      <c r="N21" s="181"/>
    </row>
    <row r="22" spans="1:14" ht="15" x14ac:dyDescent="0.25">
      <c r="B22" s="498"/>
      <c r="C22" s="498"/>
      <c r="D22" s="176"/>
      <c r="E22" s="180"/>
      <c r="F22" s="178"/>
      <c r="G22" s="179"/>
      <c r="H22" s="151"/>
      <c r="I22" s="174"/>
      <c r="J22" s="174"/>
      <c r="K22" s="174"/>
      <c r="L22" s="174"/>
      <c r="M22" s="174"/>
      <c r="N22" s="181"/>
    </row>
    <row r="23" spans="1:14" ht="15.75" thickBot="1" x14ac:dyDescent="0.3">
      <c r="B23" s="489" t="s">
        <v>90</v>
      </c>
      <c r="C23" s="491"/>
      <c r="D23" s="176"/>
      <c r="E23" s="182">
        <f>SUM(E16:E22)</f>
        <v>583654000</v>
      </c>
      <c r="F23" s="178">
        <f>SUM(F16:F22)</f>
        <v>200</v>
      </c>
      <c r="G23" s="179"/>
      <c r="H23" s="151"/>
      <c r="I23" s="174"/>
      <c r="J23" s="174"/>
      <c r="K23" s="174"/>
      <c r="L23" s="174"/>
      <c r="M23" s="174"/>
      <c r="N23" s="181"/>
    </row>
    <row r="24" spans="1:14" ht="43.5" thickBot="1" x14ac:dyDescent="0.3">
      <c r="A24" s="131"/>
      <c r="B24" s="127" t="s">
        <v>91</v>
      </c>
      <c r="C24" s="127" t="s">
        <v>92</v>
      </c>
      <c r="E24" s="149"/>
      <c r="F24" s="149"/>
      <c r="G24" s="149"/>
      <c r="H24" s="149"/>
      <c r="I24" s="132"/>
      <c r="J24" s="132"/>
      <c r="K24" s="132"/>
      <c r="L24" s="132"/>
      <c r="M24" s="132"/>
    </row>
    <row r="25" spans="1:14" ht="15.75" thickBot="1" x14ac:dyDescent="0.3">
      <c r="A25" s="183">
        <v>1</v>
      </c>
      <c r="C25" s="184">
        <f>+F23*80%</f>
        <v>160</v>
      </c>
      <c r="D25" s="150"/>
      <c r="E25" s="185">
        <f>E23</f>
        <v>583654000</v>
      </c>
      <c r="F25" s="153"/>
      <c r="G25" s="153"/>
      <c r="H25" s="153"/>
      <c r="I25" s="186"/>
      <c r="J25" s="186"/>
      <c r="K25" s="186"/>
      <c r="L25" s="186"/>
      <c r="M25" s="186"/>
    </row>
    <row r="26" spans="1:14" ht="15" x14ac:dyDescent="0.25">
      <c r="A26" s="187"/>
      <c r="C26" s="108"/>
      <c r="D26" s="150"/>
      <c r="E26" s="154"/>
      <c r="F26" s="153"/>
      <c r="G26" s="153"/>
      <c r="H26" s="153"/>
      <c r="I26" s="186"/>
      <c r="J26" s="186"/>
      <c r="K26" s="186"/>
      <c r="L26" s="186"/>
      <c r="M26" s="186"/>
    </row>
    <row r="27" spans="1:14" ht="15" x14ac:dyDescent="0.25">
      <c r="A27" s="187"/>
      <c r="C27" s="108"/>
      <c r="D27" s="150"/>
      <c r="E27" s="154"/>
      <c r="F27" s="153"/>
      <c r="G27" s="153"/>
      <c r="H27" s="153"/>
      <c r="I27" s="186"/>
      <c r="J27" s="186"/>
      <c r="K27" s="186"/>
      <c r="L27" s="186"/>
      <c r="M27" s="186"/>
    </row>
    <row r="28" spans="1:14" ht="15" x14ac:dyDescent="0.2">
      <c r="A28" s="187"/>
      <c r="B28" s="188" t="s">
        <v>93</v>
      </c>
      <c r="C28" s="171"/>
      <c r="D28" s="171"/>
      <c r="E28" s="171"/>
      <c r="F28" s="171"/>
      <c r="G28" s="171"/>
      <c r="H28" s="171"/>
      <c r="I28" s="174"/>
      <c r="J28" s="174"/>
      <c r="K28" s="174"/>
      <c r="L28" s="174"/>
      <c r="M28" s="174"/>
      <c r="N28" s="175"/>
    </row>
    <row r="29" spans="1:14" ht="15" x14ac:dyDescent="0.2">
      <c r="A29" s="187"/>
      <c r="B29" s="171"/>
      <c r="C29" s="171"/>
      <c r="D29" s="171"/>
      <c r="E29" s="171"/>
      <c r="F29" s="171"/>
      <c r="G29" s="171"/>
      <c r="H29" s="171"/>
      <c r="I29" s="174"/>
      <c r="J29" s="174"/>
      <c r="K29" s="174"/>
      <c r="L29" s="174"/>
      <c r="M29" s="174"/>
      <c r="N29" s="175"/>
    </row>
    <row r="30" spans="1:14" ht="15" x14ac:dyDescent="0.2">
      <c r="A30" s="187"/>
      <c r="B30" s="176" t="s">
        <v>94</v>
      </c>
      <c r="C30" s="176" t="s">
        <v>75</v>
      </c>
      <c r="D30" s="176" t="s">
        <v>95</v>
      </c>
      <c r="E30" s="171"/>
      <c r="F30" s="171"/>
      <c r="G30" s="171"/>
      <c r="H30" s="171"/>
      <c r="I30" s="174"/>
      <c r="J30" s="174"/>
      <c r="K30" s="174"/>
      <c r="L30" s="174"/>
      <c r="M30" s="174"/>
      <c r="N30" s="175"/>
    </row>
    <row r="31" spans="1:14" ht="15" x14ac:dyDescent="0.2">
      <c r="A31" s="187"/>
      <c r="B31" s="99" t="s">
        <v>97</v>
      </c>
      <c r="C31" s="85" t="s">
        <v>98</v>
      </c>
      <c r="D31" s="99"/>
      <c r="E31" s="171"/>
      <c r="F31" s="171"/>
      <c r="G31" s="171"/>
      <c r="H31" s="171"/>
      <c r="I31" s="174"/>
      <c r="J31" s="174"/>
      <c r="K31" s="174"/>
      <c r="L31" s="174"/>
      <c r="M31" s="174"/>
      <c r="N31" s="175"/>
    </row>
    <row r="32" spans="1:14" ht="15" x14ac:dyDescent="0.2">
      <c r="A32" s="187"/>
      <c r="B32" s="99" t="s">
        <v>99</v>
      </c>
      <c r="C32" s="85" t="s">
        <v>98</v>
      </c>
      <c r="D32" s="99"/>
      <c r="E32" s="171"/>
      <c r="F32" s="171"/>
      <c r="G32" s="171"/>
      <c r="H32" s="171"/>
      <c r="I32" s="174"/>
      <c r="J32" s="174"/>
      <c r="K32" s="174"/>
      <c r="L32" s="174"/>
      <c r="M32" s="174"/>
      <c r="N32" s="175"/>
    </row>
    <row r="33" spans="1:14" ht="15" x14ac:dyDescent="0.2">
      <c r="A33" s="187"/>
      <c r="B33" s="99" t="s">
        <v>100</v>
      </c>
      <c r="C33" s="85" t="s">
        <v>98</v>
      </c>
      <c r="D33" s="99"/>
      <c r="E33" s="171"/>
      <c r="F33" s="171"/>
      <c r="G33" s="171"/>
      <c r="H33" s="171"/>
      <c r="I33" s="174"/>
      <c r="J33" s="174"/>
      <c r="K33" s="174"/>
      <c r="L33" s="174"/>
      <c r="M33" s="174"/>
      <c r="N33" s="175"/>
    </row>
    <row r="34" spans="1:14" ht="15" x14ac:dyDescent="0.2">
      <c r="A34" s="187"/>
      <c r="B34" s="99" t="s">
        <v>101</v>
      </c>
      <c r="C34" s="85" t="s">
        <v>98</v>
      </c>
      <c r="D34" s="99"/>
      <c r="E34" s="171"/>
      <c r="F34" s="171"/>
      <c r="G34" s="171"/>
      <c r="H34" s="171"/>
      <c r="I34" s="174"/>
      <c r="J34" s="174"/>
      <c r="K34" s="174"/>
      <c r="L34" s="174"/>
      <c r="M34" s="174"/>
      <c r="N34" s="175"/>
    </row>
    <row r="35" spans="1:14" ht="15" x14ac:dyDescent="0.2">
      <c r="A35" s="187"/>
      <c r="B35" s="171"/>
      <c r="C35" s="171"/>
      <c r="D35" s="171"/>
      <c r="E35" s="171"/>
      <c r="F35" s="171"/>
      <c r="G35" s="171"/>
      <c r="H35" s="171"/>
      <c r="I35" s="174"/>
      <c r="J35" s="174"/>
      <c r="K35" s="174"/>
      <c r="L35" s="174"/>
      <c r="M35" s="174"/>
      <c r="N35" s="175"/>
    </row>
    <row r="36" spans="1:14" ht="15" x14ac:dyDescent="0.2">
      <c r="A36" s="187"/>
      <c r="B36" s="171"/>
      <c r="C36" s="171"/>
      <c r="D36" s="171"/>
      <c r="E36" s="171"/>
      <c r="F36" s="171"/>
      <c r="G36" s="171"/>
      <c r="H36" s="171"/>
      <c r="I36" s="174"/>
      <c r="J36" s="174"/>
      <c r="K36" s="174"/>
      <c r="L36" s="174"/>
      <c r="M36" s="174"/>
      <c r="N36" s="175"/>
    </row>
    <row r="37" spans="1:14" ht="15" x14ac:dyDescent="0.2">
      <c r="A37" s="187"/>
      <c r="B37" s="188" t="s">
        <v>102</v>
      </c>
      <c r="C37" s="171"/>
      <c r="D37" s="171"/>
      <c r="E37" s="171"/>
      <c r="F37" s="171"/>
      <c r="G37" s="171"/>
      <c r="H37" s="171"/>
      <c r="I37" s="174"/>
      <c r="J37" s="174"/>
      <c r="K37" s="174"/>
      <c r="L37" s="174"/>
      <c r="M37" s="174"/>
      <c r="N37" s="175"/>
    </row>
    <row r="38" spans="1:14" ht="15" x14ac:dyDescent="0.2">
      <c r="A38" s="187"/>
      <c r="B38" s="171"/>
      <c r="C38" s="171"/>
      <c r="D38" s="171"/>
      <c r="E38" s="171"/>
      <c r="F38" s="171"/>
      <c r="G38" s="171"/>
      <c r="H38" s="171"/>
      <c r="I38" s="174"/>
      <c r="J38" s="174"/>
      <c r="K38" s="174"/>
      <c r="L38" s="174"/>
      <c r="M38" s="174"/>
      <c r="N38" s="175"/>
    </row>
    <row r="39" spans="1:14" ht="15" x14ac:dyDescent="0.2">
      <c r="A39" s="187"/>
      <c r="B39" s="171"/>
      <c r="C39" s="171"/>
      <c r="D39" s="171"/>
      <c r="E39" s="171"/>
      <c r="F39" s="171"/>
      <c r="G39" s="171"/>
      <c r="H39" s="171"/>
      <c r="I39" s="174"/>
      <c r="J39" s="174"/>
      <c r="K39" s="174"/>
      <c r="L39" s="174"/>
      <c r="M39" s="174"/>
      <c r="N39" s="175"/>
    </row>
    <row r="40" spans="1:14" ht="15" x14ac:dyDescent="0.2">
      <c r="A40" s="187"/>
      <c r="B40" s="176" t="s">
        <v>94</v>
      </c>
      <c r="C40" s="176" t="s">
        <v>103</v>
      </c>
      <c r="D40" s="158" t="s">
        <v>104</v>
      </c>
      <c r="E40" s="158" t="s">
        <v>105</v>
      </c>
      <c r="F40" s="171"/>
      <c r="G40" s="171"/>
      <c r="H40" s="171"/>
      <c r="I40" s="174"/>
      <c r="J40" s="174"/>
      <c r="K40" s="174"/>
      <c r="L40" s="174"/>
      <c r="M40" s="174"/>
      <c r="N40" s="175"/>
    </row>
    <row r="41" spans="1:14" ht="42.75" x14ac:dyDescent="0.2">
      <c r="A41" s="187"/>
      <c r="B41" s="190" t="s">
        <v>106</v>
      </c>
      <c r="C41" s="47">
        <v>40</v>
      </c>
      <c r="D41" s="85">
        <v>40</v>
      </c>
      <c r="E41" s="474">
        <f>+D41+D42</f>
        <v>40</v>
      </c>
      <c r="F41" s="171"/>
      <c r="G41" s="171"/>
      <c r="H41" s="171"/>
      <c r="I41" s="174"/>
      <c r="J41" s="174"/>
      <c r="K41" s="174"/>
      <c r="L41" s="174"/>
      <c r="M41" s="174"/>
      <c r="N41" s="175"/>
    </row>
    <row r="42" spans="1:14" ht="71.25" x14ac:dyDescent="0.2">
      <c r="A42" s="187"/>
      <c r="B42" s="190" t="s">
        <v>107</v>
      </c>
      <c r="C42" s="47">
        <v>60</v>
      </c>
      <c r="D42" s="85">
        <v>0</v>
      </c>
      <c r="E42" s="475"/>
      <c r="F42" s="171"/>
      <c r="G42" s="171"/>
      <c r="H42" s="171"/>
      <c r="I42" s="174"/>
      <c r="J42" s="174"/>
      <c r="K42" s="174"/>
      <c r="L42" s="174"/>
      <c r="M42" s="174"/>
      <c r="N42" s="175"/>
    </row>
    <row r="43" spans="1:14" ht="15" x14ac:dyDescent="0.25">
      <c r="A43" s="187"/>
      <c r="C43" s="108"/>
      <c r="D43" s="150"/>
      <c r="E43" s="154"/>
      <c r="F43" s="153"/>
      <c r="G43" s="153"/>
      <c r="H43" s="153"/>
      <c r="I43" s="186"/>
      <c r="J43" s="186"/>
      <c r="K43" s="186"/>
      <c r="L43" s="186"/>
      <c r="M43" s="186"/>
    </row>
    <row r="44" spans="1:14" ht="15" x14ac:dyDescent="0.25">
      <c r="A44" s="187"/>
      <c r="C44" s="108"/>
      <c r="D44" s="150"/>
      <c r="E44" s="154"/>
      <c r="F44" s="153"/>
      <c r="G44" s="153"/>
      <c r="H44" s="153"/>
      <c r="I44" s="186"/>
      <c r="J44" s="186"/>
      <c r="K44" s="186"/>
      <c r="L44" s="186"/>
      <c r="M44" s="186"/>
    </row>
    <row r="45" spans="1:14" ht="15" x14ac:dyDescent="0.25">
      <c r="A45" s="187"/>
      <c r="C45" s="108"/>
      <c r="D45" s="150"/>
      <c r="E45" s="154"/>
      <c r="F45" s="153"/>
      <c r="G45" s="153"/>
      <c r="H45" s="153"/>
      <c r="I45" s="186"/>
      <c r="J45" s="186"/>
      <c r="K45" s="186"/>
      <c r="L45" s="186"/>
      <c r="M45" s="186"/>
    </row>
    <row r="46" spans="1:14" ht="15" thickBot="1" x14ac:dyDescent="0.3">
      <c r="M46" s="504" t="s">
        <v>108</v>
      </c>
      <c r="N46" s="504"/>
    </row>
    <row r="47" spans="1:14" ht="15" x14ac:dyDescent="0.25">
      <c r="B47" s="188" t="s">
        <v>109</v>
      </c>
      <c r="M47" s="191"/>
      <c r="N47" s="191"/>
    </row>
    <row r="48" spans="1:14" ht="15" thickBot="1" x14ac:dyDescent="0.3">
      <c r="M48" s="191"/>
      <c r="N48" s="191"/>
    </row>
    <row r="49" spans="1:26" s="174" customFormat="1" ht="75" x14ac:dyDescent="0.25">
      <c r="B49" s="192" t="s">
        <v>110</v>
      </c>
      <c r="C49" s="192" t="s">
        <v>111</v>
      </c>
      <c r="D49" s="192" t="s">
        <v>112</v>
      </c>
      <c r="E49" s="192" t="s">
        <v>113</v>
      </c>
      <c r="F49" s="192" t="s">
        <v>114</v>
      </c>
      <c r="G49" s="192" t="s">
        <v>115</v>
      </c>
      <c r="H49" s="192" t="s">
        <v>116</v>
      </c>
      <c r="I49" s="192" t="s">
        <v>117</v>
      </c>
      <c r="J49" s="192" t="s">
        <v>118</v>
      </c>
      <c r="K49" s="192" t="s">
        <v>119</v>
      </c>
      <c r="L49" s="192" t="s">
        <v>120</v>
      </c>
      <c r="M49" s="193" t="s">
        <v>121</v>
      </c>
      <c r="N49" s="192" t="s">
        <v>122</v>
      </c>
      <c r="O49" s="192" t="s">
        <v>123</v>
      </c>
      <c r="P49" s="194" t="s">
        <v>124</v>
      </c>
      <c r="Q49" s="194" t="s">
        <v>125</v>
      </c>
    </row>
    <row r="50" spans="1:26" s="79" customFormat="1" x14ac:dyDescent="0.25">
      <c r="A50" s="47">
        <v>1</v>
      </c>
      <c r="B50" s="62" t="s">
        <v>57</v>
      </c>
      <c r="C50" s="62" t="s">
        <v>57</v>
      </c>
      <c r="D50" s="62" t="s">
        <v>594</v>
      </c>
      <c r="E50" s="62" t="s">
        <v>636</v>
      </c>
      <c r="F50" s="134" t="s">
        <v>75</v>
      </c>
      <c r="G50" s="64" t="s">
        <v>385</v>
      </c>
      <c r="H50" s="65">
        <v>41202</v>
      </c>
      <c r="I50" s="65">
        <v>41274</v>
      </c>
      <c r="J50" s="66" t="s">
        <v>95</v>
      </c>
      <c r="K50" s="67">
        <f>(I50-H50)/30</f>
        <v>2.4</v>
      </c>
      <c r="L50" s="136" t="s">
        <v>596</v>
      </c>
      <c r="M50" s="69">
        <v>170</v>
      </c>
      <c r="N50" s="68" t="s">
        <v>128</v>
      </c>
      <c r="O50" s="70">
        <v>142935000</v>
      </c>
      <c r="P50" s="70">
        <v>47</v>
      </c>
      <c r="Q50" s="76"/>
      <c r="R50" s="86"/>
      <c r="S50" s="86"/>
      <c r="T50" s="86"/>
      <c r="U50" s="86"/>
      <c r="V50" s="86"/>
      <c r="W50" s="86"/>
      <c r="X50" s="86"/>
      <c r="Y50" s="86"/>
      <c r="Z50" s="86"/>
    </row>
    <row r="51" spans="1:26" s="79" customFormat="1" x14ac:dyDescent="0.25">
      <c r="A51" s="47">
        <f>+A50+1</f>
        <v>2</v>
      </c>
      <c r="B51" s="62" t="s">
        <v>57</v>
      </c>
      <c r="C51" s="62" t="s">
        <v>57</v>
      </c>
      <c r="D51" s="62" t="s">
        <v>594</v>
      </c>
      <c r="E51" s="62" t="s">
        <v>637</v>
      </c>
      <c r="F51" s="238" t="s">
        <v>75</v>
      </c>
      <c r="G51" s="63" t="s">
        <v>385</v>
      </c>
      <c r="H51" s="65">
        <v>41275</v>
      </c>
      <c r="I51" s="65">
        <v>41988</v>
      </c>
      <c r="J51" s="66" t="s">
        <v>95</v>
      </c>
      <c r="K51" s="67">
        <f>(I51-H51)/30</f>
        <v>23.766666666666666</v>
      </c>
      <c r="L51" s="136" t="s">
        <v>596</v>
      </c>
      <c r="M51" s="69">
        <v>200</v>
      </c>
      <c r="N51" s="68" t="s">
        <v>128</v>
      </c>
      <c r="O51" s="244">
        <v>1722120924</v>
      </c>
      <c r="P51" s="70">
        <v>47</v>
      </c>
      <c r="Q51" s="76"/>
      <c r="R51" s="86"/>
      <c r="S51" s="86"/>
      <c r="T51" s="86"/>
      <c r="U51" s="86"/>
      <c r="V51" s="86"/>
      <c r="W51" s="86"/>
      <c r="X51" s="86"/>
      <c r="Y51" s="86"/>
      <c r="Z51" s="86"/>
    </row>
    <row r="52" spans="1:26" s="79" customFormat="1" x14ac:dyDescent="0.25">
      <c r="A52" s="47">
        <f t="shared" ref="A52:A57" si="0">+A51+1</f>
        <v>3</v>
      </c>
      <c r="B52" s="62"/>
      <c r="C52" s="62"/>
      <c r="D52" s="62"/>
      <c r="E52" s="62"/>
      <c r="F52" s="238"/>
      <c r="G52" s="63"/>
      <c r="H52" s="65"/>
      <c r="I52" s="65"/>
      <c r="J52" s="66"/>
      <c r="K52" s="67"/>
      <c r="L52" s="78"/>
      <c r="M52" s="69"/>
      <c r="N52" s="68"/>
      <c r="O52" s="70"/>
      <c r="P52" s="70"/>
      <c r="Q52" s="76"/>
      <c r="R52" s="86"/>
      <c r="S52" s="86"/>
      <c r="T52" s="86"/>
      <c r="U52" s="86"/>
      <c r="V52" s="86"/>
      <c r="W52" s="86"/>
      <c r="X52" s="86"/>
      <c r="Y52" s="86"/>
      <c r="Z52" s="86"/>
    </row>
    <row r="53" spans="1:26" s="79" customFormat="1" x14ac:dyDescent="0.25">
      <c r="A53" s="47">
        <f t="shared" si="0"/>
        <v>4</v>
      </c>
      <c r="B53" s="62"/>
      <c r="C53" s="62"/>
      <c r="D53" s="62"/>
      <c r="E53" s="62"/>
      <c r="F53" s="238"/>
      <c r="G53" s="63"/>
      <c r="H53" s="65"/>
      <c r="I53" s="65"/>
      <c r="J53" s="66"/>
      <c r="K53" s="67"/>
      <c r="L53" s="78"/>
      <c r="M53" s="68"/>
      <c r="N53" s="68"/>
      <c r="O53" s="70"/>
      <c r="P53" s="70"/>
      <c r="Q53" s="76"/>
      <c r="R53" s="86"/>
      <c r="S53" s="86"/>
      <c r="T53" s="86"/>
      <c r="U53" s="86"/>
      <c r="V53" s="86"/>
      <c r="W53" s="86"/>
      <c r="X53" s="86"/>
      <c r="Y53" s="86"/>
      <c r="Z53" s="86"/>
    </row>
    <row r="54" spans="1:26" s="79" customFormat="1" x14ac:dyDescent="0.25">
      <c r="A54" s="47">
        <f t="shared" si="0"/>
        <v>5</v>
      </c>
      <c r="B54" s="62"/>
      <c r="C54" s="63"/>
      <c r="D54" s="62"/>
      <c r="E54" s="138"/>
      <c r="F54" s="63"/>
      <c r="G54" s="63"/>
      <c r="H54" s="65"/>
      <c r="I54" s="65"/>
      <c r="J54" s="66"/>
      <c r="K54" s="67"/>
      <c r="L54" s="66"/>
      <c r="M54" s="68"/>
      <c r="N54" s="68"/>
      <c r="O54" s="70"/>
      <c r="P54" s="70"/>
      <c r="Q54" s="76"/>
      <c r="R54" s="86"/>
      <c r="S54" s="86"/>
      <c r="T54" s="86"/>
      <c r="U54" s="86"/>
      <c r="V54" s="86"/>
      <c r="W54" s="86"/>
      <c r="X54" s="86"/>
      <c r="Y54" s="86"/>
      <c r="Z54" s="86"/>
    </row>
    <row r="55" spans="1:26" s="79" customFormat="1" x14ac:dyDescent="0.25">
      <c r="A55" s="47">
        <f t="shared" si="0"/>
        <v>6</v>
      </c>
      <c r="B55" s="62"/>
      <c r="C55" s="63"/>
      <c r="D55" s="62"/>
      <c r="E55" s="138"/>
      <c r="F55" s="63"/>
      <c r="G55" s="63"/>
      <c r="H55" s="65"/>
      <c r="I55" s="136"/>
      <c r="J55" s="66"/>
      <c r="K55" s="66"/>
      <c r="L55" s="66"/>
      <c r="M55" s="68"/>
      <c r="N55" s="68"/>
      <c r="O55" s="70"/>
      <c r="P55" s="70"/>
      <c r="Q55" s="76"/>
      <c r="R55" s="86"/>
      <c r="S55" s="86"/>
      <c r="T55" s="86"/>
      <c r="U55" s="86"/>
      <c r="V55" s="86"/>
      <c r="W55" s="86"/>
      <c r="X55" s="86"/>
      <c r="Y55" s="86"/>
      <c r="Z55" s="86"/>
    </row>
    <row r="56" spans="1:26" s="79" customFormat="1" x14ac:dyDescent="0.25">
      <c r="A56" s="47">
        <f t="shared" si="0"/>
        <v>7</v>
      </c>
      <c r="B56" s="62"/>
      <c r="C56" s="63"/>
      <c r="D56" s="62"/>
      <c r="E56" s="138"/>
      <c r="F56" s="63"/>
      <c r="G56" s="63"/>
      <c r="H56" s="65"/>
      <c r="I56" s="136"/>
      <c r="J56" s="66"/>
      <c r="K56" s="66"/>
      <c r="L56" s="66"/>
      <c r="M56" s="68"/>
      <c r="N56" s="68"/>
      <c r="O56" s="70"/>
      <c r="P56" s="70"/>
      <c r="Q56" s="76"/>
      <c r="R56" s="86"/>
      <c r="S56" s="86"/>
      <c r="T56" s="86"/>
      <c r="U56" s="86"/>
      <c r="V56" s="86"/>
      <c r="W56" s="86"/>
      <c r="X56" s="86"/>
      <c r="Y56" s="86"/>
      <c r="Z56" s="86"/>
    </row>
    <row r="57" spans="1:26" s="79" customFormat="1" x14ac:dyDescent="0.25">
      <c r="A57" s="47">
        <f t="shared" si="0"/>
        <v>8</v>
      </c>
      <c r="B57" s="62"/>
      <c r="C57" s="63"/>
      <c r="D57" s="62"/>
      <c r="E57" s="138"/>
      <c r="F57" s="63"/>
      <c r="G57" s="63"/>
      <c r="H57" s="65"/>
      <c r="I57" s="65"/>
      <c r="J57" s="66"/>
      <c r="K57" s="66"/>
      <c r="L57" s="66"/>
      <c r="M57" s="68"/>
      <c r="N57" s="68"/>
      <c r="O57" s="70"/>
      <c r="P57" s="70"/>
      <c r="Q57" s="76"/>
      <c r="R57" s="86"/>
      <c r="S57" s="86"/>
      <c r="T57" s="86"/>
      <c r="U57" s="86"/>
      <c r="V57" s="86"/>
      <c r="W57" s="86"/>
      <c r="X57" s="86"/>
      <c r="Y57" s="86"/>
      <c r="Z57" s="86"/>
    </row>
    <row r="58" spans="1:26" s="79" customFormat="1" ht="15" x14ac:dyDescent="0.25">
      <c r="A58" s="47"/>
      <c r="B58" s="118" t="s">
        <v>105</v>
      </c>
      <c r="C58" s="63"/>
      <c r="D58" s="62"/>
      <c r="E58" s="138"/>
      <c r="F58" s="63"/>
      <c r="G58" s="63"/>
      <c r="H58" s="63"/>
      <c r="I58" s="66"/>
      <c r="J58" s="66"/>
      <c r="K58" s="139">
        <f>SUM(K50:K57)</f>
        <v>26.166666666666664</v>
      </c>
      <c r="L58" s="140"/>
      <c r="M58" s="139">
        <f>SUM(M50:M57)</f>
        <v>370</v>
      </c>
      <c r="N58" s="140">
        <f t="shared" ref="N58" si="1">SUM(N50:N57)</f>
        <v>0</v>
      </c>
      <c r="O58" s="70"/>
      <c r="P58" s="70"/>
      <c r="Q58" s="76"/>
    </row>
    <row r="59" spans="1:26" x14ac:dyDescent="0.25">
      <c r="E59" s="155"/>
      <c r="K59" s="156"/>
    </row>
    <row r="60" spans="1:26" ht="15" x14ac:dyDescent="0.25">
      <c r="B60" s="471" t="s">
        <v>133</v>
      </c>
      <c r="C60" s="471" t="s">
        <v>134</v>
      </c>
      <c r="D60" s="505" t="s">
        <v>135</v>
      </c>
      <c r="E60" s="505"/>
      <c r="K60" s="157"/>
      <c r="L60" s="157"/>
      <c r="M60" s="157"/>
    </row>
    <row r="61" spans="1:26" ht="15" x14ac:dyDescent="0.25">
      <c r="B61" s="473"/>
      <c r="C61" s="473"/>
      <c r="D61" s="158" t="s">
        <v>136</v>
      </c>
      <c r="E61" s="159" t="s">
        <v>137</v>
      </c>
      <c r="H61" s="141"/>
      <c r="I61" s="161"/>
      <c r="K61" s="161"/>
      <c r="L61" s="157"/>
    </row>
    <row r="62" spans="1:26" ht="15" x14ac:dyDescent="0.25">
      <c r="B62" s="160" t="s">
        <v>139</v>
      </c>
      <c r="C62" s="162">
        <f>+K58</f>
        <v>26.166666666666664</v>
      </c>
      <c r="D62" s="85" t="s">
        <v>75</v>
      </c>
      <c r="E62" s="85"/>
      <c r="F62" s="142"/>
      <c r="G62" s="142"/>
      <c r="H62" s="142"/>
      <c r="I62" s="142"/>
      <c r="J62" s="142"/>
      <c r="L62" s="243">
        <f>K50+K51+K52+K53</f>
        <v>26.166666666666664</v>
      </c>
      <c r="M62" s="142"/>
    </row>
    <row r="63" spans="1:26" ht="15" x14ac:dyDescent="0.25">
      <c r="B63" s="160" t="s">
        <v>140</v>
      </c>
      <c r="C63" s="164">
        <f>+M58</f>
        <v>370</v>
      </c>
      <c r="D63" s="85" t="s">
        <v>75</v>
      </c>
      <c r="E63" s="85"/>
    </row>
    <row r="64" spans="1:26" x14ac:dyDescent="0.25">
      <c r="B64" s="187"/>
      <c r="C64" s="506"/>
      <c r="D64" s="506"/>
      <c r="E64" s="506"/>
      <c r="F64" s="506"/>
      <c r="G64" s="506"/>
      <c r="H64" s="506"/>
      <c r="I64" s="506"/>
      <c r="J64" s="506"/>
      <c r="K64" s="506"/>
      <c r="L64" s="506"/>
      <c r="M64" s="506"/>
      <c r="N64" s="506"/>
    </row>
    <row r="65" spans="2:18" ht="15" thickBot="1" x14ac:dyDescent="0.3"/>
    <row r="66" spans="2:18" ht="15.75" thickBot="1" x14ac:dyDescent="0.3">
      <c r="B66" s="507" t="s">
        <v>141</v>
      </c>
      <c r="C66" s="507"/>
      <c r="D66" s="507"/>
      <c r="E66" s="507"/>
      <c r="F66" s="507"/>
      <c r="G66" s="507"/>
      <c r="H66" s="507"/>
      <c r="I66" s="507"/>
      <c r="J66" s="507"/>
      <c r="K66" s="507"/>
      <c r="L66" s="507"/>
      <c r="M66" s="507"/>
      <c r="N66" s="507"/>
    </row>
    <row r="69" spans="2:18" ht="90" x14ac:dyDescent="0.25">
      <c r="B69" s="176" t="s">
        <v>142</v>
      </c>
      <c r="C69" s="195" t="s">
        <v>143</v>
      </c>
      <c r="D69" s="195" t="s">
        <v>144</v>
      </c>
      <c r="E69" s="195" t="s">
        <v>145</v>
      </c>
      <c r="F69" s="195" t="s">
        <v>146</v>
      </c>
      <c r="G69" s="195" t="s">
        <v>147</v>
      </c>
      <c r="H69" s="195" t="s">
        <v>148</v>
      </c>
      <c r="I69" s="176" t="s">
        <v>149</v>
      </c>
      <c r="J69" s="195" t="s">
        <v>150</v>
      </c>
      <c r="K69" s="195" t="s">
        <v>151</v>
      </c>
      <c r="L69" s="195" t="s">
        <v>152</v>
      </c>
      <c r="M69" s="195" t="s">
        <v>153</v>
      </c>
      <c r="N69" s="196" t="s">
        <v>154</v>
      </c>
      <c r="O69" s="196" t="s">
        <v>155</v>
      </c>
      <c r="P69" s="489" t="s">
        <v>96</v>
      </c>
      <c r="Q69" s="491"/>
      <c r="R69" s="195" t="s">
        <v>156</v>
      </c>
    </row>
    <row r="70" spans="2:18" ht="85.5" x14ac:dyDescent="0.25">
      <c r="B70" s="99" t="s">
        <v>601</v>
      </c>
      <c r="C70" s="127" t="s">
        <v>602</v>
      </c>
      <c r="D70" s="127" t="s">
        <v>638</v>
      </c>
      <c r="E70" s="127">
        <v>200</v>
      </c>
      <c r="F70" s="47"/>
      <c r="G70" s="81" t="s">
        <v>98</v>
      </c>
      <c r="H70" s="47"/>
      <c r="I70" s="47"/>
      <c r="J70" s="47"/>
      <c r="K70" s="127" t="s">
        <v>75</v>
      </c>
      <c r="L70" s="127" t="s">
        <v>639</v>
      </c>
      <c r="M70" s="127" t="s">
        <v>75</v>
      </c>
      <c r="N70" s="127" t="s">
        <v>75</v>
      </c>
      <c r="O70" s="127" t="s">
        <v>75</v>
      </c>
      <c r="P70" s="468"/>
      <c r="Q70" s="469"/>
      <c r="R70" s="47" t="s">
        <v>75</v>
      </c>
    </row>
    <row r="71" spans="2:18" ht="15" x14ac:dyDescent="0.2">
      <c r="B71" s="100"/>
      <c r="C71" s="100"/>
      <c r="D71" s="166"/>
      <c r="E71" s="166"/>
      <c r="F71" s="169"/>
      <c r="G71" s="170"/>
      <c r="H71" s="169"/>
      <c r="I71" s="99"/>
      <c r="J71" s="100"/>
      <c r="K71" s="100"/>
      <c r="L71" s="99"/>
      <c r="M71" s="99"/>
      <c r="N71" s="99"/>
      <c r="O71" s="99"/>
      <c r="P71" s="489"/>
      <c r="Q71" s="491"/>
      <c r="R71" s="99"/>
    </row>
    <row r="72" spans="2:18" ht="15" x14ac:dyDescent="0.2">
      <c r="B72" s="100"/>
      <c r="C72" s="100"/>
      <c r="D72" s="166"/>
      <c r="E72" s="166"/>
      <c r="F72" s="169"/>
      <c r="G72" s="170"/>
      <c r="H72" s="169"/>
      <c r="I72" s="99"/>
      <c r="J72" s="100"/>
      <c r="K72" s="100"/>
      <c r="L72" s="99"/>
      <c r="M72" s="99"/>
      <c r="N72" s="99"/>
      <c r="O72" s="99"/>
      <c r="P72" s="489"/>
      <c r="Q72" s="491"/>
      <c r="R72" s="99"/>
    </row>
    <row r="73" spans="2:18" ht="15" x14ac:dyDescent="0.2">
      <c r="B73" s="100"/>
      <c r="C73" s="100"/>
      <c r="D73" s="166"/>
      <c r="E73" s="166"/>
      <c r="F73" s="169"/>
      <c r="G73" s="170"/>
      <c r="H73" s="169"/>
      <c r="I73" s="99"/>
      <c r="J73" s="100"/>
      <c r="K73" s="100"/>
      <c r="L73" s="99"/>
      <c r="M73" s="99"/>
      <c r="N73" s="99"/>
      <c r="O73" s="99"/>
      <c r="P73" s="489"/>
      <c r="Q73" s="491"/>
      <c r="R73" s="99"/>
    </row>
    <row r="74" spans="2:18" ht="15" x14ac:dyDescent="0.2">
      <c r="B74" s="100"/>
      <c r="C74" s="100"/>
      <c r="D74" s="166"/>
      <c r="E74" s="166"/>
      <c r="F74" s="169"/>
      <c r="G74" s="170"/>
      <c r="H74" s="169"/>
      <c r="I74" s="99"/>
      <c r="J74" s="100"/>
      <c r="K74" s="100"/>
      <c r="L74" s="99"/>
      <c r="M74" s="99"/>
      <c r="N74" s="99"/>
      <c r="O74" s="99"/>
      <c r="P74" s="489"/>
      <c r="Q74" s="491"/>
      <c r="R74" s="99"/>
    </row>
    <row r="75" spans="2:18" ht="15" x14ac:dyDescent="0.2">
      <c r="B75" s="100"/>
      <c r="C75" s="100"/>
      <c r="D75" s="166"/>
      <c r="E75" s="166"/>
      <c r="F75" s="169"/>
      <c r="G75" s="170"/>
      <c r="H75" s="169"/>
      <c r="I75" s="99"/>
      <c r="J75" s="100"/>
      <c r="K75" s="100"/>
      <c r="L75" s="99"/>
      <c r="M75" s="99"/>
      <c r="N75" s="99"/>
      <c r="O75" s="99"/>
      <c r="P75" s="489"/>
      <c r="Q75" s="491"/>
      <c r="R75" s="99"/>
    </row>
    <row r="76" spans="2:18" ht="15" x14ac:dyDescent="0.25">
      <c r="B76" s="99"/>
      <c r="C76" s="99"/>
      <c r="D76" s="99"/>
      <c r="E76" s="99"/>
      <c r="F76" s="99"/>
      <c r="G76" s="197"/>
      <c r="H76" s="99"/>
      <c r="I76" s="99"/>
      <c r="J76" s="99"/>
      <c r="K76" s="99"/>
      <c r="L76" s="99"/>
      <c r="M76" s="99"/>
      <c r="N76" s="99"/>
      <c r="O76" s="99"/>
      <c r="P76" s="489"/>
      <c r="Q76" s="491"/>
      <c r="R76" s="99"/>
    </row>
    <row r="77" spans="2:18" x14ac:dyDescent="0.25">
      <c r="B77" s="123" t="s">
        <v>159</v>
      </c>
      <c r="H77" s="99"/>
      <c r="I77" s="99"/>
    </row>
    <row r="78" spans="2:18" x14ac:dyDescent="0.25">
      <c r="B78" s="123" t="s">
        <v>160</v>
      </c>
    </row>
    <row r="79" spans="2:18" x14ac:dyDescent="0.25">
      <c r="B79" s="123" t="s">
        <v>161</v>
      </c>
    </row>
    <row r="81" spans="2:17" ht="15" thickBot="1" x14ac:dyDescent="0.3"/>
    <row r="82" spans="2:17" ht="15.75" thickBot="1" x14ac:dyDescent="0.3">
      <c r="B82" s="486" t="s">
        <v>162</v>
      </c>
      <c r="C82" s="487"/>
      <c r="D82" s="487"/>
      <c r="E82" s="487"/>
      <c r="F82" s="487"/>
      <c r="G82" s="487"/>
      <c r="H82" s="487"/>
      <c r="I82" s="487"/>
      <c r="J82" s="487"/>
      <c r="K82" s="487"/>
      <c r="L82" s="487"/>
      <c r="M82" s="487"/>
      <c r="N82" s="488"/>
    </row>
    <row r="87" spans="2:17" ht="15" x14ac:dyDescent="0.25">
      <c r="B87" s="476" t="s">
        <v>163</v>
      </c>
      <c r="C87" s="498" t="s">
        <v>164</v>
      </c>
      <c r="D87" s="498" t="s">
        <v>165</v>
      </c>
      <c r="E87" s="498" t="s">
        <v>166</v>
      </c>
      <c r="F87" s="498" t="s">
        <v>167</v>
      </c>
      <c r="G87" s="498" t="s">
        <v>168</v>
      </c>
      <c r="H87" s="498" t="s">
        <v>169</v>
      </c>
      <c r="I87" s="498" t="s">
        <v>170</v>
      </c>
      <c r="J87" s="498" t="s">
        <v>171</v>
      </c>
      <c r="K87" s="498"/>
      <c r="L87" s="498"/>
      <c r="M87" s="498" t="s">
        <v>172</v>
      </c>
      <c r="N87" s="498" t="s">
        <v>640</v>
      </c>
      <c r="O87" s="498" t="s">
        <v>641</v>
      </c>
      <c r="P87" s="498" t="s">
        <v>96</v>
      </c>
      <c r="Q87" s="498"/>
    </row>
    <row r="88" spans="2:17" ht="28.5" x14ac:dyDescent="0.2">
      <c r="B88" s="477"/>
      <c r="C88" s="498"/>
      <c r="D88" s="498"/>
      <c r="E88" s="498"/>
      <c r="F88" s="498"/>
      <c r="G88" s="498"/>
      <c r="H88" s="498"/>
      <c r="I88" s="498"/>
      <c r="J88" s="166" t="s">
        <v>173</v>
      </c>
      <c r="K88" s="144" t="s">
        <v>174</v>
      </c>
      <c r="L88" s="100" t="s">
        <v>175</v>
      </c>
      <c r="M88" s="498"/>
      <c r="N88" s="498"/>
      <c r="O88" s="498"/>
      <c r="P88" s="498"/>
      <c r="Q88" s="498"/>
    </row>
    <row r="89" spans="2:17" ht="28.5" x14ac:dyDescent="0.25">
      <c r="B89" s="76" t="s">
        <v>176</v>
      </c>
      <c r="C89" s="245" t="s">
        <v>642</v>
      </c>
      <c r="D89" s="198" t="s">
        <v>643</v>
      </c>
      <c r="E89" s="61">
        <v>51698542</v>
      </c>
      <c r="F89" s="76" t="s">
        <v>644</v>
      </c>
      <c r="G89" s="76" t="s">
        <v>645</v>
      </c>
      <c r="H89" s="200">
        <v>36413</v>
      </c>
      <c r="I89" s="58" t="s">
        <v>652</v>
      </c>
      <c r="J89" s="76" t="s">
        <v>57</v>
      </c>
      <c r="K89" s="200" t="s">
        <v>646</v>
      </c>
      <c r="L89" s="200" t="s">
        <v>614</v>
      </c>
      <c r="M89" s="76" t="s">
        <v>75</v>
      </c>
      <c r="N89" s="76" t="s">
        <v>75</v>
      </c>
      <c r="O89" s="76" t="s">
        <v>75</v>
      </c>
      <c r="P89" s="499"/>
      <c r="Q89" s="499"/>
    </row>
    <row r="90" spans="2:17" ht="57" x14ac:dyDescent="0.25">
      <c r="B90" s="127" t="s">
        <v>183</v>
      </c>
      <c r="C90" s="47" t="s">
        <v>642</v>
      </c>
      <c r="D90" s="99" t="s">
        <v>647</v>
      </c>
      <c r="E90" s="246">
        <v>1022944248</v>
      </c>
      <c r="F90" s="76" t="s">
        <v>644</v>
      </c>
      <c r="G90" s="99" t="s">
        <v>579</v>
      </c>
      <c r="H90" s="200">
        <v>40753</v>
      </c>
      <c r="I90" s="58" t="s">
        <v>652</v>
      </c>
      <c r="J90" s="76" t="s">
        <v>57</v>
      </c>
      <c r="K90" s="127" t="s">
        <v>648</v>
      </c>
      <c r="L90" s="127" t="s">
        <v>649</v>
      </c>
      <c r="M90" s="99" t="s">
        <v>75</v>
      </c>
      <c r="N90" s="99" t="s">
        <v>75</v>
      </c>
      <c r="O90" s="99" t="s">
        <v>75</v>
      </c>
      <c r="P90" s="525"/>
      <c r="Q90" s="525"/>
    </row>
    <row r="92" spans="2:17" ht="15" thickBot="1" x14ac:dyDescent="0.3"/>
    <row r="93" spans="2:17" ht="15.75" thickBot="1" x14ac:dyDescent="0.3">
      <c r="B93" s="486" t="s">
        <v>191</v>
      </c>
      <c r="C93" s="487"/>
      <c r="D93" s="487"/>
      <c r="E93" s="487"/>
      <c r="F93" s="487"/>
      <c r="G93" s="487"/>
      <c r="H93" s="487"/>
      <c r="I93" s="487"/>
      <c r="J93" s="487"/>
      <c r="K93" s="487"/>
      <c r="L93" s="487"/>
      <c r="M93" s="487"/>
      <c r="N93" s="488"/>
    </row>
    <row r="96" spans="2:17" ht="30" x14ac:dyDescent="0.25">
      <c r="B96" s="195" t="s">
        <v>94</v>
      </c>
      <c r="C96" s="195" t="s">
        <v>156</v>
      </c>
      <c r="D96" s="489" t="s">
        <v>96</v>
      </c>
      <c r="E96" s="491"/>
    </row>
    <row r="97" spans="1:26" ht="28.5" x14ac:dyDescent="0.25">
      <c r="B97" s="47" t="s">
        <v>626</v>
      </c>
      <c r="C97" s="85" t="s">
        <v>75</v>
      </c>
      <c r="D97" s="492"/>
      <c r="E97" s="492"/>
    </row>
    <row r="100" spans="1:26" ht="15" x14ac:dyDescent="0.25">
      <c r="B100" s="493" t="s">
        <v>193</v>
      </c>
      <c r="C100" s="494"/>
      <c r="D100" s="494"/>
      <c r="E100" s="494"/>
      <c r="F100" s="494"/>
      <c r="G100" s="494"/>
      <c r="H100" s="494"/>
      <c r="I100" s="494"/>
      <c r="J100" s="494"/>
      <c r="K100" s="494"/>
      <c r="L100" s="494"/>
      <c r="M100" s="494"/>
      <c r="N100" s="494"/>
      <c r="O100" s="494"/>
      <c r="P100" s="494"/>
    </row>
    <row r="102" spans="1:26" ht="15" thickBot="1" x14ac:dyDescent="0.3"/>
    <row r="103" spans="1:26" ht="15.75" thickBot="1" x14ac:dyDescent="0.3">
      <c r="B103" s="486" t="s">
        <v>194</v>
      </c>
      <c r="C103" s="487"/>
      <c r="D103" s="487"/>
      <c r="E103" s="487"/>
      <c r="F103" s="487"/>
      <c r="G103" s="487"/>
      <c r="H103" s="487"/>
      <c r="I103" s="487"/>
      <c r="J103" s="487"/>
      <c r="K103" s="487"/>
      <c r="L103" s="487"/>
      <c r="M103" s="487"/>
      <c r="N103" s="488"/>
    </row>
    <row r="105" spans="1:26" ht="15" thickBot="1" x14ac:dyDescent="0.3">
      <c r="M105" s="191"/>
      <c r="N105" s="191"/>
    </row>
    <row r="106" spans="1:26" s="174" customFormat="1" ht="75" x14ac:dyDescent="0.25">
      <c r="B106" s="192" t="s">
        <v>110</v>
      </c>
      <c r="C106" s="192" t="s">
        <v>111</v>
      </c>
      <c r="D106" s="192" t="s">
        <v>112</v>
      </c>
      <c r="E106" s="192" t="s">
        <v>113</v>
      </c>
      <c r="F106" s="192" t="s">
        <v>114</v>
      </c>
      <c r="G106" s="192" t="s">
        <v>115</v>
      </c>
      <c r="H106" s="192" t="s">
        <v>116</v>
      </c>
      <c r="I106" s="192" t="s">
        <v>117</v>
      </c>
      <c r="J106" s="192" t="s">
        <v>118</v>
      </c>
      <c r="K106" s="192" t="s">
        <v>119</v>
      </c>
      <c r="L106" s="192" t="s">
        <v>120</v>
      </c>
      <c r="M106" s="193" t="s">
        <v>121</v>
      </c>
      <c r="N106" s="192" t="s">
        <v>122</v>
      </c>
      <c r="O106" s="192" t="s">
        <v>123</v>
      </c>
      <c r="P106" s="194" t="s">
        <v>124</v>
      </c>
      <c r="Q106" s="194" t="s">
        <v>125</v>
      </c>
    </row>
    <row r="107" spans="1:26" s="79" customFormat="1" x14ac:dyDescent="0.25">
      <c r="A107" s="47">
        <v>1</v>
      </c>
      <c r="B107" s="62" t="s">
        <v>57</v>
      </c>
      <c r="C107" s="62" t="s">
        <v>57</v>
      </c>
      <c r="D107" s="62" t="s">
        <v>594</v>
      </c>
      <c r="E107" s="62" t="s">
        <v>650</v>
      </c>
      <c r="F107" s="63" t="s">
        <v>75</v>
      </c>
      <c r="G107" s="64" t="s">
        <v>651</v>
      </c>
      <c r="H107" s="73">
        <v>40919</v>
      </c>
      <c r="I107" s="73">
        <v>41090</v>
      </c>
      <c r="J107" s="66" t="s">
        <v>95</v>
      </c>
      <c r="K107" s="67">
        <f>(I107-H107)/30</f>
        <v>5.7</v>
      </c>
      <c r="L107" s="68" t="s">
        <v>652</v>
      </c>
      <c r="M107" s="69">
        <v>550</v>
      </c>
      <c r="N107" s="68" t="s">
        <v>652</v>
      </c>
      <c r="O107" s="239">
        <v>380883782</v>
      </c>
      <c r="P107" s="239">
        <v>319</v>
      </c>
      <c r="Q107" s="76"/>
      <c r="R107" s="86"/>
      <c r="S107" s="86"/>
      <c r="T107" s="86"/>
      <c r="U107" s="86"/>
      <c r="V107" s="86"/>
      <c r="W107" s="86"/>
      <c r="X107" s="86"/>
      <c r="Y107" s="86"/>
      <c r="Z107" s="86"/>
    </row>
    <row r="108" spans="1:26" s="79" customFormat="1" x14ac:dyDescent="0.25">
      <c r="A108" s="47">
        <f>+A107+1</f>
        <v>2</v>
      </c>
      <c r="B108" s="62" t="s">
        <v>57</v>
      </c>
      <c r="C108" s="62" t="s">
        <v>57</v>
      </c>
      <c r="D108" s="62" t="s">
        <v>594</v>
      </c>
      <c r="E108" s="62" t="s">
        <v>653</v>
      </c>
      <c r="F108" s="63" t="s">
        <v>75</v>
      </c>
      <c r="G108" s="64" t="s">
        <v>651</v>
      </c>
      <c r="H108" s="73">
        <v>41091</v>
      </c>
      <c r="I108" s="73">
        <v>41273</v>
      </c>
      <c r="J108" s="66" t="s">
        <v>95</v>
      </c>
      <c r="K108" s="67">
        <f>(I108-H108)/30</f>
        <v>6.0666666666666664</v>
      </c>
      <c r="L108" s="66" t="s">
        <v>652</v>
      </c>
      <c r="M108" s="62">
        <v>550</v>
      </c>
      <c r="N108" s="68" t="s">
        <v>652</v>
      </c>
      <c r="O108" s="239">
        <v>461483996</v>
      </c>
      <c r="P108" s="239">
        <v>319</v>
      </c>
      <c r="Q108" s="76"/>
      <c r="R108" s="86"/>
      <c r="S108" s="86"/>
      <c r="T108" s="86"/>
      <c r="U108" s="86"/>
      <c r="V108" s="86"/>
      <c r="W108" s="86"/>
      <c r="X108" s="86"/>
      <c r="Y108" s="86"/>
      <c r="Z108" s="86"/>
    </row>
    <row r="109" spans="1:26" s="79" customFormat="1" x14ac:dyDescent="0.25">
      <c r="A109" s="47">
        <f t="shared" ref="A109:A114" si="2">+A108+1</f>
        <v>3</v>
      </c>
      <c r="B109" s="62" t="s">
        <v>57</v>
      </c>
      <c r="C109" s="62" t="s">
        <v>57</v>
      </c>
      <c r="D109" s="62" t="s">
        <v>594</v>
      </c>
      <c r="E109" s="62" t="s">
        <v>654</v>
      </c>
      <c r="F109" s="47" t="s">
        <v>75</v>
      </c>
      <c r="G109" s="64" t="s">
        <v>651</v>
      </c>
      <c r="H109" s="82">
        <v>40185</v>
      </c>
      <c r="I109" s="82">
        <v>40542</v>
      </c>
      <c r="J109" s="47" t="s">
        <v>95</v>
      </c>
      <c r="K109" s="67">
        <f>(I109-H109)/30</f>
        <v>11.9</v>
      </c>
      <c r="L109" s="47" t="s">
        <v>652</v>
      </c>
      <c r="M109" s="47">
        <v>560</v>
      </c>
      <c r="N109" s="47" t="s">
        <v>652</v>
      </c>
      <c r="O109" s="240">
        <v>649057913</v>
      </c>
      <c r="P109" s="47">
        <v>320</v>
      </c>
      <c r="Q109" s="76"/>
      <c r="R109" s="86"/>
      <c r="S109" s="86"/>
      <c r="T109" s="86"/>
      <c r="U109" s="86"/>
      <c r="V109" s="86"/>
      <c r="W109" s="86"/>
      <c r="X109" s="86"/>
      <c r="Y109" s="86"/>
      <c r="Z109" s="86"/>
    </row>
    <row r="110" spans="1:26" s="79" customFormat="1" x14ac:dyDescent="0.25">
      <c r="A110" s="47">
        <f t="shared" si="2"/>
        <v>4</v>
      </c>
      <c r="B110" s="62"/>
      <c r="C110" s="63"/>
      <c r="D110" s="62"/>
      <c r="E110" s="62"/>
      <c r="F110" s="63"/>
      <c r="G110" s="68"/>
      <c r="H110" s="68"/>
      <c r="I110" s="68"/>
      <c r="J110" s="66"/>
      <c r="K110" s="68"/>
      <c r="L110" s="68"/>
      <c r="M110" s="68"/>
      <c r="N110" s="68"/>
      <c r="O110" s="241"/>
      <c r="P110" s="68"/>
      <c r="Q110" s="76"/>
      <c r="R110" s="86"/>
      <c r="S110" s="86"/>
      <c r="T110" s="86"/>
      <c r="U110" s="86"/>
      <c r="V110" s="86"/>
      <c r="W110" s="86"/>
      <c r="X110" s="86"/>
      <c r="Y110" s="86"/>
      <c r="Z110" s="86"/>
    </row>
    <row r="111" spans="1:26" s="79" customFormat="1" x14ac:dyDescent="0.25">
      <c r="A111" s="47">
        <f t="shared" si="2"/>
        <v>5</v>
      </c>
      <c r="B111" s="62"/>
      <c r="C111" s="63"/>
      <c r="D111" s="62"/>
      <c r="E111" s="62"/>
      <c r="F111" s="63"/>
      <c r="G111" s="63"/>
      <c r="H111" s="63"/>
      <c r="I111" s="66"/>
      <c r="J111" s="66"/>
      <c r="K111" s="66"/>
      <c r="L111" s="66"/>
      <c r="M111" s="68"/>
      <c r="N111" s="68"/>
      <c r="O111" s="242"/>
      <c r="P111" s="70"/>
      <c r="Q111" s="76"/>
      <c r="R111" s="86"/>
      <c r="S111" s="86"/>
      <c r="T111" s="86"/>
      <c r="U111" s="86"/>
      <c r="V111" s="86"/>
      <c r="W111" s="86"/>
      <c r="X111" s="86"/>
      <c r="Y111" s="86"/>
      <c r="Z111" s="86"/>
    </row>
    <row r="112" spans="1:26" s="79" customFormat="1" x14ac:dyDescent="0.25">
      <c r="A112" s="47">
        <f t="shared" si="2"/>
        <v>6</v>
      </c>
      <c r="B112" s="62"/>
      <c r="C112" s="63"/>
      <c r="D112" s="62"/>
      <c r="E112" s="62"/>
      <c r="F112" s="63"/>
      <c r="G112" s="63"/>
      <c r="H112" s="63"/>
      <c r="I112" s="66"/>
      <c r="J112" s="66"/>
      <c r="K112" s="66"/>
      <c r="L112" s="66"/>
      <c r="M112" s="68"/>
      <c r="N112" s="68"/>
      <c r="O112" s="242"/>
      <c r="P112" s="70"/>
      <c r="Q112" s="76"/>
      <c r="R112" s="86"/>
      <c r="S112" s="86"/>
      <c r="T112" s="86"/>
      <c r="U112" s="86"/>
      <c r="V112" s="86"/>
      <c r="W112" s="86"/>
      <c r="X112" s="86"/>
      <c r="Y112" s="86"/>
      <c r="Z112" s="86"/>
    </row>
    <row r="113" spans="1:26" s="79" customFormat="1" x14ac:dyDescent="0.25">
      <c r="A113" s="47">
        <f t="shared" si="2"/>
        <v>7</v>
      </c>
      <c r="B113" s="62"/>
      <c r="C113" s="63"/>
      <c r="D113" s="62"/>
      <c r="E113" s="62"/>
      <c r="F113" s="63"/>
      <c r="G113" s="63"/>
      <c r="H113" s="63"/>
      <c r="I113" s="66"/>
      <c r="J113" s="66"/>
      <c r="K113" s="66"/>
      <c r="L113" s="66"/>
      <c r="M113" s="68"/>
      <c r="N113" s="68"/>
      <c r="O113" s="242"/>
      <c r="P113" s="70"/>
      <c r="Q113" s="76"/>
      <c r="R113" s="86"/>
      <c r="S113" s="86"/>
      <c r="T113" s="86"/>
      <c r="U113" s="86"/>
      <c r="V113" s="86"/>
      <c r="W113" s="86"/>
      <c r="X113" s="86"/>
      <c r="Y113" s="86"/>
      <c r="Z113" s="86"/>
    </row>
    <row r="114" spans="1:26" s="79" customFormat="1" x14ac:dyDescent="0.25">
      <c r="A114" s="47">
        <f t="shared" si="2"/>
        <v>8</v>
      </c>
      <c r="B114" s="62"/>
      <c r="C114" s="63"/>
      <c r="D114" s="62"/>
      <c r="E114" s="62"/>
      <c r="F114" s="63"/>
      <c r="G114" s="63"/>
      <c r="H114" s="63"/>
      <c r="I114" s="66"/>
      <c r="J114" s="66"/>
      <c r="K114" s="66"/>
      <c r="L114" s="66"/>
      <c r="M114" s="68"/>
      <c r="N114" s="68"/>
      <c r="O114" s="242"/>
      <c r="P114" s="70"/>
      <c r="Q114" s="76"/>
      <c r="R114" s="86"/>
      <c r="S114" s="86"/>
      <c r="T114" s="86"/>
      <c r="U114" s="86"/>
      <c r="V114" s="86"/>
      <c r="W114" s="86"/>
      <c r="X114" s="86"/>
      <c r="Y114" s="86"/>
      <c r="Z114" s="86"/>
    </row>
    <row r="115" spans="1:26" s="79" customFormat="1" ht="15" x14ac:dyDescent="0.25">
      <c r="A115" s="47"/>
      <c r="B115" s="118" t="s">
        <v>105</v>
      </c>
      <c r="C115" s="63"/>
      <c r="D115" s="62"/>
      <c r="E115" s="62"/>
      <c r="F115" s="63"/>
      <c r="G115" s="63"/>
      <c r="H115" s="63"/>
      <c r="I115" s="66"/>
      <c r="J115" s="66"/>
      <c r="K115" s="139">
        <f>SUM(K107:K114)</f>
        <v>23.666666666666664</v>
      </c>
      <c r="L115" s="140">
        <f t="shared" ref="L115:N115" si="3">SUM(L107:L114)</f>
        <v>0</v>
      </c>
      <c r="M115" s="139">
        <f t="shared" si="3"/>
        <v>1660</v>
      </c>
      <c r="N115" s="140">
        <f t="shared" si="3"/>
        <v>0</v>
      </c>
      <c r="O115" s="70">
        <f>SUM(O107:O114)</f>
        <v>1491425691</v>
      </c>
      <c r="P115" s="70"/>
      <c r="Q115" s="76"/>
    </row>
    <row r="116" spans="1:26" x14ac:dyDescent="0.25">
      <c r="E116" s="155"/>
    </row>
    <row r="117" spans="1:26" ht="15" x14ac:dyDescent="0.25">
      <c r="B117" s="160" t="s">
        <v>204</v>
      </c>
      <c r="C117" s="162">
        <f>+K115</f>
        <v>23.666666666666664</v>
      </c>
      <c r="H117" s="142"/>
      <c r="I117" s="142"/>
      <c r="J117" s="142"/>
      <c r="K117" s="142"/>
      <c r="L117" s="142"/>
      <c r="M117" s="142"/>
    </row>
    <row r="119" spans="1:26" ht="15" thickBot="1" x14ac:dyDescent="0.3"/>
    <row r="120" spans="1:26" ht="30.75" thickBot="1" x14ac:dyDescent="0.3">
      <c r="B120" s="210" t="s">
        <v>205</v>
      </c>
      <c r="C120" s="211" t="s">
        <v>206</v>
      </c>
      <c r="D120" s="210" t="s">
        <v>104</v>
      </c>
      <c r="E120" s="211" t="s">
        <v>207</v>
      </c>
    </row>
    <row r="121" spans="1:26" x14ac:dyDescent="0.25">
      <c r="B121" s="47" t="s">
        <v>208</v>
      </c>
      <c r="C121" s="212">
        <v>20</v>
      </c>
      <c r="D121" s="212">
        <v>0</v>
      </c>
      <c r="E121" s="495">
        <f>+D121+D122+D123</f>
        <v>40</v>
      </c>
    </row>
    <row r="122" spans="1:26" x14ac:dyDescent="0.25">
      <c r="B122" s="47" t="s">
        <v>209</v>
      </c>
      <c r="C122" s="85">
        <v>30</v>
      </c>
      <c r="D122" s="85">
        <v>0</v>
      </c>
      <c r="E122" s="496"/>
    </row>
    <row r="123" spans="1:26" ht="15" thickBot="1" x14ac:dyDescent="0.3">
      <c r="B123" s="47" t="s">
        <v>210</v>
      </c>
      <c r="C123" s="213">
        <v>40</v>
      </c>
      <c r="D123" s="213">
        <v>40</v>
      </c>
      <c r="E123" s="497"/>
    </row>
    <row r="125" spans="1:26" ht="15" thickBot="1" x14ac:dyDescent="0.3"/>
    <row r="126" spans="1:26" ht="15.75" thickBot="1" x14ac:dyDescent="0.3">
      <c r="B126" s="486" t="s">
        <v>211</v>
      </c>
      <c r="C126" s="487"/>
      <c r="D126" s="487"/>
      <c r="E126" s="487"/>
      <c r="F126" s="487"/>
      <c r="G126" s="487"/>
      <c r="H126" s="487"/>
      <c r="I126" s="487"/>
      <c r="J126" s="487"/>
      <c r="K126" s="487"/>
      <c r="L126" s="487"/>
      <c r="M126" s="487"/>
      <c r="N126" s="488"/>
    </row>
    <row r="128" spans="1:26" ht="15" x14ac:dyDescent="0.25">
      <c r="B128" s="476" t="s">
        <v>163</v>
      </c>
      <c r="C128" s="476" t="s">
        <v>164</v>
      </c>
      <c r="D128" s="476" t="s">
        <v>165</v>
      </c>
      <c r="E128" s="476" t="s">
        <v>166</v>
      </c>
      <c r="F128" s="476" t="s">
        <v>167</v>
      </c>
      <c r="G128" s="476" t="s">
        <v>168</v>
      </c>
      <c r="H128" s="476" t="s">
        <v>169</v>
      </c>
      <c r="I128" s="476" t="s">
        <v>170</v>
      </c>
      <c r="J128" s="489" t="s">
        <v>171</v>
      </c>
      <c r="K128" s="490"/>
      <c r="L128" s="491"/>
      <c r="M128" s="476" t="s">
        <v>172</v>
      </c>
      <c r="N128" s="476" t="s">
        <v>640</v>
      </c>
      <c r="O128" s="476" t="s">
        <v>641</v>
      </c>
      <c r="P128" s="478" t="s">
        <v>96</v>
      </c>
      <c r="Q128" s="479"/>
    </row>
    <row r="129" spans="2:17" ht="30" x14ac:dyDescent="0.25">
      <c r="B129" s="477"/>
      <c r="C129" s="477"/>
      <c r="D129" s="477"/>
      <c r="E129" s="477"/>
      <c r="F129" s="477"/>
      <c r="G129" s="477"/>
      <c r="H129" s="477"/>
      <c r="I129" s="477"/>
      <c r="J129" s="176" t="s">
        <v>173</v>
      </c>
      <c r="K129" s="176" t="s">
        <v>174</v>
      </c>
      <c r="L129" s="176" t="s">
        <v>175</v>
      </c>
      <c r="M129" s="477"/>
      <c r="N129" s="477"/>
      <c r="O129" s="477"/>
      <c r="P129" s="480"/>
      <c r="Q129" s="481"/>
    </row>
    <row r="130" spans="2:17" x14ac:dyDescent="0.2">
      <c r="B130" s="59" t="s">
        <v>556</v>
      </c>
      <c r="C130" s="47"/>
      <c r="D130" s="127"/>
      <c r="E130" s="47"/>
      <c r="F130" s="127"/>
      <c r="G130" s="127"/>
      <c r="H130" s="129"/>
      <c r="I130" s="127"/>
      <c r="J130" s="127"/>
      <c r="K130" s="129"/>
      <c r="L130" s="127"/>
      <c r="M130" s="99"/>
      <c r="N130" s="99"/>
      <c r="O130" s="99"/>
      <c r="P130" s="482" t="s">
        <v>655</v>
      </c>
      <c r="Q130" s="483"/>
    </row>
    <row r="131" spans="2:17" s="215" customFormat="1" x14ac:dyDescent="0.2">
      <c r="B131" s="59" t="s">
        <v>558</v>
      </c>
      <c r="C131" s="217"/>
      <c r="D131" s="87"/>
      <c r="E131" s="169"/>
      <c r="F131" s="87"/>
      <c r="G131" s="59"/>
      <c r="H131" s="236"/>
      <c r="I131" s="127"/>
      <c r="J131" s="231"/>
      <c r="K131" s="231"/>
      <c r="L131" s="59"/>
      <c r="M131" s="198"/>
      <c r="N131" s="198"/>
      <c r="O131" s="198"/>
      <c r="P131" s="482"/>
      <c r="Q131" s="483"/>
    </row>
    <row r="132" spans="2:17" s="215" customFormat="1" x14ac:dyDescent="0.2">
      <c r="B132" s="59" t="s">
        <v>558</v>
      </c>
      <c r="D132" s="87"/>
      <c r="E132" s="169"/>
      <c r="F132" s="87"/>
      <c r="G132" s="127"/>
      <c r="H132" s="87"/>
      <c r="I132" s="127"/>
      <c r="J132" s="59"/>
      <c r="K132" s="59"/>
      <c r="L132" s="59"/>
      <c r="M132" s="198"/>
      <c r="N132" s="198"/>
      <c r="O132" s="198"/>
      <c r="P132" s="468"/>
      <c r="Q132" s="469"/>
    </row>
    <row r="133" spans="2:17" x14ac:dyDescent="0.2">
      <c r="B133" s="144" t="s">
        <v>559</v>
      </c>
      <c r="C133" s="217"/>
      <c r="D133" s="100"/>
      <c r="E133" s="100"/>
      <c r="F133" s="100"/>
      <c r="G133" s="100"/>
      <c r="H133" s="216"/>
      <c r="I133" s="100"/>
      <c r="J133" s="100"/>
      <c r="K133" s="100"/>
      <c r="L133" s="100"/>
      <c r="M133" s="100"/>
      <c r="N133" s="100"/>
      <c r="O133" s="100"/>
      <c r="P133" s="482"/>
      <c r="Q133" s="483"/>
    </row>
    <row r="137" spans="2:17" ht="30" x14ac:dyDescent="0.25">
      <c r="B137" s="158" t="s">
        <v>94</v>
      </c>
      <c r="C137" s="158" t="s">
        <v>205</v>
      </c>
      <c r="D137" s="176" t="s">
        <v>206</v>
      </c>
      <c r="E137" s="158" t="s">
        <v>104</v>
      </c>
      <c r="F137" s="176" t="s">
        <v>227</v>
      </c>
      <c r="G137" s="482" t="s">
        <v>655</v>
      </c>
      <c r="H137" s="483"/>
    </row>
    <row r="138" spans="2:17" ht="156.75" x14ac:dyDescent="0.2">
      <c r="B138" s="470" t="s">
        <v>228</v>
      </c>
      <c r="C138" s="217" t="s">
        <v>229</v>
      </c>
      <c r="D138" s="85">
        <v>25</v>
      </c>
      <c r="E138" s="85">
        <v>0</v>
      </c>
      <c r="F138" s="471">
        <f>+E138+E139+E140</f>
        <v>0</v>
      </c>
      <c r="G138" s="221"/>
    </row>
    <row r="139" spans="2:17" ht="114" x14ac:dyDescent="0.2">
      <c r="B139" s="470"/>
      <c r="C139" s="217" t="s">
        <v>230</v>
      </c>
      <c r="D139" s="47">
        <v>25</v>
      </c>
      <c r="E139" s="85">
        <v>0</v>
      </c>
      <c r="F139" s="472"/>
      <c r="G139" s="221"/>
    </row>
    <row r="140" spans="2:17" ht="99.75" x14ac:dyDescent="0.2">
      <c r="B140" s="470"/>
      <c r="C140" s="217" t="s">
        <v>231</v>
      </c>
      <c r="D140" s="85">
        <v>10</v>
      </c>
      <c r="E140" s="85">
        <v>0</v>
      </c>
      <c r="F140" s="473"/>
      <c r="G140" s="221"/>
    </row>
    <row r="141" spans="2:17" x14ac:dyDescent="0.2">
      <c r="C141" s="171"/>
    </row>
    <row r="144" spans="2:17" ht="15" x14ac:dyDescent="0.25">
      <c r="B144" s="188" t="s">
        <v>232</v>
      </c>
    </row>
    <row r="147" spans="2:5" ht="15" x14ac:dyDescent="0.25">
      <c r="B147" s="176" t="s">
        <v>94</v>
      </c>
      <c r="C147" s="176" t="s">
        <v>103</v>
      </c>
      <c r="D147" s="158" t="s">
        <v>104</v>
      </c>
      <c r="E147" s="158" t="s">
        <v>105</v>
      </c>
    </row>
    <row r="148" spans="2:5" ht="42.75" x14ac:dyDescent="0.25">
      <c r="B148" s="190" t="s">
        <v>106</v>
      </c>
      <c r="C148" s="47">
        <v>40</v>
      </c>
      <c r="D148" s="85">
        <f>+E121</f>
        <v>40</v>
      </c>
      <c r="E148" s="474">
        <f>+D148+D149</f>
        <v>40</v>
      </c>
    </row>
    <row r="149" spans="2:5" ht="71.25" x14ac:dyDescent="0.25">
      <c r="B149" s="190" t="s">
        <v>107</v>
      </c>
      <c r="C149" s="47">
        <v>60</v>
      </c>
      <c r="D149" s="85">
        <f>+F138</f>
        <v>0</v>
      </c>
      <c r="E149" s="475"/>
    </row>
  </sheetData>
  <mergeCells count="69">
    <mergeCell ref="M46:N46"/>
    <mergeCell ref="B2:P2"/>
    <mergeCell ref="B4:P4"/>
    <mergeCell ref="A5:L5"/>
    <mergeCell ref="C7:N7"/>
    <mergeCell ref="C8:N8"/>
    <mergeCell ref="C9:N9"/>
    <mergeCell ref="C10:N10"/>
    <mergeCell ref="C11:E11"/>
    <mergeCell ref="B15:C22"/>
    <mergeCell ref="B23:C23"/>
    <mergeCell ref="E41:E42"/>
    <mergeCell ref="P75:Q75"/>
    <mergeCell ref="B60:B61"/>
    <mergeCell ref="C60:C61"/>
    <mergeCell ref="D60:E60"/>
    <mergeCell ref="C64:N64"/>
    <mergeCell ref="B66:N66"/>
    <mergeCell ref="P69:Q69"/>
    <mergeCell ref="P70:Q70"/>
    <mergeCell ref="P71:Q71"/>
    <mergeCell ref="P72:Q72"/>
    <mergeCell ref="P73:Q73"/>
    <mergeCell ref="P74:Q74"/>
    <mergeCell ref="P87:Q88"/>
    <mergeCell ref="P89:Q89"/>
    <mergeCell ref="P76:Q76"/>
    <mergeCell ref="B82:N82"/>
    <mergeCell ref="B87:B88"/>
    <mergeCell ref="C87:C88"/>
    <mergeCell ref="D87:D88"/>
    <mergeCell ref="E87:E88"/>
    <mergeCell ref="F87:F88"/>
    <mergeCell ref="G87:G88"/>
    <mergeCell ref="H87:H88"/>
    <mergeCell ref="I87:I88"/>
    <mergeCell ref="B103:N103"/>
    <mergeCell ref="J87:L87"/>
    <mergeCell ref="M87:M88"/>
    <mergeCell ref="N87:N88"/>
    <mergeCell ref="O87:O88"/>
    <mergeCell ref="P90:Q90"/>
    <mergeCell ref="B93:N93"/>
    <mergeCell ref="D96:E96"/>
    <mergeCell ref="D97:E97"/>
    <mergeCell ref="B100:P100"/>
    <mergeCell ref="O128:O129"/>
    <mergeCell ref="P128:Q129"/>
    <mergeCell ref="P130:Q130"/>
    <mergeCell ref="E121:E123"/>
    <mergeCell ref="B126:N126"/>
    <mergeCell ref="B128:B129"/>
    <mergeCell ref="C128:C129"/>
    <mergeCell ref="D128:D129"/>
    <mergeCell ref="E128:E129"/>
    <mergeCell ref="F128:F129"/>
    <mergeCell ref="G128:G129"/>
    <mergeCell ref="H128:H129"/>
    <mergeCell ref="I128:I129"/>
    <mergeCell ref="B138:B140"/>
    <mergeCell ref="F138:F140"/>
    <mergeCell ref="J128:L128"/>
    <mergeCell ref="M128:M129"/>
    <mergeCell ref="N128:N129"/>
    <mergeCell ref="E148:E149"/>
    <mergeCell ref="P131:Q131"/>
    <mergeCell ref="P132:Q132"/>
    <mergeCell ref="P133:Q133"/>
    <mergeCell ref="G137:H137"/>
  </mergeCells>
  <dataValidations count="2">
    <dataValidation type="decimal" allowBlank="1" showInputMessage="1" showErrorMessage="1" sqref="WVH983065 WVH25:WVH45 WLL25:WLL45 WBP25:WBP45 VRT25:VRT45 VHX25:VHX45 UYB25:UYB45 UOF25:UOF45 UEJ25:UEJ45 TUN25:TUN45 TKR25:TKR45 TAV25:TAV45 SQZ25:SQZ45 SHD25:SHD45 RXH25:RXH45 RNL25:RNL45 RDP25:RDP45 QTT25:QTT45 QJX25:QJX45 QAB25:QAB45 PQF25:PQF45 PGJ25:PGJ45 OWN25:OWN45 OMR25:OMR45 OCV25:OCV45 NSZ25:NSZ45 NJD25:NJD45 MZH25:MZH45 MPL25:MPL45 MFP25:MFP45 LVT25:LVT45 LLX25:LLX45 LCB25:LCB45 KSF25:KSF45 KIJ25:KIJ45 JYN25:JYN45 JOR25:JOR45 JEV25:JEV45 IUZ25:IUZ45 ILD25:ILD45 IBH25:IBH45 HRL25:HRL45 HHP25:HHP45 GXT25:GXT45 GNX25:GNX45 GEB25:GEB45 FUF25:FUF45 FKJ25:FKJ45 FAN25:FAN45 EQR25:EQR45 EGV25:EGV45 DWZ25:DWZ45 DND25:DND45 DDH25:DDH45 CTL25:CTL45 CJP25:CJP45 BZT25:BZT45 BPX25:BPX45 BGB25:BGB45 AWF25:AWF45 AMJ25:AMJ45 ACN25:ACN45 SR25:SR45 IV25:IV45 WBP983065 VRT983065 VHX983065 UYB983065 UOF983065 UEJ983065 TUN983065 TKR983065 TAV983065 SQZ983065 SHD983065 RXH983065 RNL983065 RDP983065 QTT983065 QJX983065 QAB983065 PQF983065 PGJ983065 OWN983065 OMR983065 OCV983065 NSZ983065 NJD983065 MZH983065 MPL983065 MFP983065 LVT983065 LLX983065 LCB983065 KSF983065 KIJ983065 JYN983065 JOR983065 JEV983065 IUZ983065 ILD983065 IBH983065 HRL983065 HHP983065 GXT983065 GNX983065 GEB983065 FUF983065 FKJ983065 FAN983065 EQR983065 EGV983065 DWZ983065 DND983065 DDH983065 CTL983065 CJP983065 BZT983065 BPX983065 BGB983065 AWF983065 AMJ983065 ACN983065 SR983065 IV983065 C983065 WVH917529 WLL917529 WBP917529 VRT917529 VHX917529 UYB917529 UOF917529 UEJ917529 TUN917529 TKR917529 TAV917529 SQZ917529 SHD917529 RXH917529 RNL917529 RDP917529 QTT917529 QJX917529 QAB917529 PQF917529 PGJ917529 OWN917529 OMR917529 OCV917529 NSZ917529 NJD917529 MZH917529 MPL917529 MFP917529 LVT917529 LLX917529 LCB917529 KSF917529 KIJ917529 JYN917529 JOR917529 JEV917529 IUZ917529 ILD917529 IBH917529 HRL917529 HHP917529 GXT917529 GNX917529 GEB917529 FUF917529 FKJ917529 FAN917529 EQR917529 EGV917529 DWZ917529 DND917529 DDH917529 CTL917529 CJP917529 BZT917529 BPX917529 BGB917529 AWF917529 AMJ917529 ACN917529 SR917529 IV917529 C917529 WVH851993 WLL851993 WBP851993 VRT851993 VHX851993 UYB851993 UOF851993 UEJ851993 TUN851993 TKR851993 TAV851993 SQZ851993 SHD851993 RXH851993 RNL851993 RDP851993 QTT851993 QJX851993 QAB851993 PQF851993 PGJ851993 OWN851993 OMR851993 OCV851993 NSZ851993 NJD851993 MZH851993 MPL851993 MFP851993 LVT851993 LLX851993 LCB851993 KSF851993 KIJ851993 JYN851993 JOR851993 JEV851993 IUZ851993 ILD851993 IBH851993 HRL851993 HHP851993 GXT851993 GNX851993 GEB851993 FUF851993 FKJ851993 FAN851993 EQR851993 EGV851993 DWZ851993 DND851993 DDH851993 CTL851993 CJP851993 BZT851993 BPX851993 BGB851993 AWF851993 AMJ851993 ACN851993 SR851993 IV851993 C851993 WVH786457 WLL786457 WBP786457 VRT786457 VHX786457 UYB786457 UOF786457 UEJ786457 TUN786457 TKR786457 TAV786457 SQZ786457 SHD786457 RXH786457 RNL786457 RDP786457 QTT786457 QJX786457 QAB786457 PQF786457 PGJ786457 OWN786457 OMR786457 OCV786457 NSZ786457 NJD786457 MZH786457 MPL786457 MFP786457 LVT786457 LLX786457 LCB786457 KSF786457 KIJ786457 JYN786457 JOR786457 JEV786457 IUZ786457 ILD786457 IBH786457 HRL786457 HHP786457 GXT786457 GNX786457 GEB786457 FUF786457 FKJ786457 FAN786457 EQR786457 EGV786457 DWZ786457 DND786457 DDH786457 CTL786457 CJP786457 BZT786457 BPX786457 BGB786457 AWF786457 AMJ786457 ACN786457 SR786457 IV786457 C786457 WVH720921 WLL720921 WBP720921 VRT720921 VHX720921 UYB720921 UOF720921 UEJ720921 TUN720921 TKR720921 TAV720921 SQZ720921 SHD720921 RXH720921 RNL720921 RDP720921 QTT720921 QJX720921 QAB720921 PQF720921 PGJ720921 OWN720921 OMR720921 OCV720921 NSZ720921 NJD720921 MZH720921 MPL720921 MFP720921 LVT720921 LLX720921 LCB720921 KSF720921 KIJ720921 JYN720921 JOR720921 JEV720921 IUZ720921 ILD720921 IBH720921 HRL720921 HHP720921 GXT720921 GNX720921 GEB720921 FUF720921 FKJ720921 FAN720921 EQR720921 EGV720921 DWZ720921 DND720921 DDH720921 CTL720921 CJP720921 BZT720921 BPX720921 BGB720921 AWF720921 AMJ720921 ACN720921 SR720921 IV720921 C720921 WVH655385 WLL655385 WBP655385 VRT655385 VHX655385 UYB655385 UOF655385 UEJ655385 TUN655385 TKR655385 TAV655385 SQZ655385 SHD655385 RXH655385 RNL655385 RDP655385 QTT655385 QJX655385 QAB655385 PQF655385 PGJ655385 OWN655385 OMR655385 OCV655385 NSZ655385 NJD655385 MZH655385 MPL655385 MFP655385 LVT655385 LLX655385 LCB655385 KSF655385 KIJ655385 JYN655385 JOR655385 JEV655385 IUZ655385 ILD655385 IBH655385 HRL655385 HHP655385 GXT655385 GNX655385 GEB655385 FUF655385 FKJ655385 FAN655385 EQR655385 EGV655385 DWZ655385 DND655385 DDH655385 CTL655385 CJP655385 BZT655385 BPX655385 BGB655385 AWF655385 AMJ655385 ACN655385 SR655385 IV655385 C655385 WVH589849 WLL589849 WBP589849 VRT589849 VHX589849 UYB589849 UOF589849 UEJ589849 TUN589849 TKR589849 TAV589849 SQZ589849 SHD589849 RXH589849 RNL589849 RDP589849 QTT589849 QJX589849 QAB589849 PQF589849 PGJ589849 OWN589849 OMR589849 OCV589849 NSZ589849 NJD589849 MZH589849 MPL589849 MFP589849 LVT589849 LLX589849 LCB589849 KSF589849 KIJ589849 JYN589849 JOR589849 JEV589849 IUZ589849 ILD589849 IBH589849 HRL589849 HHP589849 GXT589849 GNX589849 GEB589849 FUF589849 FKJ589849 FAN589849 EQR589849 EGV589849 DWZ589849 DND589849 DDH589849 CTL589849 CJP589849 BZT589849 BPX589849 BGB589849 AWF589849 AMJ589849 ACN589849 SR589849 IV589849 C589849 WVH524313 WLL524313 WBP524313 VRT524313 VHX524313 UYB524313 UOF524313 UEJ524313 TUN524313 TKR524313 TAV524313 SQZ524313 SHD524313 RXH524313 RNL524313 RDP524313 QTT524313 QJX524313 QAB524313 PQF524313 PGJ524313 OWN524313 OMR524313 OCV524313 NSZ524313 NJD524313 MZH524313 MPL524313 MFP524313 LVT524313 LLX524313 LCB524313 KSF524313 KIJ524313 JYN524313 JOR524313 JEV524313 IUZ524313 ILD524313 IBH524313 HRL524313 HHP524313 GXT524313 GNX524313 GEB524313 FUF524313 FKJ524313 FAN524313 EQR524313 EGV524313 DWZ524313 DND524313 DDH524313 CTL524313 CJP524313 BZT524313 BPX524313 BGB524313 AWF524313 AMJ524313 ACN524313 SR524313 IV524313 C524313 WVH458777 WLL458777 WBP458777 VRT458777 VHX458777 UYB458777 UOF458777 UEJ458777 TUN458777 TKR458777 TAV458777 SQZ458777 SHD458777 RXH458777 RNL458777 RDP458777 QTT458777 QJX458777 QAB458777 PQF458777 PGJ458777 OWN458777 OMR458777 OCV458777 NSZ458777 NJD458777 MZH458777 MPL458777 MFP458777 LVT458777 LLX458777 LCB458777 KSF458777 KIJ458777 JYN458777 JOR458777 JEV458777 IUZ458777 ILD458777 IBH458777 HRL458777 HHP458777 GXT458777 GNX458777 GEB458777 FUF458777 FKJ458777 FAN458777 EQR458777 EGV458777 DWZ458777 DND458777 DDH458777 CTL458777 CJP458777 BZT458777 BPX458777 BGB458777 AWF458777 AMJ458777 ACN458777 SR458777 IV458777 C458777 WVH393241 WLL393241 WBP393241 VRT393241 VHX393241 UYB393241 UOF393241 UEJ393241 TUN393241 TKR393241 TAV393241 SQZ393241 SHD393241 RXH393241 RNL393241 RDP393241 QTT393241 QJX393241 QAB393241 PQF393241 PGJ393241 OWN393241 OMR393241 OCV393241 NSZ393241 NJD393241 MZH393241 MPL393241 MFP393241 LVT393241 LLX393241 LCB393241 KSF393241 KIJ393241 JYN393241 JOR393241 JEV393241 IUZ393241 ILD393241 IBH393241 HRL393241 HHP393241 GXT393241 GNX393241 GEB393241 FUF393241 FKJ393241 FAN393241 EQR393241 EGV393241 DWZ393241 DND393241 DDH393241 CTL393241 CJP393241 BZT393241 BPX393241 BGB393241 AWF393241 AMJ393241 ACN393241 SR393241 IV393241 C393241 WVH327705 WLL327705 WBP327705 VRT327705 VHX327705 UYB327705 UOF327705 UEJ327705 TUN327705 TKR327705 TAV327705 SQZ327705 SHD327705 RXH327705 RNL327705 RDP327705 QTT327705 QJX327705 QAB327705 PQF327705 PGJ327705 OWN327705 OMR327705 OCV327705 NSZ327705 NJD327705 MZH327705 MPL327705 MFP327705 LVT327705 LLX327705 LCB327705 KSF327705 KIJ327705 JYN327705 JOR327705 JEV327705 IUZ327705 ILD327705 IBH327705 HRL327705 HHP327705 GXT327705 GNX327705 GEB327705 FUF327705 FKJ327705 FAN327705 EQR327705 EGV327705 DWZ327705 DND327705 DDH327705 CTL327705 CJP327705 BZT327705 BPX327705 BGB327705 AWF327705 AMJ327705 ACN327705 SR327705 IV327705 C327705 WVH262169 WLL262169 WBP262169 VRT262169 VHX262169 UYB262169 UOF262169 UEJ262169 TUN262169 TKR262169 TAV262169 SQZ262169 SHD262169 RXH262169 RNL262169 RDP262169 QTT262169 QJX262169 QAB262169 PQF262169 PGJ262169 OWN262169 OMR262169 OCV262169 NSZ262169 NJD262169 MZH262169 MPL262169 MFP262169 LVT262169 LLX262169 LCB262169 KSF262169 KIJ262169 JYN262169 JOR262169 JEV262169 IUZ262169 ILD262169 IBH262169 HRL262169 HHP262169 GXT262169 GNX262169 GEB262169 FUF262169 FKJ262169 FAN262169 EQR262169 EGV262169 DWZ262169 DND262169 DDH262169 CTL262169 CJP262169 BZT262169 BPX262169 BGB262169 AWF262169 AMJ262169 ACN262169 SR262169 IV262169 C262169 WVH196633 WLL196633 WBP196633 VRT196633 VHX196633 UYB196633 UOF196633 UEJ196633 TUN196633 TKR196633 TAV196633 SQZ196633 SHD196633 RXH196633 RNL196633 RDP196633 QTT196633 QJX196633 QAB196633 PQF196633 PGJ196633 OWN196633 OMR196633 OCV196633 NSZ196633 NJD196633 MZH196633 MPL196633 MFP196633 LVT196633 LLX196633 LCB196633 KSF196633 KIJ196633 JYN196633 JOR196633 JEV196633 IUZ196633 ILD196633 IBH196633 HRL196633 HHP196633 GXT196633 GNX196633 GEB196633 FUF196633 FKJ196633 FAN196633 EQR196633 EGV196633 DWZ196633 DND196633 DDH196633 CTL196633 CJP196633 BZT196633 BPX196633 BGB196633 AWF196633 AMJ196633 ACN196633 SR196633 IV196633 C196633 WVH131097 WLL131097 WBP131097 VRT131097 VHX131097 UYB131097 UOF131097 UEJ131097 TUN131097 TKR131097 TAV131097 SQZ131097 SHD131097 RXH131097 RNL131097 RDP131097 QTT131097 QJX131097 QAB131097 PQF131097 PGJ131097 OWN131097 OMR131097 OCV131097 NSZ131097 NJD131097 MZH131097 MPL131097 MFP131097 LVT131097 LLX131097 LCB131097 KSF131097 KIJ131097 JYN131097 JOR131097 JEV131097 IUZ131097 ILD131097 IBH131097 HRL131097 HHP131097 GXT131097 GNX131097 GEB131097 FUF131097 FKJ131097 FAN131097 EQR131097 EGV131097 DWZ131097 DND131097 DDH131097 CTL131097 CJP131097 BZT131097 BPX131097 BGB131097 AWF131097 AMJ131097 ACN131097 SR131097 IV131097 C131097 WVH65561 WLL65561 WBP65561 VRT65561 VHX65561 UYB65561 UOF65561 UEJ65561 TUN65561 TKR65561 TAV65561 SQZ65561 SHD65561 RXH65561 RNL65561 RDP65561 QTT65561 QJX65561 QAB65561 PQF65561 PGJ65561 OWN65561 OMR65561 OCV65561 NSZ65561 NJD65561 MZH65561 MPL65561 MFP65561 LVT65561 LLX65561 LCB65561 KSF65561 KIJ65561 JYN65561 JOR65561 JEV65561 IUZ65561 ILD65561 IBH65561 HRL65561 HHP65561 GXT65561 GNX65561 GEB65561 FUF65561 FKJ65561 FAN65561 EQR65561 EGV65561 DWZ65561 DND65561 DDH65561 CTL65561 CJP65561 BZT65561 BPX65561 BGB65561 AWF65561 AMJ65561 ACN65561 SR65561 IV65561 C65561 WLL983065">
      <formula1>0</formula1>
      <formula2>1</formula2>
    </dataValidation>
    <dataValidation type="list" allowBlank="1" showInputMessage="1" showErrorMessage="1" sqref="WVE983065 WVE25:WVE45 WLI25:WLI45 WBM25:WBM45 VRQ25:VRQ45 VHU25:VHU45 UXY25:UXY45 UOC25:UOC45 UEG25:UEG45 TUK25:TUK45 TKO25:TKO45 TAS25:TAS45 SQW25:SQW45 SHA25:SHA45 RXE25:RXE45 RNI25:RNI45 RDM25:RDM45 QTQ25:QTQ45 QJU25:QJU45 PZY25:PZY45 PQC25:PQC45 PGG25:PGG45 OWK25:OWK45 OMO25:OMO45 OCS25:OCS45 NSW25:NSW45 NJA25:NJA45 MZE25:MZE45 MPI25:MPI45 MFM25:MFM45 LVQ25:LVQ45 LLU25:LLU45 LBY25:LBY45 KSC25:KSC45 KIG25:KIG45 JYK25:JYK45 JOO25:JOO45 JES25:JES45 IUW25:IUW45 ILA25:ILA45 IBE25:IBE45 HRI25:HRI45 HHM25:HHM45 GXQ25:GXQ45 GNU25:GNU45 GDY25:GDY45 FUC25:FUC45 FKG25:FKG45 FAK25:FAK45 EQO25:EQO45 EGS25:EGS45 DWW25:DWW45 DNA25:DNA45 DDE25:DDE45 CTI25:CTI45 CJM25:CJM45 BZQ25:BZQ45 BPU25:BPU45 BFY25:BFY45 AWC25:AWC45 AMG25:AMG45 ACK25:ACK45 SO25:SO45 IS25:IS45 A25:A45 WLI983065 WBM983065 VRQ983065 VHU983065 UXY983065 UOC983065 UEG983065 TUK983065 TKO983065 TAS983065 SQW983065 SHA983065 RXE983065 RNI983065 RDM983065 QTQ983065 QJU983065 PZY983065 PQC983065 PGG983065 OWK983065 OMO983065 OCS983065 NSW983065 NJA983065 MZE983065 MPI983065 MFM983065 LVQ983065 LLU983065 LBY983065 KSC983065 KIG983065 JYK983065 JOO983065 JES983065 IUW983065 ILA983065 IBE983065 HRI983065 HHM983065 GXQ983065 GNU983065 GDY983065 FUC983065 FKG983065 FAK983065 EQO983065 EGS983065 DWW983065 DNA983065 DDE983065 CTI983065 CJM983065 BZQ983065 BPU983065 BFY983065 AWC983065 AMG983065 ACK983065 SO983065 IS983065 A983065 WVE917529 WLI917529 WBM917529 VRQ917529 VHU917529 UXY917529 UOC917529 UEG917529 TUK917529 TKO917529 TAS917529 SQW917529 SHA917529 RXE917529 RNI917529 RDM917529 QTQ917529 QJU917529 PZY917529 PQC917529 PGG917529 OWK917529 OMO917529 OCS917529 NSW917529 NJA917529 MZE917529 MPI917529 MFM917529 LVQ917529 LLU917529 LBY917529 KSC917529 KIG917529 JYK917529 JOO917529 JES917529 IUW917529 ILA917529 IBE917529 HRI917529 HHM917529 GXQ917529 GNU917529 GDY917529 FUC917529 FKG917529 FAK917529 EQO917529 EGS917529 DWW917529 DNA917529 DDE917529 CTI917529 CJM917529 BZQ917529 BPU917529 BFY917529 AWC917529 AMG917529 ACK917529 SO917529 IS917529 A917529 WVE851993 WLI851993 WBM851993 VRQ851993 VHU851993 UXY851993 UOC851993 UEG851993 TUK851993 TKO851993 TAS851993 SQW851993 SHA851993 RXE851993 RNI851993 RDM851993 QTQ851993 QJU851993 PZY851993 PQC851993 PGG851993 OWK851993 OMO851993 OCS851993 NSW851993 NJA851993 MZE851993 MPI851993 MFM851993 LVQ851993 LLU851993 LBY851993 KSC851993 KIG851993 JYK851993 JOO851993 JES851993 IUW851993 ILA851993 IBE851993 HRI851993 HHM851993 GXQ851993 GNU851993 GDY851993 FUC851993 FKG851993 FAK851993 EQO851993 EGS851993 DWW851993 DNA851993 DDE851993 CTI851993 CJM851993 BZQ851993 BPU851993 BFY851993 AWC851993 AMG851993 ACK851993 SO851993 IS851993 A851993 WVE786457 WLI786457 WBM786457 VRQ786457 VHU786457 UXY786457 UOC786457 UEG786457 TUK786457 TKO786457 TAS786457 SQW786457 SHA786457 RXE786457 RNI786457 RDM786457 QTQ786457 QJU786457 PZY786457 PQC786457 PGG786457 OWK786457 OMO786457 OCS786457 NSW786457 NJA786457 MZE786457 MPI786457 MFM786457 LVQ786457 LLU786457 LBY786457 KSC786457 KIG786457 JYK786457 JOO786457 JES786457 IUW786457 ILA786457 IBE786457 HRI786457 HHM786457 GXQ786457 GNU786457 GDY786457 FUC786457 FKG786457 FAK786457 EQO786457 EGS786457 DWW786457 DNA786457 DDE786457 CTI786457 CJM786457 BZQ786457 BPU786457 BFY786457 AWC786457 AMG786457 ACK786457 SO786457 IS786457 A786457 WVE720921 WLI720921 WBM720921 VRQ720921 VHU720921 UXY720921 UOC720921 UEG720921 TUK720921 TKO720921 TAS720921 SQW720921 SHA720921 RXE720921 RNI720921 RDM720921 QTQ720921 QJU720921 PZY720921 PQC720921 PGG720921 OWK720921 OMO720921 OCS720921 NSW720921 NJA720921 MZE720921 MPI720921 MFM720921 LVQ720921 LLU720921 LBY720921 KSC720921 KIG720921 JYK720921 JOO720921 JES720921 IUW720921 ILA720921 IBE720921 HRI720921 HHM720921 GXQ720921 GNU720921 GDY720921 FUC720921 FKG720921 FAK720921 EQO720921 EGS720921 DWW720921 DNA720921 DDE720921 CTI720921 CJM720921 BZQ720921 BPU720921 BFY720921 AWC720921 AMG720921 ACK720921 SO720921 IS720921 A720921 WVE655385 WLI655385 WBM655385 VRQ655385 VHU655385 UXY655385 UOC655385 UEG655385 TUK655385 TKO655385 TAS655385 SQW655385 SHA655385 RXE655385 RNI655385 RDM655385 QTQ655385 QJU655385 PZY655385 PQC655385 PGG655385 OWK655385 OMO655385 OCS655385 NSW655385 NJA655385 MZE655385 MPI655385 MFM655385 LVQ655385 LLU655385 LBY655385 KSC655385 KIG655385 JYK655385 JOO655385 JES655385 IUW655385 ILA655385 IBE655385 HRI655385 HHM655385 GXQ655385 GNU655385 GDY655385 FUC655385 FKG655385 FAK655385 EQO655385 EGS655385 DWW655385 DNA655385 DDE655385 CTI655385 CJM655385 BZQ655385 BPU655385 BFY655385 AWC655385 AMG655385 ACK655385 SO655385 IS655385 A655385 WVE589849 WLI589849 WBM589849 VRQ589849 VHU589849 UXY589849 UOC589849 UEG589849 TUK589849 TKO589849 TAS589849 SQW589849 SHA589849 RXE589849 RNI589849 RDM589849 QTQ589849 QJU589849 PZY589849 PQC589849 PGG589849 OWK589849 OMO589849 OCS589849 NSW589849 NJA589849 MZE589849 MPI589849 MFM589849 LVQ589849 LLU589849 LBY589849 KSC589849 KIG589849 JYK589849 JOO589849 JES589849 IUW589849 ILA589849 IBE589849 HRI589849 HHM589849 GXQ589849 GNU589849 GDY589849 FUC589849 FKG589849 FAK589849 EQO589849 EGS589849 DWW589849 DNA589849 DDE589849 CTI589849 CJM589849 BZQ589849 BPU589849 BFY589849 AWC589849 AMG589849 ACK589849 SO589849 IS589849 A589849 WVE524313 WLI524313 WBM524313 VRQ524313 VHU524313 UXY524313 UOC524313 UEG524313 TUK524313 TKO524313 TAS524313 SQW524313 SHA524313 RXE524313 RNI524313 RDM524313 QTQ524313 QJU524313 PZY524313 PQC524313 PGG524313 OWK524313 OMO524313 OCS524313 NSW524313 NJA524313 MZE524313 MPI524313 MFM524313 LVQ524313 LLU524313 LBY524313 KSC524313 KIG524313 JYK524313 JOO524313 JES524313 IUW524313 ILA524313 IBE524313 HRI524313 HHM524313 GXQ524313 GNU524313 GDY524313 FUC524313 FKG524313 FAK524313 EQO524313 EGS524313 DWW524313 DNA524313 DDE524313 CTI524313 CJM524313 BZQ524313 BPU524313 BFY524313 AWC524313 AMG524313 ACK524313 SO524313 IS524313 A524313 WVE458777 WLI458777 WBM458777 VRQ458777 VHU458777 UXY458777 UOC458777 UEG458777 TUK458777 TKO458777 TAS458777 SQW458777 SHA458777 RXE458777 RNI458777 RDM458777 QTQ458777 QJU458777 PZY458777 PQC458777 PGG458777 OWK458777 OMO458777 OCS458777 NSW458777 NJA458777 MZE458777 MPI458777 MFM458777 LVQ458777 LLU458777 LBY458777 KSC458777 KIG458777 JYK458777 JOO458777 JES458777 IUW458777 ILA458777 IBE458777 HRI458777 HHM458777 GXQ458777 GNU458777 GDY458777 FUC458777 FKG458777 FAK458777 EQO458777 EGS458777 DWW458777 DNA458777 DDE458777 CTI458777 CJM458777 BZQ458777 BPU458777 BFY458777 AWC458777 AMG458777 ACK458777 SO458777 IS458777 A458777 WVE393241 WLI393241 WBM393241 VRQ393241 VHU393241 UXY393241 UOC393241 UEG393241 TUK393241 TKO393241 TAS393241 SQW393241 SHA393241 RXE393241 RNI393241 RDM393241 QTQ393241 QJU393241 PZY393241 PQC393241 PGG393241 OWK393241 OMO393241 OCS393241 NSW393241 NJA393241 MZE393241 MPI393241 MFM393241 LVQ393241 LLU393241 LBY393241 KSC393241 KIG393241 JYK393241 JOO393241 JES393241 IUW393241 ILA393241 IBE393241 HRI393241 HHM393241 GXQ393241 GNU393241 GDY393241 FUC393241 FKG393241 FAK393241 EQO393241 EGS393241 DWW393241 DNA393241 DDE393241 CTI393241 CJM393241 BZQ393241 BPU393241 BFY393241 AWC393241 AMG393241 ACK393241 SO393241 IS393241 A393241 WVE327705 WLI327705 WBM327705 VRQ327705 VHU327705 UXY327705 UOC327705 UEG327705 TUK327705 TKO327705 TAS327705 SQW327705 SHA327705 RXE327705 RNI327705 RDM327705 QTQ327705 QJU327705 PZY327705 PQC327705 PGG327705 OWK327705 OMO327705 OCS327705 NSW327705 NJA327705 MZE327705 MPI327705 MFM327705 LVQ327705 LLU327705 LBY327705 KSC327705 KIG327705 JYK327705 JOO327705 JES327705 IUW327705 ILA327705 IBE327705 HRI327705 HHM327705 GXQ327705 GNU327705 GDY327705 FUC327705 FKG327705 FAK327705 EQO327705 EGS327705 DWW327705 DNA327705 DDE327705 CTI327705 CJM327705 BZQ327705 BPU327705 BFY327705 AWC327705 AMG327705 ACK327705 SO327705 IS327705 A327705 WVE262169 WLI262169 WBM262169 VRQ262169 VHU262169 UXY262169 UOC262169 UEG262169 TUK262169 TKO262169 TAS262169 SQW262169 SHA262169 RXE262169 RNI262169 RDM262169 QTQ262169 QJU262169 PZY262169 PQC262169 PGG262169 OWK262169 OMO262169 OCS262169 NSW262169 NJA262169 MZE262169 MPI262169 MFM262169 LVQ262169 LLU262169 LBY262169 KSC262169 KIG262169 JYK262169 JOO262169 JES262169 IUW262169 ILA262169 IBE262169 HRI262169 HHM262169 GXQ262169 GNU262169 GDY262169 FUC262169 FKG262169 FAK262169 EQO262169 EGS262169 DWW262169 DNA262169 DDE262169 CTI262169 CJM262169 BZQ262169 BPU262169 BFY262169 AWC262169 AMG262169 ACK262169 SO262169 IS262169 A262169 WVE196633 WLI196633 WBM196633 VRQ196633 VHU196633 UXY196633 UOC196633 UEG196633 TUK196633 TKO196633 TAS196633 SQW196633 SHA196633 RXE196633 RNI196633 RDM196633 QTQ196633 QJU196633 PZY196633 PQC196633 PGG196633 OWK196633 OMO196633 OCS196633 NSW196633 NJA196633 MZE196633 MPI196633 MFM196633 LVQ196633 LLU196633 LBY196633 KSC196633 KIG196633 JYK196633 JOO196633 JES196633 IUW196633 ILA196633 IBE196633 HRI196633 HHM196633 GXQ196633 GNU196633 GDY196633 FUC196633 FKG196633 FAK196633 EQO196633 EGS196633 DWW196633 DNA196633 DDE196633 CTI196633 CJM196633 BZQ196633 BPU196633 BFY196633 AWC196633 AMG196633 ACK196633 SO196633 IS196633 A196633 WVE131097 WLI131097 WBM131097 VRQ131097 VHU131097 UXY131097 UOC131097 UEG131097 TUK131097 TKO131097 TAS131097 SQW131097 SHA131097 RXE131097 RNI131097 RDM131097 QTQ131097 QJU131097 PZY131097 PQC131097 PGG131097 OWK131097 OMO131097 OCS131097 NSW131097 NJA131097 MZE131097 MPI131097 MFM131097 LVQ131097 LLU131097 LBY131097 KSC131097 KIG131097 JYK131097 JOO131097 JES131097 IUW131097 ILA131097 IBE131097 HRI131097 HHM131097 GXQ131097 GNU131097 GDY131097 FUC131097 FKG131097 FAK131097 EQO131097 EGS131097 DWW131097 DNA131097 DDE131097 CTI131097 CJM131097 BZQ131097 BPU131097 BFY131097 AWC131097 AMG131097 ACK131097 SO131097 IS131097 A131097 WVE65561 WLI65561 WBM65561 VRQ65561 VHU65561 UXY65561 UOC65561 UEG65561 TUK65561 TKO65561 TAS65561 SQW65561 SHA65561 RXE65561 RNI65561 RDM65561 QTQ65561 QJU65561 PZY65561 PQC65561 PGG65561 OWK65561 OMO65561 OCS65561 NSW65561 NJA65561 MZE65561 MPI65561 MFM65561 LVQ65561 LLU65561 LBY65561 KSC65561 KIG65561 JYK65561 JOO65561 JES65561 IUW65561 ILA65561 IBE65561 HRI65561 HHM65561 GXQ65561 GNU65561 GDY65561 FUC65561 FKG65561 FAK65561 EQO65561 EGS65561 DWW65561 DNA65561 DDE65561 CTI65561 CJM65561 BZQ65561 BPU65561 BFY65561 AWC65561 AMG65561 ACK65561 SO65561 IS65561 A65561">
      <formula1>"1,2,3,4,5"</formula1>
    </dataValidation>
  </dataValidation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26"/>
  <sheetViews>
    <sheetView topLeftCell="A15" zoomScale="80" zoomScaleNormal="80" workbookViewId="0">
      <selection activeCell="F39" sqref="F39"/>
    </sheetView>
  </sheetViews>
  <sheetFormatPr baseColWidth="10" defaultRowHeight="14.25" x14ac:dyDescent="0.25"/>
  <cols>
    <col min="1" max="1" width="3.140625" style="123" bestFit="1" customWidth="1"/>
    <col min="2" max="2" width="58.85546875" style="123" customWidth="1"/>
    <col min="3" max="3" width="31.140625" style="123" customWidth="1"/>
    <col min="4" max="4" width="26.7109375" style="123" customWidth="1"/>
    <col min="5" max="5" width="25" style="123" customWidth="1"/>
    <col min="6" max="7" width="29.7109375" style="123" customWidth="1"/>
    <col min="8" max="8" width="23" style="123" customWidth="1"/>
    <col min="9" max="9" width="27.28515625" style="123" customWidth="1"/>
    <col min="10" max="10" width="29.5703125" style="123" customWidth="1"/>
    <col min="11" max="11" width="33" style="123" customWidth="1"/>
    <col min="12" max="12" width="29.85546875" style="123" customWidth="1"/>
    <col min="13" max="13" width="26.28515625" style="123" customWidth="1"/>
    <col min="14" max="14" width="22.140625" style="123" customWidth="1"/>
    <col min="15" max="15" width="26.140625" style="123" customWidth="1"/>
    <col min="16" max="16" width="19.5703125" style="123" bestFit="1" customWidth="1"/>
    <col min="17" max="17" width="33.28515625" style="123" customWidth="1"/>
    <col min="18" max="18" width="18.28515625" style="123" customWidth="1"/>
    <col min="19" max="22" width="6.42578125" style="123" customWidth="1"/>
    <col min="23" max="251" width="11.42578125" style="123"/>
    <col min="252" max="252" width="1" style="123" customWidth="1"/>
    <col min="253" max="253" width="4.28515625" style="123" customWidth="1"/>
    <col min="254" max="254" width="34.7109375" style="123" customWidth="1"/>
    <col min="255" max="255" width="0" style="123" hidden="1" customWidth="1"/>
    <col min="256" max="256" width="20" style="123" customWidth="1"/>
    <col min="257" max="257" width="20.85546875" style="123" customWidth="1"/>
    <col min="258" max="258" width="25" style="123" customWidth="1"/>
    <col min="259" max="259" width="18.7109375" style="123" customWidth="1"/>
    <col min="260" max="260" width="29.7109375" style="123" customWidth="1"/>
    <col min="261" max="261" width="13.42578125" style="123" customWidth="1"/>
    <col min="262" max="262" width="13.85546875" style="123" customWidth="1"/>
    <col min="263" max="267" width="16.5703125" style="123" customWidth="1"/>
    <col min="268" max="268" width="20.5703125" style="123" customWidth="1"/>
    <col min="269" max="269" width="21.140625" style="123" customWidth="1"/>
    <col min="270" max="270" width="9.5703125" style="123" customWidth="1"/>
    <col min="271" max="271" width="0.42578125" style="123" customWidth="1"/>
    <col min="272" max="278" width="6.42578125" style="123" customWidth="1"/>
    <col min="279" max="507" width="11.42578125" style="123"/>
    <col min="508" max="508" width="1" style="123" customWidth="1"/>
    <col min="509" max="509" width="4.28515625" style="123" customWidth="1"/>
    <col min="510" max="510" width="34.7109375" style="123" customWidth="1"/>
    <col min="511" max="511" width="0" style="123" hidden="1" customWidth="1"/>
    <col min="512" max="512" width="20" style="123" customWidth="1"/>
    <col min="513" max="513" width="20.85546875" style="123" customWidth="1"/>
    <col min="514" max="514" width="25" style="123" customWidth="1"/>
    <col min="515" max="515" width="18.7109375" style="123" customWidth="1"/>
    <col min="516" max="516" width="29.7109375" style="123" customWidth="1"/>
    <col min="517" max="517" width="13.42578125" style="123" customWidth="1"/>
    <col min="518" max="518" width="13.85546875" style="123" customWidth="1"/>
    <col min="519" max="523" width="16.5703125" style="123" customWidth="1"/>
    <col min="524" max="524" width="20.5703125" style="123" customWidth="1"/>
    <col min="525" max="525" width="21.140625" style="123" customWidth="1"/>
    <col min="526" max="526" width="9.5703125" style="123" customWidth="1"/>
    <col min="527" max="527" width="0.42578125" style="123" customWidth="1"/>
    <col min="528" max="534" width="6.42578125" style="123" customWidth="1"/>
    <col min="535" max="763" width="11.42578125" style="123"/>
    <col min="764" max="764" width="1" style="123" customWidth="1"/>
    <col min="765" max="765" width="4.28515625" style="123" customWidth="1"/>
    <col min="766" max="766" width="34.7109375" style="123" customWidth="1"/>
    <col min="767" max="767" width="0" style="123" hidden="1" customWidth="1"/>
    <col min="768" max="768" width="20" style="123" customWidth="1"/>
    <col min="769" max="769" width="20.85546875" style="123" customWidth="1"/>
    <col min="770" max="770" width="25" style="123" customWidth="1"/>
    <col min="771" max="771" width="18.7109375" style="123" customWidth="1"/>
    <col min="772" max="772" width="29.7109375" style="123" customWidth="1"/>
    <col min="773" max="773" width="13.42578125" style="123" customWidth="1"/>
    <col min="774" max="774" width="13.85546875" style="123" customWidth="1"/>
    <col min="775" max="779" width="16.5703125" style="123" customWidth="1"/>
    <col min="780" max="780" width="20.5703125" style="123" customWidth="1"/>
    <col min="781" max="781" width="21.140625" style="123" customWidth="1"/>
    <col min="782" max="782" width="9.5703125" style="123" customWidth="1"/>
    <col min="783" max="783" width="0.42578125" style="123" customWidth="1"/>
    <col min="784" max="790" width="6.42578125" style="123" customWidth="1"/>
    <col min="791" max="1019" width="11.42578125" style="123"/>
    <col min="1020" max="1020" width="1" style="123" customWidth="1"/>
    <col min="1021" max="1021" width="4.28515625" style="123" customWidth="1"/>
    <col min="1022" max="1022" width="34.7109375" style="123" customWidth="1"/>
    <col min="1023" max="1023" width="0" style="123" hidden="1" customWidth="1"/>
    <col min="1024" max="1024" width="20" style="123" customWidth="1"/>
    <col min="1025" max="1025" width="20.85546875" style="123" customWidth="1"/>
    <col min="1026" max="1026" width="25" style="123" customWidth="1"/>
    <col min="1027" max="1027" width="18.7109375" style="123" customWidth="1"/>
    <col min="1028" max="1028" width="29.7109375" style="123" customWidth="1"/>
    <col min="1029" max="1029" width="13.42578125" style="123" customWidth="1"/>
    <col min="1030" max="1030" width="13.85546875" style="123" customWidth="1"/>
    <col min="1031" max="1035" width="16.5703125" style="123" customWidth="1"/>
    <col min="1036" max="1036" width="20.5703125" style="123" customWidth="1"/>
    <col min="1037" max="1037" width="21.140625" style="123" customWidth="1"/>
    <col min="1038" max="1038" width="9.5703125" style="123" customWidth="1"/>
    <col min="1039" max="1039" width="0.42578125" style="123" customWidth="1"/>
    <col min="1040" max="1046" width="6.42578125" style="123" customWidth="1"/>
    <col min="1047" max="1275" width="11.42578125" style="123"/>
    <col min="1276" max="1276" width="1" style="123" customWidth="1"/>
    <col min="1277" max="1277" width="4.28515625" style="123" customWidth="1"/>
    <col min="1278" max="1278" width="34.7109375" style="123" customWidth="1"/>
    <col min="1279" max="1279" width="0" style="123" hidden="1" customWidth="1"/>
    <col min="1280" max="1280" width="20" style="123" customWidth="1"/>
    <col min="1281" max="1281" width="20.85546875" style="123" customWidth="1"/>
    <col min="1282" max="1282" width="25" style="123" customWidth="1"/>
    <col min="1283" max="1283" width="18.7109375" style="123" customWidth="1"/>
    <col min="1284" max="1284" width="29.7109375" style="123" customWidth="1"/>
    <col min="1285" max="1285" width="13.42578125" style="123" customWidth="1"/>
    <col min="1286" max="1286" width="13.85546875" style="123" customWidth="1"/>
    <col min="1287" max="1291" width="16.5703125" style="123" customWidth="1"/>
    <col min="1292" max="1292" width="20.5703125" style="123" customWidth="1"/>
    <col min="1293" max="1293" width="21.140625" style="123" customWidth="1"/>
    <col min="1294" max="1294" width="9.5703125" style="123" customWidth="1"/>
    <col min="1295" max="1295" width="0.42578125" style="123" customWidth="1"/>
    <col min="1296" max="1302" width="6.42578125" style="123" customWidth="1"/>
    <col min="1303" max="1531" width="11.42578125" style="123"/>
    <col min="1532" max="1532" width="1" style="123" customWidth="1"/>
    <col min="1533" max="1533" width="4.28515625" style="123" customWidth="1"/>
    <col min="1534" max="1534" width="34.7109375" style="123" customWidth="1"/>
    <col min="1535" max="1535" width="0" style="123" hidden="1" customWidth="1"/>
    <col min="1536" max="1536" width="20" style="123" customWidth="1"/>
    <col min="1537" max="1537" width="20.85546875" style="123" customWidth="1"/>
    <col min="1538" max="1538" width="25" style="123" customWidth="1"/>
    <col min="1539" max="1539" width="18.7109375" style="123" customWidth="1"/>
    <col min="1540" max="1540" width="29.7109375" style="123" customWidth="1"/>
    <col min="1541" max="1541" width="13.42578125" style="123" customWidth="1"/>
    <col min="1542" max="1542" width="13.85546875" style="123" customWidth="1"/>
    <col min="1543" max="1547" width="16.5703125" style="123" customWidth="1"/>
    <col min="1548" max="1548" width="20.5703125" style="123" customWidth="1"/>
    <col min="1549" max="1549" width="21.140625" style="123" customWidth="1"/>
    <col min="1550" max="1550" width="9.5703125" style="123" customWidth="1"/>
    <col min="1551" max="1551" width="0.42578125" style="123" customWidth="1"/>
    <col min="1552" max="1558" width="6.42578125" style="123" customWidth="1"/>
    <col min="1559" max="1787" width="11.42578125" style="123"/>
    <col min="1788" max="1788" width="1" style="123" customWidth="1"/>
    <col min="1789" max="1789" width="4.28515625" style="123" customWidth="1"/>
    <col min="1790" max="1790" width="34.7109375" style="123" customWidth="1"/>
    <col min="1791" max="1791" width="0" style="123" hidden="1" customWidth="1"/>
    <col min="1792" max="1792" width="20" style="123" customWidth="1"/>
    <col min="1793" max="1793" width="20.85546875" style="123" customWidth="1"/>
    <col min="1794" max="1794" width="25" style="123" customWidth="1"/>
    <col min="1795" max="1795" width="18.7109375" style="123" customWidth="1"/>
    <col min="1796" max="1796" width="29.7109375" style="123" customWidth="1"/>
    <col min="1797" max="1797" width="13.42578125" style="123" customWidth="1"/>
    <col min="1798" max="1798" width="13.85546875" style="123" customWidth="1"/>
    <col min="1799" max="1803" width="16.5703125" style="123" customWidth="1"/>
    <col min="1804" max="1804" width="20.5703125" style="123" customWidth="1"/>
    <col min="1805" max="1805" width="21.140625" style="123" customWidth="1"/>
    <col min="1806" max="1806" width="9.5703125" style="123" customWidth="1"/>
    <col min="1807" max="1807" width="0.42578125" style="123" customWidth="1"/>
    <col min="1808" max="1814" width="6.42578125" style="123" customWidth="1"/>
    <col min="1815" max="2043" width="11.42578125" style="123"/>
    <col min="2044" max="2044" width="1" style="123" customWidth="1"/>
    <col min="2045" max="2045" width="4.28515625" style="123" customWidth="1"/>
    <col min="2046" max="2046" width="34.7109375" style="123" customWidth="1"/>
    <col min="2047" max="2047" width="0" style="123" hidden="1" customWidth="1"/>
    <col min="2048" max="2048" width="20" style="123" customWidth="1"/>
    <col min="2049" max="2049" width="20.85546875" style="123" customWidth="1"/>
    <col min="2050" max="2050" width="25" style="123" customWidth="1"/>
    <col min="2051" max="2051" width="18.7109375" style="123" customWidth="1"/>
    <col min="2052" max="2052" width="29.7109375" style="123" customWidth="1"/>
    <col min="2053" max="2053" width="13.42578125" style="123" customWidth="1"/>
    <col min="2054" max="2054" width="13.85546875" style="123" customWidth="1"/>
    <col min="2055" max="2059" width="16.5703125" style="123" customWidth="1"/>
    <col min="2060" max="2060" width="20.5703125" style="123" customWidth="1"/>
    <col min="2061" max="2061" width="21.140625" style="123" customWidth="1"/>
    <col min="2062" max="2062" width="9.5703125" style="123" customWidth="1"/>
    <col min="2063" max="2063" width="0.42578125" style="123" customWidth="1"/>
    <col min="2064" max="2070" width="6.42578125" style="123" customWidth="1"/>
    <col min="2071" max="2299" width="11.42578125" style="123"/>
    <col min="2300" max="2300" width="1" style="123" customWidth="1"/>
    <col min="2301" max="2301" width="4.28515625" style="123" customWidth="1"/>
    <col min="2302" max="2302" width="34.7109375" style="123" customWidth="1"/>
    <col min="2303" max="2303" width="0" style="123" hidden="1" customWidth="1"/>
    <col min="2304" max="2304" width="20" style="123" customWidth="1"/>
    <col min="2305" max="2305" width="20.85546875" style="123" customWidth="1"/>
    <col min="2306" max="2306" width="25" style="123" customWidth="1"/>
    <col min="2307" max="2307" width="18.7109375" style="123" customWidth="1"/>
    <col min="2308" max="2308" width="29.7109375" style="123" customWidth="1"/>
    <col min="2309" max="2309" width="13.42578125" style="123" customWidth="1"/>
    <col min="2310" max="2310" width="13.85546875" style="123" customWidth="1"/>
    <col min="2311" max="2315" width="16.5703125" style="123" customWidth="1"/>
    <col min="2316" max="2316" width="20.5703125" style="123" customWidth="1"/>
    <col min="2317" max="2317" width="21.140625" style="123" customWidth="1"/>
    <col min="2318" max="2318" width="9.5703125" style="123" customWidth="1"/>
    <col min="2319" max="2319" width="0.42578125" style="123" customWidth="1"/>
    <col min="2320" max="2326" width="6.42578125" style="123" customWidth="1"/>
    <col min="2327" max="2555" width="11.42578125" style="123"/>
    <col min="2556" max="2556" width="1" style="123" customWidth="1"/>
    <col min="2557" max="2557" width="4.28515625" style="123" customWidth="1"/>
    <col min="2558" max="2558" width="34.7109375" style="123" customWidth="1"/>
    <col min="2559" max="2559" width="0" style="123" hidden="1" customWidth="1"/>
    <col min="2560" max="2560" width="20" style="123" customWidth="1"/>
    <col min="2561" max="2561" width="20.85546875" style="123" customWidth="1"/>
    <col min="2562" max="2562" width="25" style="123" customWidth="1"/>
    <col min="2563" max="2563" width="18.7109375" style="123" customWidth="1"/>
    <col min="2564" max="2564" width="29.7109375" style="123" customWidth="1"/>
    <col min="2565" max="2565" width="13.42578125" style="123" customWidth="1"/>
    <col min="2566" max="2566" width="13.85546875" style="123" customWidth="1"/>
    <col min="2567" max="2571" width="16.5703125" style="123" customWidth="1"/>
    <col min="2572" max="2572" width="20.5703125" style="123" customWidth="1"/>
    <col min="2573" max="2573" width="21.140625" style="123" customWidth="1"/>
    <col min="2574" max="2574" width="9.5703125" style="123" customWidth="1"/>
    <col min="2575" max="2575" width="0.42578125" style="123" customWidth="1"/>
    <col min="2576" max="2582" width="6.42578125" style="123" customWidth="1"/>
    <col min="2583" max="2811" width="11.42578125" style="123"/>
    <col min="2812" max="2812" width="1" style="123" customWidth="1"/>
    <col min="2813" max="2813" width="4.28515625" style="123" customWidth="1"/>
    <col min="2814" max="2814" width="34.7109375" style="123" customWidth="1"/>
    <col min="2815" max="2815" width="0" style="123" hidden="1" customWidth="1"/>
    <col min="2816" max="2816" width="20" style="123" customWidth="1"/>
    <col min="2817" max="2817" width="20.85546875" style="123" customWidth="1"/>
    <col min="2818" max="2818" width="25" style="123" customWidth="1"/>
    <col min="2819" max="2819" width="18.7109375" style="123" customWidth="1"/>
    <col min="2820" max="2820" width="29.7109375" style="123" customWidth="1"/>
    <col min="2821" max="2821" width="13.42578125" style="123" customWidth="1"/>
    <col min="2822" max="2822" width="13.85546875" style="123" customWidth="1"/>
    <col min="2823" max="2827" width="16.5703125" style="123" customWidth="1"/>
    <col min="2828" max="2828" width="20.5703125" style="123" customWidth="1"/>
    <col min="2829" max="2829" width="21.140625" style="123" customWidth="1"/>
    <col min="2830" max="2830" width="9.5703125" style="123" customWidth="1"/>
    <col min="2831" max="2831" width="0.42578125" style="123" customWidth="1"/>
    <col min="2832" max="2838" width="6.42578125" style="123" customWidth="1"/>
    <col min="2839" max="3067" width="11.42578125" style="123"/>
    <col min="3068" max="3068" width="1" style="123" customWidth="1"/>
    <col min="3069" max="3069" width="4.28515625" style="123" customWidth="1"/>
    <col min="3070" max="3070" width="34.7109375" style="123" customWidth="1"/>
    <col min="3071" max="3071" width="0" style="123" hidden="1" customWidth="1"/>
    <col min="3072" max="3072" width="20" style="123" customWidth="1"/>
    <col min="3073" max="3073" width="20.85546875" style="123" customWidth="1"/>
    <col min="3074" max="3074" width="25" style="123" customWidth="1"/>
    <col min="3075" max="3075" width="18.7109375" style="123" customWidth="1"/>
    <col min="3076" max="3076" width="29.7109375" style="123" customWidth="1"/>
    <col min="3077" max="3077" width="13.42578125" style="123" customWidth="1"/>
    <col min="3078" max="3078" width="13.85546875" style="123" customWidth="1"/>
    <col min="3079" max="3083" width="16.5703125" style="123" customWidth="1"/>
    <col min="3084" max="3084" width="20.5703125" style="123" customWidth="1"/>
    <col min="3085" max="3085" width="21.140625" style="123" customWidth="1"/>
    <col min="3086" max="3086" width="9.5703125" style="123" customWidth="1"/>
    <col min="3087" max="3087" width="0.42578125" style="123" customWidth="1"/>
    <col min="3088" max="3094" width="6.42578125" style="123" customWidth="1"/>
    <col min="3095" max="3323" width="11.42578125" style="123"/>
    <col min="3324" max="3324" width="1" style="123" customWidth="1"/>
    <col min="3325" max="3325" width="4.28515625" style="123" customWidth="1"/>
    <col min="3326" max="3326" width="34.7109375" style="123" customWidth="1"/>
    <col min="3327" max="3327" width="0" style="123" hidden="1" customWidth="1"/>
    <col min="3328" max="3328" width="20" style="123" customWidth="1"/>
    <col min="3329" max="3329" width="20.85546875" style="123" customWidth="1"/>
    <col min="3330" max="3330" width="25" style="123" customWidth="1"/>
    <col min="3331" max="3331" width="18.7109375" style="123" customWidth="1"/>
    <col min="3332" max="3332" width="29.7109375" style="123" customWidth="1"/>
    <col min="3333" max="3333" width="13.42578125" style="123" customWidth="1"/>
    <col min="3334" max="3334" width="13.85546875" style="123" customWidth="1"/>
    <col min="3335" max="3339" width="16.5703125" style="123" customWidth="1"/>
    <col min="3340" max="3340" width="20.5703125" style="123" customWidth="1"/>
    <col min="3341" max="3341" width="21.140625" style="123" customWidth="1"/>
    <col min="3342" max="3342" width="9.5703125" style="123" customWidth="1"/>
    <col min="3343" max="3343" width="0.42578125" style="123" customWidth="1"/>
    <col min="3344" max="3350" width="6.42578125" style="123" customWidth="1"/>
    <col min="3351" max="3579" width="11.42578125" style="123"/>
    <col min="3580" max="3580" width="1" style="123" customWidth="1"/>
    <col min="3581" max="3581" width="4.28515625" style="123" customWidth="1"/>
    <col min="3582" max="3582" width="34.7109375" style="123" customWidth="1"/>
    <col min="3583" max="3583" width="0" style="123" hidden="1" customWidth="1"/>
    <col min="3584" max="3584" width="20" style="123" customWidth="1"/>
    <col min="3585" max="3585" width="20.85546875" style="123" customWidth="1"/>
    <col min="3586" max="3586" width="25" style="123" customWidth="1"/>
    <col min="3587" max="3587" width="18.7109375" style="123" customWidth="1"/>
    <col min="3588" max="3588" width="29.7109375" style="123" customWidth="1"/>
    <col min="3589" max="3589" width="13.42578125" style="123" customWidth="1"/>
    <col min="3590" max="3590" width="13.85546875" style="123" customWidth="1"/>
    <col min="3591" max="3595" width="16.5703125" style="123" customWidth="1"/>
    <col min="3596" max="3596" width="20.5703125" style="123" customWidth="1"/>
    <col min="3597" max="3597" width="21.140625" style="123" customWidth="1"/>
    <col min="3598" max="3598" width="9.5703125" style="123" customWidth="1"/>
    <col min="3599" max="3599" width="0.42578125" style="123" customWidth="1"/>
    <col min="3600" max="3606" width="6.42578125" style="123" customWidth="1"/>
    <col min="3607" max="3835" width="11.42578125" style="123"/>
    <col min="3836" max="3836" width="1" style="123" customWidth="1"/>
    <col min="3837" max="3837" width="4.28515625" style="123" customWidth="1"/>
    <col min="3838" max="3838" width="34.7109375" style="123" customWidth="1"/>
    <col min="3839" max="3839" width="0" style="123" hidden="1" customWidth="1"/>
    <col min="3840" max="3840" width="20" style="123" customWidth="1"/>
    <col min="3841" max="3841" width="20.85546875" style="123" customWidth="1"/>
    <col min="3842" max="3842" width="25" style="123" customWidth="1"/>
    <col min="3843" max="3843" width="18.7109375" style="123" customWidth="1"/>
    <col min="3844" max="3844" width="29.7109375" style="123" customWidth="1"/>
    <col min="3845" max="3845" width="13.42578125" style="123" customWidth="1"/>
    <col min="3846" max="3846" width="13.85546875" style="123" customWidth="1"/>
    <col min="3847" max="3851" width="16.5703125" style="123" customWidth="1"/>
    <col min="3852" max="3852" width="20.5703125" style="123" customWidth="1"/>
    <col min="3853" max="3853" width="21.140625" style="123" customWidth="1"/>
    <col min="3854" max="3854" width="9.5703125" style="123" customWidth="1"/>
    <col min="3855" max="3855" width="0.42578125" style="123" customWidth="1"/>
    <col min="3856" max="3862" width="6.42578125" style="123" customWidth="1"/>
    <col min="3863" max="4091" width="11.42578125" style="123"/>
    <col min="4092" max="4092" width="1" style="123" customWidth="1"/>
    <col min="4093" max="4093" width="4.28515625" style="123" customWidth="1"/>
    <col min="4094" max="4094" width="34.7109375" style="123" customWidth="1"/>
    <col min="4095" max="4095" width="0" style="123" hidden="1" customWidth="1"/>
    <col min="4096" max="4096" width="20" style="123" customWidth="1"/>
    <col min="4097" max="4097" width="20.85546875" style="123" customWidth="1"/>
    <col min="4098" max="4098" width="25" style="123" customWidth="1"/>
    <col min="4099" max="4099" width="18.7109375" style="123" customWidth="1"/>
    <col min="4100" max="4100" width="29.7109375" style="123" customWidth="1"/>
    <col min="4101" max="4101" width="13.42578125" style="123" customWidth="1"/>
    <col min="4102" max="4102" width="13.85546875" style="123" customWidth="1"/>
    <col min="4103" max="4107" width="16.5703125" style="123" customWidth="1"/>
    <col min="4108" max="4108" width="20.5703125" style="123" customWidth="1"/>
    <col min="4109" max="4109" width="21.140625" style="123" customWidth="1"/>
    <col min="4110" max="4110" width="9.5703125" style="123" customWidth="1"/>
    <col min="4111" max="4111" width="0.42578125" style="123" customWidth="1"/>
    <col min="4112" max="4118" width="6.42578125" style="123" customWidth="1"/>
    <col min="4119" max="4347" width="11.42578125" style="123"/>
    <col min="4348" max="4348" width="1" style="123" customWidth="1"/>
    <col min="4349" max="4349" width="4.28515625" style="123" customWidth="1"/>
    <col min="4350" max="4350" width="34.7109375" style="123" customWidth="1"/>
    <col min="4351" max="4351" width="0" style="123" hidden="1" customWidth="1"/>
    <col min="4352" max="4352" width="20" style="123" customWidth="1"/>
    <col min="4353" max="4353" width="20.85546875" style="123" customWidth="1"/>
    <col min="4354" max="4354" width="25" style="123" customWidth="1"/>
    <col min="4355" max="4355" width="18.7109375" style="123" customWidth="1"/>
    <col min="4356" max="4356" width="29.7109375" style="123" customWidth="1"/>
    <col min="4357" max="4357" width="13.42578125" style="123" customWidth="1"/>
    <col min="4358" max="4358" width="13.85546875" style="123" customWidth="1"/>
    <col min="4359" max="4363" width="16.5703125" style="123" customWidth="1"/>
    <col min="4364" max="4364" width="20.5703125" style="123" customWidth="1"/>
    <col min="4365" max="4365" width="21.140625" style="123" customWidth="1"/>
    <col min="4366" max="4366" width="9.5703125" style="123" customWidth="1"/>
    <col min="4367" max="4367" width="0.42578125" style="123" customWidth="1"/>
    <col min="4368" max="4374" width="6.42578125" style="123" customWidth="1"/>
    <col min="4375" max="4603" width="11.42578125" style="123"/>
    <col min="4604" max="4604" width="1" style="123" customWidth="1"/>
    <col min="4605" max="4605" width="4.28515625" style="123" customWidth="1"/>
    <col min="4606" max="4606" width="34.7109375" style="123" customWidth="1"/>
    <col min="4607" max="4607" width="0" style="123" hidden="1" customWidth="1"/>
    <col min="4608" max="4608" width="20" style="123" customWidth="1"/>
    <col min="4609" max="4609" width="20.85546875" style="123" customWidth="1"/>
    <col min="4610" max="4610" width="25" style="123" customWidth="1"/>
    <col min="4611" max="4611" width="18.7109375" style="123" customWidth="1"/>
    <col min="4612" max="4612" width="29.7109375" style="123" customWidth="1"/>
    <col min="4613" max="4613" width="13.42578125" style="123" customWidth="1"/>
    <col min="4614" max="4614" width="13.85546875" style="123" customWidth="1"/>
    <col min="4615" max="4619" width="16.5703125" style="123" customWidth="1"/>
    <col min="4620" max="4620" width="20.5703125" style="123" customWidth="1"/>
    <col min="4621" max="4621" width="21.140625" style="123" customWidth="1"/>
    <col min="4622" max="4622" width="9.5703125" style="123" customWidth="1"/>
    <col min="4623" max="4623" width="0.42578125" style="123" customWidth="1"/>
    <col min="4624" max="4630" width="6.42578125" style="123" customWidth="1"/>
    <col min="4631" max="4859" width="11.42578125" style="123"/>
    <col min="4860" max="4860" width="1" style="123" customWidth="1"/>
    <col min="4861" max="4861" width="4.28515625" style="123" customWidth="1"/>
    <col min="4862" max="4862" width="34.7109375" style="123" customWidth="1"/>
    <col min="4863" max="4863" width="0" style="123" hidden="1" customWidth="1"/>
    <col min="4864" max="4864" width="20" style="123" customWidth="1"/>
    <col min="4865" max="4865" width="20.85546875" style="123" customWidth="1"/>
    <col min="4866" max="4866" width="25" style="123" customWidth="1"/>
    <col min="4867" max="4867" width="18.7109375" style="123" customWidth="1"/>
    <col min="4868" max="4868" width="29.7109375" style="123" customWidth="1"/>
    <col min="4869" max="4869" width="13.42578125" style="123" customWidth="1"/>
    <col min="4870" max="4870" width="13.85546875" style="123" customWidth="1"/>
    <col min="4871" max="4875" width="16.5703125" style="123" customWidth="1"/>
    <col min="4876" max="4876" width="20.5703125" style="123" customWidth="1"/>
    <col min="4877" max="4877" width="21.140625" style="123" customWidth="1"/>
    <col min="4878" max="4878" width="9.5703125" style="123" customWidth="1"/>
    <col min="4879" max="4879" width="0.42578125" style="123" customWidth="1"/>
    <col min="4880" max="4886" width="6.42578125" style="123" customWidth="1"/>
    <col min="4887" max="5115" width="11.42578125" style="123"/>
    <col min="5116" max="5116" width="1" style="123" customWidth="1"/>
    <col min="5117" max="5117" width="4.28515625" style="123" customWidth="1"/>
    <col min="5118" max="5118" width="34.7109375" style="123" customWidth="1"/>
    <col min="5119" max="5119" width="0" style="123" hidden="1" customWidth="1"/>
    <col min="5120" max="5120" width="20" style="123" customWidth="1"/>
    <col min="5121" max="5121" width="20.85546875" style="123" customWidth="1"/>
    <col min="5122" max="5122" width="25" style="123" customWidth="1"/>
    <col min="5123" max="5123" width="18.7109375" style="123" customWidth="1"/>
    <col min="5124" max="5124" width="29.7109375" style="123" customWidth="1"/>
    <col min="5125" max="5125" width="13.42578125" style="123" customWidth="1"/>
    <col min="5126" max="5126" width="13.85546875" style="123" customWidth="1"/>
    <col min="5127" max="5131" width="16.5703125" style="123" customWidth="1"/>
    <col min="5132" max="5132" width="20.5703125" style="123" customWidth="1"/>
    <col min="5133" max="5133" width="21.140625" style="123" customWidth="1"/>
    <col min="5134" max="5134" width="9.5703125" style="123" customWidth="1"/>
    <col min="5135" max="5135" width="0.42578125" style="123" customWidth="1"/>
    <col min="5136" max="5142" width="6.42578125" style="123" customWidth="1"/>
    <col min="5143" max="5371" width="11.42578125" style="123"/>
    <col min="5372" max="5372" width="1" style="123" customWidth="1"/>
    <col min="5373" max="5373" width="4.28515625" style="123" customWidth="1"/>
    <col min="5374" max="5374" width="34.7109375" style="123" customWidth="1"/>
    <col min="5375" max="5375" width="0" style="123" hidden="1" customWidth="1"/>
    <col min="5376" max="5376" width="20" style="123" customWidth="1"/>
    <col min="5377" max="5377" width="20.85546875" style="123" customWidth="1"/>
    <col min="5378" max="5378" width="25" style="123" customWidth="1"/>
    <col min="5379" max="5379" width="18.7109375" style="123" customWidth="1"/>
    <col min="5380" max="5380" width="29.7109375" style="123" customWidth="1"/>
    <col min="5381" max="5381" width="13.42578125" style="123" customWidth="1"/>
    <col min="5382" max="5382" width="13.85546875" style="123" customWidth="1"/>
    <col min="5383" max="5387" width="16.5703125" style="123" customWidth="1"/>
    <col min="5388" max="5388" width="20.5703125" style="123" customWidth="1"/>
    <col min="5389" max="5389" width="21.140625" style="123" customWidth="1"/>
    <col min="5390" max="5390" width="9.5703125" style="123" customWidth="1"/>
    <col min="5391" max="5391" width="0.42578125" style="123" customWidth="1"/>
    <col min="5392" max="5398" width="6.42578125" style="123" customWidth="1"/>
    <col min="5399" max="5627" width="11.42578125" style="123"/>
    <col min="5628" max="5628" width="1" style="123" customWidth="1"/>
    <col min="5629" max="5629" width="4.28515625" style="123" customWidth="1"/>
    <col min="5630" max="5630" width="34.7109375" style="123" customWidth="1"/>
    <col min="5631" max="5631" width="0" style="123" hidden="1" customWidth="1"/>
    <col min="5632" max="5632" width="20" style="123" customWidth="1"/>
    <col min="5633" max="5633" width="20.85546875" style="123" customWidth="1"/>
    <col min="5634" max="5634" width="25" style="123" customWidth="1"/>
    <col min="5635" max="5635" width="18.7109375" style="123" customWidth="1"/>
    <col min="5636" max="5636" width="29.7109375" style="123" customWidth="1"/>
    <col min="5637" max="5637" width="13.42578125" style="123" customWidth="1"/>
    <col min="5638" max="5638" width="13.85546875" style="123" customWidth="1"/>
    <col min="5639" max="5643" width="16.5703125" style="123" customWidth="1"/>
    <col min="5644" max="5644" width="20.5703125" style="123" customWidth="1"/>
    <col min="5645" max="5645" width="21.140625" style="123" customWidth="1"/>
    <col min="5646" max="5646" width="9.5703125" style="123" customWidth="1"/>
    <col min="5647" max="5647" width="0.42578125" style="123" customWidth="1"/>
    <col min="5648" max="5654" width="6.42578125" style="123" customWidth="1"/>
    <col min="5655" max="5883" width="11.42578125" style="123"/>
    <col min="5884" max="5884" width="1" style="123" customWidth="1"/>
    <col min="5885" max="5885" width="4.28515625" style="123" customWidth="1"/>
    <col min="5886" max="5886" width="34.7109375" style="123" customWidth="1"/>
    <col min="5887" max="5887" width="0" style="123" hidden="1" customWidth="1"/>
    <col min="5888" max="5888" width="20" style="123" customWidth="1"/>
    <col min="5889" max="5889" width="20.85546875" style="123" customWidth="1"/>
    <col min="5890" max="5890" width="25" style="123" customWidth="1"/>
    <col min="5891" max="5891" width="18.7109375" style="123" customWidth="1"/>
    <col min="5892" max="5892" width="29.7109375" style="123" customWidth="1"/>
    <col min="5893" max="5893" width="13.42578125" style="123" customWidth="1"/>
    <col min="5894" max="5894" width="13.85546875" style="123" customWidth="1"/>
    <col min="5895" max="5899" width="16.5703125" style="123" customWidth="1"/>
    <col min="5900" max="5900" width="20.5703125" style="123" customWidth="1"/>
    <col min="5901" max="5901" width="21.140625" style="123" customWidth="1"/>
    <col min="5902" max="5902" width="9.5703125" style="123" customWidth="1"/>
    <col min="5903" max="5903" width="0.42578125" style="123" customWidth="1"/>
    <col min="5904" max="5910" width="6.42578125" style="123" customWidth="1"/>
    <col min="5911" max="6139" width="11.42578125" style="123"/>
    <col min="6140" max="6140" width="1" style="123" customWidth="1"/>
    <col min="6141" max="6141" width="4.28515625" style="123" customWidth="1"/>
    <col min="6142" max="6142" width="34.7109375" style="123" customWidth="1"/>
    <col min="6143" max="6143" width="0" style="123" hidden="1" customWidth="1"/>
    <col min="6144" max="6144" width="20" style="123" customWidth="1"/>
    <col min="6145" max="6145" width="20.85546875" style="123" customWidth="1"/>
    <col min="6146" max="6146" width="25" style="123" customWidth="1"/>
    <col min="6147" max="6147" width="18.7109375" style="123" customWidth="1"/>
    <col min="6148" max="6148" width="29.7109375" style="123" customWidth="1"/>
    <col min="6149" max="6149" width="13.42578125" style="123" customWidth="1"/>
    <col min="6150" max="6150" width="13.85546875" style="123" customWidth="1"/>
    <col min="6151" max="6155" width="16.5703125" style="123" customWidth="1"/>
    <col min="6156" max="6156" width="20.5703125" style="123" customWidth="1"/>
    <col min="6157" max="6157" width="21.140625" style="123" customWidth="1"/>
    <col min="6158" max="6158" width="9.5703125" style="123" customWidth="1"/>
    <col min="6159" max="6159" width="0.42578125" style="123" customWidth="1"/>
    <col min="6160" max="6166" width="6.42578125" style="123" customWidth="1"/>
    <col min="6167" max="6395" width="11.42578125" style="123"/>
    <col min="6396" max="6396" width="1" style="123" customWidth="1"/>
    <col min="6397" max="6397" width="4.28515625" style="123" customWidth="1"/>
    <col min="6398" max="6398" width="34.7109375" style="123" customWidth="1"/>
    <col min="6399" max="6399" width="0" style="123" hidden="1" customWidth="1"/>
    <col min="6400" max="6400" width="20" style="123" customWidth="1"/>
    <col min="6401" max="6401" width="20.85546875" style="123" customWidth="1"/>
    <col min="6402" max="6402" width="25" style="123" customWidth="1"/>
    <col min="6403" max="6403" width="18.7109375" style="123" customWidth="1"/>
    <col min="6404" max="6404" width="29.7109375" style="123" customWidth="1"/>
    <col min="6405" max="6405" width="13.42578125" style="123" customWidth="1"/>
    <col min="6406" max="6406" width="13.85546875" style="123" customWidth="1"/>
    <col min="6407" max="6411" width="16.5703125" style="123" customWidth="1"/>
    <col min="6412" max="6412" width="20.5703125" style="123" customWidth="1"/>
    <col min="6413" max="6413" width="21.140625" style="123" customWidth="1"/>
    <col min="6414" max="6414" width="9.5703125" style="123" customWidth="1"/>
    <col min="6415" max="6415" width="0.42578125" style="123" customWidth="1"/>
    <col min="6416" max="6422" width="6.42578125" style="123" customWidth="1"/>
    <col min="6423" max="6651" width="11.42578125" style="123"/>
    <col min="6652" max="6652" width="1" style="123" customWidth="1"/>
    <col min="6653" max="6653" width="4.28515625" style="123" customWidth="1"/>
    <col min="6654" max="6654" width="34.7109375" style="123" customWidth="1"/>
    <col min="6655" max="6655" width="0" style="123" hidden="1" customWidth="1"/>
    <col min="6656" max="6656" width="20" style="123" customWidth="1"/>
    <col min="6657" max="6657" width="20.85546875" style="123" customWidth="1"/>
    <col min="6658" max="6658" width="25" style="123" customWidth="1"/>
    <col min="6659" max="6659" width="18.7109375" style="123" customWidth="1"/>
    <col min="6660" max="6660" width="29.7109375" style="123" customWidth="1"/>
    <col min="6661" max="6661" width="13.42578125" style="123" customWidth="1"/>
    <col min="6662" max="6662" width="13.85546875" style="123" customWidth="1"/>
    <col min="6663" max="6667" width="16.5703125" style="123" customWidth="1"/>
    <col min="6668" max="6668" width="20.5703125" style="123" customWidth="1"/>
    <col min="6669" max="6669" width="21.140625" style="123" customWidth="1"/>
    <col min="6670" max="6670" width="9.5703125" style="123" customWidth="1"/>
    <col min="6671" max="6671" width="0.42578125" style="123" customWidth="1"/>
    <col min="6672" max="6678" width="6.42578125" style="123" customWidth="1"/>
    <col min="6679" max="6907" width="11.42578125" style="123"/>
    <col min="6908" max="6908" width="1" style="123" customWidth="1"/>
    <col min="6909" max="6909" width="4.28515625" style="123" customWidth="1"/>
    <col min="6910" max="6910" width="34.7109375" style="123" customWidth="1"/>
    <col min="6911" max="6911" width="0" style="123" hidden="1" customWidth="1"/>
    <col min="6912" max="6912" width="20" style="123" customWidth="1"/>
    <col min="6913" max="6913" width="20.85546875" style="123" customWidth="1"/>
    <col min="6914" max="6914" width="25" style="123" customWidth="1"/>
    <col min="6915" max="6915" width="18.7109375" style="123" customWidth="1"/>
    <col min="6916" max="6916" width="29.7109375" style="123" customWidth="1"/>
    <col min="6917" max="6917" width="13.42578125" style="123" customWidth="1"/>
    <col min="6918" max="6918" width="13.85546875" style="123" customWidth="1"/>
    <col min="6919" max="6923" width="16.5703125" style="123" customWidth="1"/>
    <col min="6924" max="6924" width="20.5703125" style="123" customWidth="1"/>
    <col min="6925" max="6925" width="21.140625" style="123" customWidth="1"/>
    <col min="6926" max="6926" width="9.5703125" style="123" customWidth="1"/>
    <col min="6927" max="6927" width="0.42578125" style="123" customWidth="1"/>
    <col min="6928" max="6934" width="6.42578125" style="123" customWidth="1"/>
    <col min="6935" max="7163" width="11.42578125" style="123"/>
    <col min="7164" max="7164" width="1" style="123" customWidth="1"/>
    <col min="7165" max="7165" width="4.28515625" style="123" customWidth="1"/>
    <col min="7166" max="7166" width="34.7109375" style="123" customWidth="1"/>
    <col min="7167" max="7167" width="0" style="123" hidden="1" customWidth="1"/>
    <col min="7168" max="7168" width="20" style="123" customWidth="1"/>
    <col min="7169" max="7169" width="20.85546875" style="123" customWidth="1"/>
    <col min="7170" max="7170" width="25" style="123" customWidth="1"/>
    <col min="7171" max="7171" width="18.7109375" style="123" customWidth="1"/>
    <col min="7172" max="7172" width="29.7109375" style="123" customWidth="1"/>
    <col min="7173" max="7173" width="13.42578125" style="123" customWidth="1"/>
    <col min="7174" max="7174" width="13.85546875" style="123" customWidth="1"/>
    <col min="7175" max="7179" width="16.5703125" style="123" customWidth="1"/>
    <col min="7180" max="7180" width="20.5703125" style="123" customWidth="1"/>
    <col min="7181" max="7181" width="21.140625" style="123" customWidth="1"/>
    <col min="7182" max="7182" width="9.5703125" style="123" customWidth="1"/>
    <col min="7183" max="7183" width="0.42578125" style="123" customWidth="1"/>
    <col min="7184" max="7190" width="6.42578125" style="123" customWidth="1"/>
    <col min="7191" max="7419" width="11.42578125" style="123"/>
    <col min="7420" max="7420" width="1" style="123" customWidth="1"/>
    <col min="7421" max="7421" width="4.28515625" style="123" customWidth="1"/>
    <col min="7422" max="7422" width="34.7109375" style="123" customWidth="1"/>
    <col min="7423" max="7423" width="0" style="123" hidden="1" customWidth="1"/>
    <col min="7424" max="7424" width="20" style="123" customWidth="1"/>
    <col min="7425" max="7425" width="20.85546875" style="123" customWidth="1"/>
    <col min="7426" max="7426" width="25" style="123" customWidth="1"/>
    <col min="7427" max="7427" width="18.7109375" style="123" customWidth="1"/>
    <col min="7428" max="7428" width="29.7109375" style="123" customWidth="1"/>
    <col min="7429" max="7429" width="13.42578125" style="123" customWidth="1"/>
    <col min="7430" max="7430" width="13.85546875" style="123" customWidth="1"/>
    <col min="7431" max="7435" width="16.5703125" style="123" customWidth="1"/>
    <col min="7436" max="7436" width="20.5703125" style="123" customWidth="1"/>
    <col min="7437" max="7437" width="21.140625" style="123" customWidth="1"/>
    <col min="7438" max="7438" width="9.5703125" style="123" customWidth="1"/>
    <col min="7439" max="7439" width="0.42578125" style="123" customWidth="1"/>
    <col min="7440" max="7446" width="6.42578125" style="123" customWidth="1"/>
    <col min="7447" max="7675" width="11.42578125" style="123"/>
    <col min="7676" max="7676" width="1" style="123" customWidth="1"/>
    <col min="7677" max="7677" width="4.28515625" style="123" customWidth="1"/>
    <col min="7678" max="7678" width="34.7109375" style="123" customWidth="1"/>
    <col min="7679" max="7679" width="0" style="123" hidden="1" customWidth="1"/>
    <col min="7680" max="7680" width="20" style="123" customWidth="1"/>
    <col min="7681" max="7681" width="20.85546875" style="123" customWidth="1"/>
    <col min="7682" max="7682" width="25" style="123" customWidth="1"/>
    <col min="7683" max="7683" width="18.7109375" style="123" customWidth="1"/>
    <col min="7684" max="7684" width="29.7109375" style="123" customWidth="1"/>
    <col min="7685" max="7685" width="13.42578125" style="123" customWidth="1"/>
    <col min="7686" max="7686" width="13.85546875" style="123" customWidth="1"/>
    <col min="7687" max="7691" width="16.5703125" style="123" customWidth="1"/>
    <col min="7692" max="7692" width="20.5703125" style="123" customWidth="1"/>
    <col min="7693" max="7693" width="21.140625" style="123" customWidth="1"/>
    <col min="7694" max="7694" width="9.5703125" style="123" customWidth="1"/>
    <col min="7695" max="7695" width="0.42578125" style="123" customWidth="1"/>
    <col min="7696" max="7702" width="6.42578125" style="123" customWidth="1"/>
    <col min="7703" max="7931" width="11.42578125" style="123"/>
    <col min="7932" max="7932" width="1" style="123" customWidth="1"/>
    <col min="7933" max="7933" width="4.28515625" style="123" customWidth="1"/>
    <col min="7934" max="7934" width="34.7109375" style="123" customWidth="1"/>
    <col min="7935" max="7935" width="0" style="123" hidden="1" customWidth="1"/>
    <col min="7936" max="7936" width="20" style="123" customWidth="1"/>
    <col min="7937" max="7937" width="20.85546875" style="123" customWidth="1"/>
    <col min="7938" max="7938" width="25" style="123" customWidth="1"/>
    <col min="7939" max="7939" width="18.7109375" style="123" customWidth="1"/>
    <col min="7940" max="7940" width="29.7109375" style="123" customWidth="1"/>
    <col min="7941" max="7941" width="13.42578125" style="123" customWidth="1"/>
    <col min="7942" max="7942" width="13.85546875" style="123" customWidth="1"/>
    <col min="7943" max="7947" width="16.5703125" style="123" customWidth="1"/>
    <col min="7948" max="7948" width="20.5703125" style="123" customWidth="1"/>
    <col min="7949" max="7949" width="21.140625" style="123" customWidth="1"/>
    <col min="7950" max="7950" width="9.5703125" style="123" customWidth="1"/>
    <col min="7951" max="7951" width="0.42578125" style="123" customWidth="1"/>
    <col min="7952" max="7958" width="6.42578125" style="123" customWidth="1"/>
    <col min="7959" max="8187" width="11.42578125" style="123"/>
    <col min="8188" max="8188" width="1" style="123" customWidth="1"/>
    <col min="8189" max="8189" width="4.28515625" style="123" customWidth="1"/>
    <col min="8190" max="8190" width="34.7109375" style="123" customWidth="1"/>
    <col min="8191" max="8191" width="0" style="123" hidden="1" customWidth="1"/>
    <col min="8192" max="8192" width="20" style="123" customWidth="1"/>
    <col min="8193" max="8193" width="20.85546875" style="123" customWidth="1"/>
    <col min="8194" max="8194" width="25" style="123" customWidth="1"/>
    <col min="8195" max="8195" width="18.7109375" style="123" customWidth="1"/>
    <col min="8196" max="8196" width="29.7109375" style="123" customWidth="1"/>
    <col min="8197" max="8197" width="13.42578125" style="123" customWidth="1"/>
    <col min="8198" max="8198" width="13.85546875" style="123" customWidth="1"/>
    <col min="8199" max="8203" width="16.5703125" style="123" customWidth="1"/>
    <col min="8204" max="8204" width="20.5703125" style="123" customWidth="1"/>
    <col min="8205" max="8205" width="21.140625" style="123" customWidth="1"/>
    <col min="8206" max="8206" width="9.5703125" style="123" customWidth="1"/>
    <col min="8207" max="8207" width="0.42578125" style="123" customWidth="1"/>
    <col min="8208" max="8214" width="6.42578125" style="123" customWidth="1"/>
    <col min="8215" max="8443" width="11.42578125" style="123"/>
    <col min="8444" max="8444" width="1" style="123" customWidth="1"/>
    <col min="8445" max="8445" width="4.28515625" style="123" customWidth="1"/>
    <col min="8446" max="8446" width="34.7109375" style="123" customWidth="1"/>
    <col min="8447" max="8447" width="0" style="123" hidden="1" customWidth="1"/>
    <col min="8448" max="8448" width="20" style="123" customWidth="1"/>
    <col min="8449" max="8449" width="20.85546875" style="123" customWidth="1"/>
    <col min="8450" max="8450" width="25" style="123" customWidth="1"/>
    <col min="8451" max="8451" width="18.7109375" style="123" customWidth="1"/>
    <col min="8452" max="8452" width="29.7109375" style="123" customWidth="1"/>
    <col min="8453" max="8453" width="13.42578125" style="123" customWidth="1"/>
    <col min="8454" max="8454" width="13.85546875" style="123" customWidth="1"/>
    <col min="8455" max="8459" width="16.5703125" style="123" customWidth="1"/>
    <col min="8460" max="8460" width="20.5703125" style="123" customWidth="1"/>
    <col min="8461" max="8461" width="21.140625" style="123" customWidth="1"/>
    <col min="8462" max="8462" width="9.5703125" style="123" customWidth="1"/>
    <col min="8463" max="8463" width="0.42578125" style="123" customWidth="1"/>
    <col min="8464" max="8470" width="6.42578125" style="123" customWidth="1"/>
    <col min="8471" max="8699" width="11.42578125" style="123"/>
    <col min="8700" max="8700" width="1" style="123" customWidth="1"/>
    <col min="8701" max="8701" width="4.28515625" style="123" customWidth="1"/>
    <col min="8702" max="8702" width="34.7109375" style="123" customWidth="1"/>
    <col min="8703" max="8703" width="0" style="123" hidden="1" customWidth="1"/>
    <col min="8704" max="8704" width="20" style="123" customWidth="1"/>
    <col min="8705" max="8705" width="20.85546875" style="123" customWidth="1"/>
    <col min="8706" max="8706" width="25" style="123" customWidth="1"/>
    <col min="8707" max="8707" width="18.7109375" style="123" customWidth="1"/>
    <col min="8708" max="8708" width="29.7109375" style="123" customWidth="1"/>
    <col min="8709" max="8709" width="13.42578125" style="123" customWidth="1"/>
    <col min="8710" max="8710" width="13.85546875" style="123" customWidth="1"/>
    <col min="8711" max="8715" width="16.5703125" style="123" customWidth="1"/>
    <col min="8716" max="8716" width="20.5703125" style="123" customWidth="1"/>
    <col min="8717" max="8717" width="21.140625" style="123" customWidth="1"/>
    <col min="8718" max="8718" width="9.5703125" style="123" customWidth="1"/>
    <col min="8719" max="8719" width="0.42578125" style="123" customWidth="1"/>
    <col min="8720" max="8726" width="6.42578125" style="123" customWidth="1"/>
    <col min="8727" max="8955" width="11.42578125" style="123"/>
    <col min="8956" max="8956" width="1" style="123" customWidth="1"/>
    <col min="8957" max="8957" width="4.28515625" style="123" customWidth="1"/>
    <col min="8958" max="8958" width="34.7109375" style="123" customWidth="1"/>
    <col min="8959" max="8959" width="0" style="123" hidden="1" customWidth="1"/>
    <col min="8960" max="8960" width="20" style="123" customWidth="1"/>
    <col min="8961" max="8961" width="20.85546875" style="123" customWidth="1"/>
    <col min="8962" max="8962" width="25" style="123" customWidth="1"/>
    <col min="8963" max="8963" width="18.7109375" style="123" customWidth="1"/>
    <col min="8964" max="8964" width="29.7109375" style="123" customWidth="1"/>
    <col min="8965" max="8965" width="13.42578125" style="123" customWidth="1"/>
    <col min="8966" max="8966" width="13.85546875" style="123" customWidth="1"/>
    <col min="8967" max="8971" width="16.5703125" style="123" customWidth="1"/>
    <col min="8972" max="8972" width="20.5703125" style="123" customWidth="1"/>
    <col min="8973" max="8973" width="21.140625" style="123" customWidth="1"/>
    <col min="8974" max="8974" width="9.5703125" style="123" customWidth="1"/>
    <col min="8975" max="8975" width="0.42578125" style="123" customWidth="1"/>
    <col min="8976" max="8982" width="6.42578125" style="123" customWidth="1"/>
    <col min="8983" max="9211" width="11.42578125" style="123"/>
    <col min="9212" max="9212" width="1" style="123" customWidth="1"/>
    <col min="9213" max="9213" width="4.28515625" style="123" customWidth="1"/>
    <col min="9214" max="9214" width="34.7109375" style="123" customWidth="1"/>
    <col min="9215" max="9215" width="0" style="123" hidden="1" customWidth="1"/>
    <col min="9216" max="9216" width="20" style="123" customWidth="1"/>
    <col min="9217" max="9217" width="20.85546875" style="123" customWidth="1"/>
    <col min="9218" max="9218" width="25" style="123" customWidth="1"/>
    <col min="9219" max="9219" width="18.7109375" style="123" customWidth="1"/>
    <col min="9220" max="9220" width="29.7109375" style="123" customWidth="1"/>
    <col min="9221" max="9221" width="13.42578125" style="123" customWidth="1"/>
    <col min="9222" max="9222" width="13.85546875" style="123" customWidth="1"/>
    <col min="9223" max="9227" width="16.5703125" style="123" customWidth="1"/>
    <col min="9228" max="9228" width="20.5703125" style="123" customWidth="1"/>
    <col min="9229" max="9229" width="21.140625" style="123" customWidth="1"/>
    <col min="9230" max="9230" width="9.5703125" style="123" customWidth="1"/>
    <col min="9231" max="9231" width="0.42578125" style="123" customWidth="1"/>
    <col min="9232" max="9238" width="6.42578125" style="123" customWidth="1"/>
    <col min="9239" max="9467" width="11.42578125" style="123"/>
    <col min="9468" max="9468" width="1" style="123" customWidth="1"/>
    <col min="9469" max="9469" width="4.28515625" style="123" customWidth="1"/>
    <col min="9470" max="9470" width="34.7109375" style="123" customWidth="1"/>
    <col min="9471" max="9471" width="0" style="123" hidden="1" customWidth="1"/>
    <col min="9472" max="9472" width="20" style="123" customWidth="1"/>
    <col min="9473" max="9473" width="20.85546875" style="123" customWidth="1"/>
    <col min="9474" max="9474" width="25" style="123" customWidth="1"/>
    <col min="9475" max="9475" width="18.7109375" style="123" customWidth="1"/>
    <col min="9476" max="9476" width="29.7109375" style="123" customWidth="1"/>
    <col min="9477" max="9477" width="13.42578125" style="123" customWidth="1"/>
    <col min="9478" max="9478" width="13.85546875" style="123" customWidth="1"/>
    <col min="9479" max="9483" width="16.5703125" style="123" customWidth="1"/>
    <col min="9484" max="9484" width="20.5703125" style="123" customWidth="1"/>
    <col min="9485" max="9485" width="21.140625" style="123" customWidth="1"/>
    <col min="9486" max="9486" width="9.5703125" style="123" customWidth="1"/>
    <col min="9487" max="9487" width="0.42578125" style="123" customWidth="1"/>
    <col min="9488" max="9494" width="6.42578125" style="123" customWidth="1"/>
    <col min="9495" max="9723" width="11.42578125" style="123"/>
    <col min="9724" max="9724" width="1" style="123" customWidth="1"/>
    <col min="9725" max="9725" width="4.28515625" style="123" customWidth="1"/>
    <col min="9726" max="9726" width="34.7109375" style="123" customWidth="1"/>
    <col min="9727" max="9727" width="0" style="123" hidden="1" customWidth="1"/>
    <col min="9728" max="9728" width="20" style="123" customWidth="1"/>
    <col min="9729" max="9729" width="20.85546875" style="123" customWidth="1"/>
    <col min="9730" max="9730" width="25" style="123" customWidth="1"/>
    <col min="9731" max="9731" width="18.7109375" style="123" customWidth="1"/>
    <col min="9732" max="9732" width="29.7109375" style="123" customWidth="1"/>
    <col min="9733" max="9733" width="13.42578125" style="123" customWidth="1"/>
    <col min="9734" max="9734" width="13.85546875" style="123" customWidth="1"/>
    <col min="9735" max="9739" width="16.5703125" style="123" customWidth="1"/>
    <col min="9740" max="9740" width="20.5703125" style="123" customWidth="1"/>
    <col min="9741" max="9741" width="21.140625" style="123" customWidth="1"/>
    <col min="9742" max="9742" width="9.5703125" style="123" customWidth="1"/>
    <col min="9743" max="9743" width="0.42578125" style="123" customWidth="1"/>
    <col min="9744" max="9750" width="6.42578125" style="123" customWidth="1"/>
    <col min="9751" max="9979" width="11.42578125" style="123"/>
    <col min="9980" max="9980" width="1" style="123" customWidth="1"/>
    <col min="9981" max="9981" width="4.28515625" style="123" customWidth="1"/>
    <col min="9982" max="9982" width="34.7109375" style="123" customWidth="1"/>
    <col min="9983" max="9983" width="0" style="123" hidden="1" customWidth="1"/>
    <col min="9984" max="9984" width="20" style="123" customWidth="1"/>
    <col min="9985" max="9985" width="20.85546875" style="123" customWidth="1"/>
    <col min="9986" max="9986" width="25" style="123" customWidth="1"/>
    <col min="9987" max="9987" width="18.7109375" style="123" customWidth="1"/>
    <col min="9988" max="9988" width="29.7109375" style="123" customWidth="1"/>
    <col min="9989" max="9989" width="13.42578125" style="123" customWidth="1"/>
    <col min="9990" max="9990" width="13.85546875" style="123" customWidth="1"/>
    <col min="9991" max="9995" width="16.5703125" style="123" customWidth="1"/>
    <col min="9996" max="9996" width="20.5703125" style="123" customWidth="1"/>
    <col min="9997" max="9997" width="21.140625" style="123" customWidth="1"/>
    <col min="9998" max="9998" width="9.5703125" style="123" customWidth="1"/>
    <col min="9999" max="9999" width="0.42578125" style="123" customWidth="1"/>
    <col min="10000" max="10006" width="6.42578125" style="123" customWidth="1"/>
    <col min="10007" max="10235" width="11.42578125" style="123"/>
    <col min="10236" max="10236" width="1" style="123" customWidth="1"/>
    <col min="10237" max="10237" width="4.28515625" style="123" customWidth="1"/>
    <col min="10238" max="10238" width="34.7109375" style="123" customWidth="1"/>
    <col min="10239" max="10239" width="0" style="123" hidden="1" customWidth="1"/>
    <col min="10240" max="10240" width="20" style="123" customWidth="1"/>
    <col min="10241" max="10241" width="20.85546875" style="123" customWidth="1"/>
    <col min="10242" max="10242" width="25" style="123" customWidth="1"/>
    <col min="10243" max="10243" width="18.7109375" style="123" customWidth="1"/>
    <col min="10244" max="10244" width="29.7109375" style="123" customWidth="1"/>
    <col min="10245" max="10245" width="13.42578125" style="123" customWidth="1"/>
    <col min="10246" max="10246" width="13.85546875" style="123" customWidth="1"/>
    <col min="10247" max="10251" width="16.5703125" style="123" customWidth="1"/>
    <col min="10252" max="10252" width="20.5703125" style="123" customWidth="1"/>
    <col min="10253" max="10253" width="21.140625" style="123" customWidth="1"/>
    <col min="10254" max="10254" width="9.5703125" style="123" customWidth="1"/>
    <col min="10255" max="10255" width="0.42578125" style="123" customWidth="1"/>
    <col min="10256" max="10262" width="6.42578125" style="123" customWidth="1"/>
    <col min="10263" max="10491" width="11.42578125" style="123"/>
    <col min="10492" max="10492" width="1" style="123" customWidth="1"/>
    <col min="10493" max="10493" width="4.28515625" style="123" customWidth="1"/>
    <col min="10494" max="10494" width="34.7109375" style="123" customWidth="1"/>
    <col min="10495" max="10495" width="0" style="123" hidden="1" customWidth="1"/>
    <col min="10496" max="10496" width="20" style="123" customWidth="1"/>
    <col min="10497" max="10497" width="20.85546875" style="123" customWidth="1"/>
    <col min="10498" max="10498" width="25" style="123" customWidth="1"/>
    <col min="10499" max="10499" width="18.7109375" style="123" customWidth="1"/>
    <col min="10500" max="10500" width="29.7109375" style="123" customWidth="1"/>
    <col min="10501" max="10501" width="13.42578125" style="123" customWidth="1"/>
    <col min="10502" max="10502" width="13.85546875" style="123" customWidth="1"/>
    <col min="10503" max="10507" width="16.5703125" style="123" customWidth="1"/>
    <col min="10508" max="10508" width="20.5703125" style="123" customWidth="1"/>
    <col min="10509" max="10509" width="21.140625" style="123" customWidth="1"/>
    <col min="10510" max="10510" width="9.5703125" style="123" customWidth="1"/>
    <col min="10511" max="10511" width="0.42578125" style="123" customWidth="1"/>
    <col min="10512" max="10518" width="6.42578125" style="123" customWidth="1"/>
    <col min="10519" max="10747" width="11.42578125" style="123"/>
    <col min="10748" max="10748" width="1" style="123" customWidth="1"/>
    <col min="10749" max="10749" width="4.28515625" style="123" customWidth="1"/>
    <col min="10750" max="10750" width="34.7109375" style="123" customWidth="1"/>
    <col min="10751" max="10751" width="0" style="123" hidden="1" customWidth="1"/>
    <col min="10752" max="10752" width="20" style="123" customWidth="1"/>
    <col min="10753" max="10753" width="20.85546875" style="123" customWidth="1"/>
    <col min="10754" max="10754" width="25" style="123" customWidth="1"/>
    <col min="10755" max="10755" width="18.7109375" style="123" customWidth="1"/>
    <col min="10756" max="10756" width="29.7109375" style="123" customWidth="1"/>
    <col min="10757" max="10757" width="13.42578125" style="123" customWidth="1"/>
    <col min="10758" max="10758" width="13.85546875" style="123" customWidth="1"/>
    <col min="10759" max="10763" width="16.5703125" style="123" customWidth="1"/>
    <col min="10764" max="10764" width="20.5703125" style="123" customWidth="1"/>
    <col min="10765" max="10765" width="21.140625" style="123" customWidth="1"/>
    <col min="10766" max="10766" width="9.5703125" style="123" customWidth="1"/>
    <col min="10767" max="10767" width="0.42578125" style="123" customWidth="1"/>
    <col min="10768" max="10774" width="6.42578125" style="123" customWidth="1"/>
    <col min="10775" max="11003" width="11.42578125" style="123"/>
    <col min="11004" max="11004" width="1" style="123" customWidth="1"/>
    <col min="11005" max="11005" width="4.28515625" style="123" customWidth="1"/>
    <col min="11006" max="11006" width="34.7109375" style="123" customWidth="1"/>
    <col min="11007" max="11007" width="0" style="123" hidden="1" customWidth="1"/>
    <col min="11008" max="11008" width="20" style="123" customWidth="1"/>
    <col min="11009" max="11009" width="20.85546875" style="123" customWidth="1"/>
    <col min="11010" max="11010" width="25" style="123" customWidth="1"/>
    <col min="11011" max="11011" width="18.7109375" style="123" customWidth="1"/>
    <col min="11012" max="11012" width="29.7109375" style="123" customWidth="1"/>
    <col min="11013" max="11013" width="13.42578125" style="123" customWidth="1"/>
    <col min="11014" max="11014" width="13.85546875" style="123" customWidth="1"/>
    <col min="11015" max="11019" width="16.5703125" style="123" customWidth="1"/>
    <col min="11020" max="11020" width="20.5703125" style="123" customWidth="1"/>
    <col min="11021" max="11021" width="21.140625" style="123" customWidth="1"/>
    <col min="11022" max="11022" width="9.5703125" style="123" customWidth="1"/>
    <col min="11023" max="11023" width="0.42578125" style="123" customWidth="1"/>
    <col min="11024" max="11030" width="6.42578125" style="123" customWidth="1"/>
    <col min="11031" max="11259" width="11.42578125" style="123"/>
    <col min="11260" max="11260" width="1" style="123" customWidth="1"/>
    <col min="11261" max="11261" width="4.28515625" style="123" customWidth="1"/>
    <col min="11262" max="11262" width="34.7109375" style="123" customWidth="1"/>
    <col min="11263" max="11263" width="0" style="123" hidden="1" customWidth="1"/>
    <col min="11264" max="11264" width="20" style="123" customWidth="1"/>
    <col min="11265" max="11265" width="20.85546875" style="123" customWidth="1"/>
    <col min="11266" max="11266" width="25" style="123" customWidth="1"/>
    <col min="11267" max="11267" width="18.7109375" style="123" customWidth="1"/>
    <col min="11268" max="11268" width="29.7109375" style="123" customWidth="1"/>
    <col min="11269" max="11269" width="13.42578125" style="123" customWidth="1"/>
    <col min="11270" max="11270" width="13.85546875" style="123" customWidth="1"/>
    <col min="11271" max="11275" width="16.5703125" style="123" customWidth="1"/>
    <col min="11276" max="11276" width="20.5703125" style="123" customWidth="1"/>
    <col min="11277" max="11277" width="21.140625" style="123" customWidth="1"/>
    <col min="11278" max="11278" width="9.5703125" style="123" customWidth="1"/>
    <col min="11279" max="11279" width="0.42578125" style="123" customWidth="1"/>
    <col min="11280" max="11286" width="6.42578125" style="123" customWidth="1"/>
    <col min="11287" max="11515" width="11.42578125" style="123"/>
    <col min="11516" max="11516" width="1" style="123" customWidth="1"/>
    <col min="11517" max="11517" width="4.28515625" style="123" customWidth="1"/>
    <col min="11518" max="11518" width="34.7109375" style="123" customWidth="1"/>
    <col min="11519" max="11519" width="0" style="123" hidden="1" customWidth="1"/>
    <col min="11520" max="11520" width="20" style="123" customWidth="1"/>
    <col min="11521" max="11521" width="20.85546875" style="123" customWidth="1"/>
    <col min="11522" max="11522" width="25" style="123" customWidth="1"/>
    <col min="11523" max="11523" width="18.7109375" style="123" customWidth="1"/>
    <col min="11524" max="11524" width="29.7109375" style="123" customWidth="1"/>
    <col min="11525" max="11525" width="13.42578125" style="123" customWidth="1"/>
    <col min="11526" max="11526" width="13.85546875" style="123" customWidth="1"/>
    <col min="11527" max="11531" width="16.5703125" style="123" customWidth="1"/>
    <col min="11532" max="11532" width="20.5703125" style="123" customWidth="1"/>
    <col min="11533" max="11533" width="21.140625" style="123" customWidth="1"/>
    <col min="11534" max="11534" width="9.5703125" style="123" customWidth="1"/>
    <col min="11535" max="11535" width="0.42578125" style="123" customWidth="1"/>
    <col min="11536" max="11542" width="6.42578125" style="123" customWidth="1"/>
    <col min="11543" max="11771" width="11.42578125" style="123"/>
    <col min="11772" max="11772" width="1" style="123" customWidth="1"/>
    <col min="11773" max="11773" width="4.28515625" style="123" customWidth="1"/>
    <col min="11774" max="11774" width="34.7109375" style="123" customWidth="1"/>
    <col min="11775" max="11775" width="0" style="123" hidden="1" customWidth="1"/>
    <col min="11776" max="11776" width="20" style="123" customWidth="1"/>
    <col min="11777" max="11777" width="20.85546875" style="123" customWidth="1"/>
    <col min="11778" max="11778" width="25" style="123" customWidth="1"/>
    <col min="11779" max="11779" width="18.7109375" style="123" customWidth="1"/>
    <col min="11780" max="11780" width="29.7109375" style="123" customWidth="1"/>
    <col min="11781" max="11781" width="13.42578125" style="123" customWidth="1"/>
    <col min="11782" max="11782" width="13.85546875" style="123" customWidth="1"/>
    <col min="11783" max="11787" width="16.5703125" style="123" customWidth="1"/>
    <col min="11788" max="11788" width="20.5703125" style="123" customWidth="1"/>
    <col min="11789" max="11789" width="21.140625" style="123" customWidth="1"/>
    <col min="11790" max="11790" width="9.5703125" style="123" customWidth="1"/>
    <col min="11791" max="11791" width="0.42578125" style="123" customWidth="1"/>
    <col min="11792" max="11798" width="6.42578125" style="123" customWidth="1"/>
    <col min="11799" max="12027" width="11.42578125" style="123"/>
    <col min="12028" max="12028" width="1" style="123" customWidth="1"/>
    <col min="12029" max="12029" width="4.28515625" style="123" customWidth="1"/>
    <col min="12030" max="12030" width="34.7109375" style="123" customWidth="1"/>
    <col min="12031" max="12031" width="0" style="123" hidden="1" customWidth="1"/>
    <col min="12032" max="12032" width="20" style="123" customWidth="1"/>
    <col min="12033" max="12033" width="20.85546875" style="123" customWidth="1"/>
    <col min="12034" max="12034" width="25" style="123" customWidth="1"/>
    <col min="12035" max="12035" width="18.7109375" style="123" customWidth="1"/>
    <col min="12036" max="12036" width="29.7109375" style="123" customWidth="1"/>
    <col min="12037" max="12037" width="13.42578125" style="123" customWidth="1"/>
    <col min="12038" max="12038" width="13.85546875" style="123" customWidth="1"/>
    <col min="12039" max="12043" width="16.5703125" style="123" customWidth="1"/>
    <col min="12044" max="12044" width="20.5703125" style="123" customWidth="1"/>
    <col min="12045" max="12045" width="21.140625" style="123" customWidth="1"/>
    <col min="12046" max="12046" width="9.5703125" style="123" customWidth="1"/>
    <col min="12047" max="12047" width="0.42578125" style="123" customWidth="1"/>
    <col min="12048" max="12054" width="6.42578125" style="123" customWidth="1"/>
    <col min="12055" max="12283" width="11.42578125" style="123"/>
    <col min="12284" max="12284" width="1" style="123" customWidth="1"/>
    <col min="12285" max="12285" width="4.28515625" style="123" customWidth="1"/>
    <col min="12286" max="12286" width="34.7109375" style="123" customWidth="1"/>
    <col min="12287" max="12287" width="0" style="123" hidden="1" customWidth="1"/>
    <col min="12288" max="12288" width="20" style="123" customWidth="1"/>
    <col min="12289" max="12289" width="20.85546875" style="123" customWidth="1"/>
    <col min="12290" max="12290" width="25" style="123" customWidth="1"/>
    <col min="12291" max="12291" width="18.7109375" style="123" customWidth="1"/>
    <col min="12292" max="12292" width="29.7109375" style="123" customWidth="1"/>
    <col min="12293" max="12293" width="13.42578125" style="123" customWidth="1"/>
    <col min="12294" max="12294" width="13.85546875" style="123" customWidth="1"/>
    <col min="12295" max="12299" width="16.5703125" style="123" customWidth="1"/>
    <col min="12300" max="12300" width="20.5703125" style="123" customWidth="1"/>
    <col min="12301" max="12301" width="21.140625" style="123" customWidth="1"/>
    <col min="12302" max="12302" width="9.5703125" style="123" customWidth="1"/>
    <col min="12303" max="12303" width="0.42578125" style="123" customWidth="1"/>
    <col min="12304" max="12310" width="6.42578125" style="123" customWidth="1"/>
    <col min="12311" max="12539" width="11.42578125" style="123"/>
    <col min="12540" max="12540" width="1" style="123" customWidth="1"/>
    <col min="12541" max="12541" width="4.28515625" style="123" customWidth="1"/>
    <col min="12542" max="12542" width="34.7109375" style="123" customWidth="1"/>
    <col min="12543" max="12543" width="0" style="123" hidden="1" customWidth="1"/>
    <col min="12544" max="12544" width="20" style="123" customWidth="1"/>
    <col min="12545" max="12545" width="20.85546875" style="123" customWidth="1"/>
    <col min="12546" max="12546" width="25" style="123" customWidth="1"/>
    <col min="12547" max="12547" width="18.7109375" style="123" customWidth="1"/>
    <col min="12548" max="12548" width="29.7109375" style="123" customWidth="1"/>
    <col min="12549" max="12549" width="13.42578125" style="123" customWidth="1"/>
    <col min="12550" max="12550" width="13.85546875" style="123" customWidth="1"/>
    <col min="12551" max="12555" width="16.5703125" style="123" customWidth="1"/>
    <col min="12556" max="12556" width="20.5703125" style="123" customWidth="1"/>
    <col min="12557" max="12557" width="21.140625" style="123" customWidth="1"/>
    <col min="12558" max="12558" width="9.5703125" style="123" customWidth="1"/>
    <col min="12559" max="12559" width="0.42578125" style="123" customWidth="1"/>
    <col min="12560" max="12566" width="6.42578125" style="123" customWidth="1"/>
    <col min="12567" max="12795" width="11.42578125" style="123"/>
    <col min="12796" max="12796" width="1" style="123" customWidth="1"/>
    <col min="12797" max="12797" width="4.28515625" style="123" customWidth="1"/>
    <col min="12798" max="12798" width="34.7109375" style="123" customWidth="1"/>
    <col min="12799" max="12799" width="0" style="123" hidden="1" customWidth="1"/>
    <col min="12800" max="12800" width="20" style="123" customWidth="1"/>
    <col min="12801" max="12801" width="20.85546875" style="123" customWidth="1"/>
    <col min="12802" max="12802" width="25" style="123" customWidth="1"/>
    <col min="12803" max="12803" width="18.7109375" style="123" customWidth="1"/>
    <col min="12804" max="12804" width="29.7109375" style="123" customWidth="1"/>
    <col min="12805" max="12805" width="13.42578125" style="123" customWidth="1"/>
    <col min="12806" max="12806" width="13.85546875" style="123" customWidth="1"/>
    <col min="12807" max="12811" width="16.5703125" style="123" customWidth="1"/>
    <col min="12812" max="12812" width="20.5703125" style="123" customWidth="1"/>
    <col min="12813" max="12813" width="21.140625" style="123" customWidth="1"/>
    <col min="12814" max="12814" width="9.5703125" style="123" customWidth="1"/>
    <col min="12815" max="12815" width="0.42578125" style="123" customWidth="1"/>
    <col min="12816" max="12822" width="6.42578125" style="123" customWidth="1"/>
    <col min="12823" max="13051" width="11.42578125" style="123"/>
    <col min="13052" max="13052" width="1" style="123" customWidth="1"/>
    <col min="13053" max="13053" width="4.28515625" style="123" customWidth="1"/>
    <col min="13054" max="13054" width="34.7109375" style="123" customWidth="1"/>
    <col min="13055" max="13055" width="0" style="123" hidden="1" customWidth="1"/>
    <col min="13056" max="13056" width="20" style="123" customWidth="1"/>
    <col min="13057" max="13057" width="20.85546875" style="123" customWidth="1"/>
    <col min="13058" max="13058" width="25" style="123" customWidth="1"/>
    <col min="13059" max="13059" width="18.7109375" style="123" customWidth="1"/>
    <col min="13060" max="13060" width="29.7109375" style="123" customWidth="1"/>
    <col min="13061" max="13061" width="13.42578125" style="123" customWidth="1"/>
    <col min="13062" max="13062" width="13.85546875" style="123" customWidth="1"/>
    <col min="13063" max="13067" width="16.5703125" style="123" customWidth="1"/>
    <col min="13068" max="13068" width="20.5703125" style="123" customWidth="1"/>
    <col min="13069" max="13069" width="21.140625" style="123" customWidth="1"/>
    <col min="13070" max="13070" width="9.5703125" style="123" customWidth="1"/>
    <col min="13071" max="13071" width="0.42578125" style="123" customWidth="1"/>
    <col min="13072" max="13078" width="6.42578125" style="123" customWidth="1"/>
    <col min="13079" max="13307" width="11.42578125" style="123"/>
    <col min="13308" max="13308" width="1" style="123" customWidth="1"/>
    <col min="13309" max="13309" width="4.28515625" style="123" customWidth="1"/>
    <col min="13310" max="13310" width="34.7109375" style="123" customWidth="1"/>
    <col min="13311" max="13311" width="0" style="123" hidden="1" customWidth="1"/>
    <col min="13312" max="13312" width="20" style="123" customWidth="1"/>
    <col min="13313" max="13313" width="20.85546875" style="123" customWidth="1"/>
    <col min="13314" max="13314" width="25" style="123" customWidth="1"/>
    <col min="13315" max="13315" width="18.7109375" style="123" customWidth="1"/>
    <col min="13316" max="13316" width="29.7109375" style="123" customWidth="1"/>
    <col min="13317" max="13317" width="13.42578125" style="123" customWidth="1"/>
    <col min="13318" max="13318" width="13.85546875" style="123" customWidth="1"/>
    <col min="13319" max="13323" width="16.5703125" style="123" customWidth="1"/>
    <col min="13324" max="13324" width="20.5703125" style="123" customWidth="1"/>
    <col min="13325" max="13325" width="21.140625" style="123" customWidth="1"/>
    <col min="13326" max="13326" width="9.5703125" style="123" customWidth="1"/>
    <col min="13327" max="13327" width="0.42578125" style="123" customWidth="1"/>
    <col min="13328" max="13334" width="6.42578125" style="123" customWidth="1"/>
    <col min="13335" max="13563" width="11.42578125" style="123"/>
    <col min="13564" max="13564" width="1" style="123" customWidth="1"/>
    <col min="13565" max="13565" width="4.28515625" style="123" customWidth="1"/>
    <col min="13566" max="13566" width="34.7109375" style="123" customWidth="1"/>
    <col min="13567" max="13567" width="0" style="123" hidden="1" customWidth="1"/>
    <col min="13568" max="13568" width="20" style="123" customWidth="1"/>
    <col min="13569" max="13569" width="20.85546875" style="123" customWidth="1"/>
    <col min="13570" max="13570" width="25" style="123" customWidth="1"/>
    <col min="13571" max="13571" width="18.7109375" style="123" customWidth="1"/>
    <col min="13572" max="13572" width="29.7109375" style="123" customWidth="1"/>
    <col min="13573" max="13573" width="13.42578125" style="123" customWidth="1"/>
    <col min="13574" max="13574" width="13.85546875" style="123" customWidth="1"/>
    <col min="13575" max="13579" width="16.5703125" style="123" customWidth="1"/>
    <col min="13580" max="13580" width="20.5703125" style="123" customWidth="1"/>
    <col min="13581" max="13581" width="21.140625" style="123" customWidth="1"/>
    <col min="13582" max="13582" width="9.5703125" style="123" customWidth="1"/>
    <col min="13583" max="13583" width="0.42578125" style="123" customWidth="1"/>
    <col min="13584" max="13590" width="6.42578125" style="123" customWidth="1"/>
    <col min="13591" max="13819" width="11.42578125" style="123"/>
    <col min="13820" max="13820" width="1" style="123" customWidth="1"/>
    <col min="13821" max="13821" width="4.28515625" style="123" customWidth="1"/>
    <col min="13822" max="13822" width="34.7109375" style="123" customWidth="1"/>
    <col min="13823" max="13823" width="0" style="123" hidden="1" customWidth="1"/>
    <col min="13824" max="13824" width="20" style="123" customWidth="1"/>
    <col min="13825" max="13825" width="20.85546875" style="123" customWidth="1"/>
    <col min="13826" max="13826" width="25" style="123" customWidth="1"/>
    <col min="13827" max="13827" width="18.7109375" style="123" customWidth="1"/>
    <col min="13828" max="13828" width="29.7109375" style="123" customWidth="1"/>
    <col min="13829" max="13829" width="13.42578125" style="123" customWidth="1"/>
    <col min="13830" max="13830" width="13.85546875" style="123" customWidth="1"/>
    <col min="13831" max="13835" width="16.5703125" style="123" customWidth="1"/>
    <col min="13836" max="13836" width="20.5703125" style="123" customWidth="1"/>
    <col min="13837" max="13837" width="21.140625" style="123" customWidth="1"/>
    <col min="13838" max="13838" width="9.5703125" style="123" customWidth="1"/>
    <col min="13839" max="13839" width="0.42578125" style="123" customWidth="1"/>
    <col min="13840" max="13846" width="6.42578125" style="123" customWidth="1"/>
    <col min="13847" max="14075" width="11.42578125" style="123"/>
    <col min="14076" max="14076" width="1" style="123" customWidth="1"/>
    <col min="14077" max="14077" width="4.28515625" style="123" customWidth="1"/>
    <col min="14078" max="14078" width="34.7109375" style="123" customWidth="1"/>
    <col min="14079" max="14079" width="0" style="123" hidden="1" customWidth="1"/>
    <col min="14080" max="14080" width="20" style="123" customWidth="1"/>
    <col min="14081" max="14081" width="20.85546875" style="123" customWidth="1"/>
    <col min="14082" max="14082" width="25" style="123" customWidth="1"/>
    <col min="14083" max="14083" width="18.7109375" style="123" customWidth="1"/>
    <col min="14084" max="14084" width="29.7109375" style="123" customWidth="1"/>
    <col min="14085" max="14085" width="13.42578125" style="123" customWidth="1"/>
    <col min="14086" max="14086" width="13.85546875" style="123" customWidth="1"/>
    <col min="14087" max="14091" width="16.5703125" style="123" customWidth="1"/>
    <col min="14092" max="14092" width="20.5703125" style="123" customWidth="1"/>
    <col min="14093" max="14093" width="21.140625" style="123" customWidth="1"/>
    <col min="14094" max="14094" width="9.5703125" style="123" customWidth="1"/>
    <col min="14095" max="14095" width="0.42578125" style="123" customWidth="1"/>
    <col min="14096" max="14102" width="6.42578125" style="123" customWidth="1"/>
    <col min="14103" max="14331" width="11.42578125" style="123"/>
    <col min="14332" max="14332" width="1" style="123" customWidth="1"/>
    <col min="14333" max="14333" width="4.28515625" style="123" customWidth="1"/>
    <col min="14334" max="14334" width="34.7109375" style="123" customWidth="1"/>
    <col min="14335" max="14335" width="0" style="123" hidden="1" customWidth="1"/>
    <col min="14336" max="14336" width="20" style="123" customWidth="1"/>
    <col min="14337" max="14337" width="20.85546875" style="123" customWidth="1"/>
    <col min="14338" max="14338" width="25" style="123" customWidth="1"/>
    <col min="14339" max="14339" width="18.7109375" style="123" customWidth="1"/>
    <col min="14340" max="14340" width="29.7109375" style="123" customWidth="1"/>
    <col min="14341" max="14341" width="13.42578125" style="123" customWidth="1"/>
    <col min="14342" max="14342" width="13.85546875" style="123" customWidth="1"/>
    <col min="14343" max="14347" width="16.5703125" style="123" customWidth="1"/>
    <col min="14348" max="14348" width="20.5703125" style="123" customWidth="1"/>
    <col min="14349" max="14349" width="21.140625" style="123" customWidth="1"/>
    <col min="14350" max="14350" width="9.5703125" style="123" customWidth="1"/>
    <col min="14351" max="14351" width="0.42578125" style="123" customWidth="1"/>
    <col min="14352" max="14358" width="6.42578125" style="123" customWidth="1"/>
    <col min="14359" max="14587" width="11.42578125" style="123"/>
    <col min="14588" max="14588" width="1" style="123" customWidth="1"/>
    <col min="14589" max="14589" width="4.28515625" style="123" customWidth="1"/>
    <col min="14590" max="14590" width="34.7109375" style="123" customWidth="1"/>
    <col min="14591" max="14591" width="0" style="123" hidden="1" customWidth="1"/>
    <col min="14592" max="14592" width="20" style="123" customWidth="1"/>
    <col min="14593" max="14593" width="20.85546875" style="123" customWidth="1"/>
    <col min="14594" max="14594" width="25" style="123" customWidth="1"/>
    <col min="14595" max="14595" width="18.7109375" style="123" customWidth="1"/>
    <col min="14596" max="14596" width="29.7109375" style="123" customWidth="1"/>
    <col min="14597" max="14597" width="13.42578125" style="123" customWidth="1"/>
    <col min="14598" max="14598" width="13.85546875" style="123" customWidth="1"/>
    <col min="14599" max="14603" width="16.5703125" style="123" customWidth="1"/>
    <col min="14604" max="14604" width="20.5703125" style="123" customWidth="1"/>
    <col min="14605" max="14605" width="21.140625" style="123" customWidth="1"/>
    <col min="14606" max="14606" width="9.5703125" style="123" customWidth="1"/>
    <col min="14607" max="14607" width="0.42578125" style="123" customWidth="1"/>
    <col min="14608" max="14614" width="6.42578125" style="123" customWidth="1"/>
    <col min="14615" max="14843" width="11.42578125" style="123"/>
    <col min="14844" max="14844" width="1" style="123" customWidth="1"/>
    <col min="14845" max="14845" width="4.28515625" style="123" customWidth="1"/>
    <col min="14846" max="14846" width="34.7109375" style="123" customWidth="1"/>
    <col min="14847" max="14847" width="0" style="123" hidden="1" customWidth="1"/>
    <col min="14848" max="14848" width="20" style="123" customWidth="1"/>
    <col min="14849" max="14849" width="20.85546875" style="123" customWidth="1"/>
    <col min="14850" max="14850" width="25" style="123" customWidth="1"/>
    <col min="14851" max="14851" width="18.7109375" style="123" customWidth="1"/>
    <col min="14852" max="14852" width="29.7109375" style="123" customWidth="1"/>
    <col min="14853" max="14853" width="13.42578125" style="123" customWidth="1"/>
    <col min="14854" max="14854" width="13.85546875" style="123" customWidth="1"/>
    <col min="14855" max="14859" width="16.5703125" style="123" customWidth="1"/>
    <col min="14860" max="14860" width="20.5703125" style="123" customWidth="1"/>
    <col min="14861" max="14861" width="21.140625" style="123" customWidth="1"/>
    <col min="14862" max="14862" width="9.5703125" style="123" customWidth="1"/>
    <col min="14863" max="14863" width="0.42578125" style="123" customWidth="1"/>
    <col min="14864" max="14870" width="6.42578125" style="123" customWidth="1"/>
    <col min="14871" max="15099" width="11.42578125" style="123"/>
    <col min="15100" max="15100" width="1" style="123" customWidth="1"/>
    <col min="15101" max="15101" width="4.28515625" style="123" customWidth="1"/>
    <col min="15102" max="15102" width="34.7109375" style="123" customWidth="1"/>
    <col min="15103" max="15103" width="0" style="123" hidden="1" customWidth="1"/>
    <col min="15104" max="15104" width="20" style="123" customWidth="1"/>
    <col min="15105" max="15105" width="20.85546875" style="123" customWidth="1"/>
    <col min="15106" max="15106" width="25" style="123" customWidth="1"/>
    <col min="15107" max="15107" width="18.7109375" style="123" customWidth="1"/>
    <col min="15108" max="15108" width="29.7109375" style="123" customWidth="1"/>
    <col min="15109" max="15109" width="13.42578125" style="123" customWidth="1"/>
    <col min="15110" max="15110" width="13.85546875" style="123" customWidth="1"/>
    <col min="15111" max="15115" width="16.5703125" style="123" customWidth="1"/>
    <col min="15116" max="15116" width="20.5703125" style="123" customWidth="1"/>
    <col min="15117" max="15117" width="21.140625" style="123" customWidth="1"/>
    <col min="15118" max="15118" width="9.5703125" style="123" customWidth="1"/>
    <col min="15119" max="15119" width="0.42578125" style="123" customWidth="1"/>
    <col min="15120" max="15126" width="6.42578125" style="123" customWidth="1"/>
    <col min="15127" max="15355" width="11.42578125" style="123"/>
    <col min="15356" max="15356" width="1" style="123" customWidth="1"/>
    <col min="15357" max="15357" width="4.28515625" style="123" customWidth="1"/>
    <col min="15358" max="15358" width="34.7109375" style="123" customWidth="1"/>
    <col min="15359" max="15359" width="0" style="123" hidden="1" customWidth="1"/>
    <col min="15360" max="15360" width="20" style="123" customWidth="1"/>
    <col min="15361" max="15361" width="20.85546875" style="123" customWidth="1"/>
    <col min="15362" max="15362" width="25" style="123" customWidth="1"/>
    <col min="15363" max="15363" width="18.7109375" style="123" customWidth="1"/>
    <col min="15364" max="15364" width="29.7109375" style="123" customWidth="1"/>
    <col min="15365" max="15365" width="13.42578125" style="123" customWidth="1"/>
    <col min="15366" max="15366" width="13.85546875" style="123" customWidth="1"/>
    <col min="15367" max="15371" width="16.5703125" style="123" customWidth="1"/>
    <col min="15372" max="15372" width="20.5703125" style="123" customWidth="1"/>
    <col min="15373" max="15373" width="21.140625" style="123" customWidth="1"/>
    <col min="15374" max="15374" width="9.5703125" style="123" customWidth="1"/>
    <col min="15375" max="15375" width="0.42578125" style="123" customWidth="1"/>
    <col min="15376" max="15382" width="6.42578125" style="123" customWidth="1"/>
    <col min="15383" max="15611" width="11.42578125" style="123"/>
    <col min="15612" max="15612" width="1" style="123" customWidth="1"/>
    <col min="15613" max="15613" width="4.28515625" style="123" customWidth="1"/>
    <col min="15614" max="15614" width="34.7109375" style="123" customWidth="1"/>
    <col min="15615" max="15615" width="0" style="123" hidden="1" customWidth="1"/>
    <col min="15616" max="15616" width="20" style="123" customWidth="1"/>
    <col min="15617" max="15617" width="20.85546875" style="123" customWidth="1"/>
    <col min="15618" max="15618" width="25" style="123" customWidth="1"/>
    <col min="15619" max="15619" width="18.7109375" style="123" customWidth="1"/>
    <col min="15620" max="15620" width="29.7109375" style="123" customWidth="1"/>
    <col min="15621" max="15621" width="13.42578125" style="123" customWidth="1"/>
    <col min="15622" max="15622" width="13.85546875" style="123" customWidth="1"/>
    <col min="15623" max="15627" width="16.5703125" style="123" customWidth="1"/>
    <col min="15628" max="15628" width="20.5703125" style="123" customWidth="1"/>
    <col min="15629" max="15629" width="21.140625" style="123" customWidth="1"/>
    <col min="15630" max="15630" width="9.5703125" style="123" customWidth="1"/>
    <col min="15631" max="15631" width="0.42578125" style="123" customWidth="1"/>
    <col min="15632" max="15638" width="6.42578125" style="123" customWidth="1"/>
    <col min="15639" max="15867" width="11.42578125" style="123"/>
    <col min="15868" max="15868" width="1" style="123" customWidth="1"/>
    <col min="15869" max="15869" width="4.28515625" style="123" customWidth="1"/>
    <col min="15870" max="15870" width="34.7109375" style="123" customWidth="1"/>
    <col min="15871" max="15871" width="0" style="123" hidden="1" customWidth="1"/>
    <col min="15872" max="15872" width="20" style="123" customWidth="1"/>
    <col min="15873" max="15873" width="20.85546875" style="123" customWidth="1"/>
    <col min="15874" max="15874" width="25" style="123" customWidth="1"/>
    <col min="15875" max="15875" width="18.7109375" style="123" customWidth="1"/>
    <col min="15876" max="15876" width="29.7109375" style="123" customWidth="1"/>
    <col min="15877" max="15877" width="13.42578125" style="123" customWidth="1"/>
    <col min="15878" max="15878" width="13.85546875" style="123" customWidth="1"/>
    <col min="15879" max="15883" width="16.5703125" style="123" customWidth="1"/>
    <col min="15884" max="15884" width="20.5703125" style="123" customWidth="1"/>
    <col min="15885" max="15885" width="21.140625" style="123" customWidth="1"/>
    <col min="15886" max="15886" width="9.5703125" style="123" customWidth="1"/>
    <col min="15887" max="15887" width="0.42578125" style="123" customWidth="1"/>
    <col min="15888" max="15894" width="6.42578125" style="123" customWidth="1"/>
    <col min="15895" max="16123" width="11.42578125" style="123"/>
    <col min="16124" max="16124" width="1" style="123" customWidth="1"/>
    <col min="16125" max="16125" width="4.28515625" style="123" customWidth="1"/>
    <col min="16126" max="16126" width="34.7109375" style="123" customWidth="1"/>
    <col min="16127" max="16127" width="0" style="123" hidden="1" customWidth="1"/>
    <col min="16128" max="16128" width="20" style="123" customWidth="1"/>
    <col min="16129" max="16129" width="20.85546875" style="123" customWidth="1"/>
    <col min="16130" max="16130" width="25" style="123" customWidth="1"/>
    <col min="16131" max="16131" width="18.7109375" style="123" customWidth="1"/>
    <col min="16132" max="16132" width="29.7109375" style="123" customWidth="1"/>
    <col min="16133" max="16133" width="13.42578125" style="123" customWidth="1"/>
    <col min="16134" max="16134" width="13.85546875" style="123" customWidth="1"/>
    <col min="16135" max="16139" width="16.5703125" style="123" customWidth="1"/>
    <col min="16140" max="16140" width="20.5703125" style="123" customWidth="1"/>
    <col min="16141" max="16141" width="21.140625" style="123" customWidth="1"/>
    <col min="16142" max="16142" width="9.5703125" style="123" customWidth="1"/>
    <col min="16143" max="16143" width="0.42578125" style="123" customWidth="1"/>
    <col min="16144" max="16150" width="6.42578125" style="123" customWidth="1"/>
    <col min="16151" max="16371" width="11.42578125" style="123"/>
    <col min="16372" max="16384" width="11.42578125" style="123" customWidth="1"/>
  </cols>
  <sheetData>
    <row r="2" spans="1:16" ht="26.25" x14ac:dyDescent="0.25">
      <c r="B2" s="516" t="s">
        <v>77</v>
      </c>
      <c r="C2" s="517"/>
      <c r="D2" s="517"/>
      <c r="E2" s="517"/>
      <c r="F2" s="517"/>
      <c r="G2" s="517"/>
      <c r="H2" s="517"/>
      <c r="I2" s="517"/>
      <c r="J2" s="517"/>
      <c r="K2" s="517"/>
      <c r="L2" s="517"/>
      <c r="M2" s="517"/>
      <c r="N2" s="517"/>
      <c r="O2" s="517"/>
      <c r="P2" s="517"/>
    </row>
    <row r="4" spans="1:16" ht="26.25" x14ac:dyDescent="0.25">
      <c r="B4" s="550" t="s">
        <v>78</v>
      </c>
      <c r="C4" s="551"/>
      <c r="D4" s="551"/>
      <c r="E4" s="551"/>
      <c r="F4" s="551"/>
      <c r="G4" s="551"/>
      <c r="H4" s="551"/>
      <c r="I4" s="551"/>
      <c r="J4" s="551"/>
      <c r="K4" s="551"/>
      <c r="L4" s="551"/>
      <c r="M4" s="551"/>
      <c r="N4" s="551"/>
      <c r="O4" s="551"/>
      <c r="P4" s="552"/>
    </row>
    <row r="5" spans="1:16" s="171" customFormat="1" ht="20.25" x14ac:dyDescent="0.3">
      <c r="A5" s="521" t="s">
        <v>79</v>
      </c>
      <c r="B5" s="521"/>
      <c r="C5" s="521"/>
      <c r="D5" s="521"/>
      <c r="E5" s="521"/>
      <c r="F5" s="521"/>
      <c r="G5" s="521"/>
      <c r="H5" s="521"/>
      <c r="I5" s="521"/>
      <c r="J5" s="521"/>
      <c r="K5" s="521"/>
      <c r="L5" s="521"/>
    </row>
    <row r="6" spans="1:16" ht="15" thickBot="1" x14ac:dyDescent="0.3"/>
    <row r="7" spans="1:16" ht="21" thickBot="1" x14ac:dyDescent="0.3">
      <c r="B7" s="101" t="s">
        <v>80</v>
      </c>
      <c r="C7" s="500" t="s">
        <v>1179</v>
      </c>
      <c r="D7" s="500"/>
      <c r="E7" s="500"/>
      <c r="F7" s="500"/>
      <c r="G7" s="500"/>
      <c r="H7" s="500"/>
      <c r="I7" s="500"/>
      <c r="J7" s="500"/>
      <c r="K7" s="500"/>
      <c r="L7" s="500"/>
      <c r="M7" s="500"/>
      <c r="N7" s="501"/>
    </row>
    <row r="8" spans="1:16" ht="15.75" thickBot="1" x14ac:dyDescent="0.3">
      <c r="B8" s="102" t="s">
        <v>81</v>
      </c>
      <c r="C8" s="500"/>
      <c r="D8" s="500"/>
      <c r="E8" s="500"/>
      <c r="F8" s="500"/>
      <c r="G8" s="500"/>
      <c r="H8" s="500"/>
      <c r="I8" s="500"/>
      <c r="J8" s="500"/>
      <c r="K8" s="500"/>
      <c r="L8" s="500"/>
      <c r="M8" s="500"/>
      <c r="N8" s="501"/>
    </row>
    <row r="9" spans="1:16" ht="15.75" thickBot="1" x14ac:dyDescent="0.3">
      <c r="B9" s="102" t="s">
        <v>82</v>
      </c>
      <c r="C9" s="500"/>
      <c r="D9" s="500"/>
      <c r="E9" s="500"/>
      <c r="F9" s="500"/>
      <c r="G9" s="500"/>
      <c r="H9" s="500"/>
      <c r="I9" s="500"/>
      <c r="J9" s="500"/>
      <c r="K9" s="500"/>
      <c r="L9" s="500"/>
      <c r="M9" s="500"/>
      <c r="N9" s="501"/>
    </row>
    <row r="10" spans="1:16" ht="15.75" thickBot="1" x14ac:dyDescent="0.3">
      <c r="B10" s="102" t="s">
        <v>83</v>
      </c>
      <c r="C10" s="500"/>
      <c r="D10" s="500"/>
      <c r="E10" s="500"/>
      <c r="F10" s="500"/>
      <c r="G10" s="500"/>
      <c r="H10" s="500"/>
      <c r="I10" s="500"/>
      <c r="J10" s="500"/>
      <c r="K10" s="500"/>
      <c r="L10" s="500"/>
      <c r="M10" s="500"/>
      <c r="N10" s="501"/>
    </row>
    <row r="11" spans="1:16" ht="15.75" thickBot="1" x14ac:dyDescent="0.3">
      <c r="B11" s="102" t="s">
        <v>84</v>
      </c>
      <c r="C11" s="502" t="s">
        <v>1180</v>
      </c>
      <c r="D11" s="502"/>
      <c r="E11" s="503"/>
      <c r="F11" s="172"/>
      <c r="G11" s="172"/>
      <c r="H11" s="172"/>
      <c r="I11" s="172"/>
      <c r="J11" s="172"/>
      <c r="K11" s="172"/>
      <c r="L11" s="172"/>
      <c r="M11" s="172"/>
      <c r="N11" s="173"/>
    </row>
    <row r="12" spans="1:16" ht="15.75" thickBot="1" x14ac:dyDescent="0.3">
      <c r="B12" s="103" t="s">
        <v>85</v>
      </c>
      <c r="C12" s="147">
        <v>42022</v>
      </c>
      <c r="D12" s="104"/>
      <c r="E12" s="104"/>
      <c r="F12" s="104"/>
      <c r="G12" s="104"/>
      <c r="H12" s="104"/>
      <c r="I12" s="104"/>
      <c r="J12" s="104"/>
      <c r="K12" s="104"/>
      <c r="L12" s="104"/>
      <c r="M12" s="104"/>
      <c r="N12" s="105"/>
    </row>
    <row r="13" spans="1:16" ht="15.75" x14ac:dyDescent="0.25">
      <c r="B13" s="106"/>
      <c r="C13" s="148"/>
      <c r="D13" s="107"/>
      <c r="E13" s="107"/>
      <c r="F13" s="107"/>
      <c r="G13" s="107"/>
      <c r="H13" s="107"/>
      <c r="I13" s="174"/>
      <c r="J13" s="174"/>
      <c r="K13" s="174"/>
      <c r="L13" s="174"/>
      <c r="M13" s="174"/>
      <c r="N13" s="107"/>
    </row>
    <row r="14" spans="1:16" ht="15" x14ac:dyDescent="0.25">
      <c r="I14" s="174"/>
      <c r="J14" s="174"/>
      <c r="K14" s="174"/>
      <c r="L14" s="174"/>
      <c r="M14" s="174"/>
      <c r="N14" s="175"/>
    </row>
    <row r="15" spans="1:16" ht="15" x14ac:dyDescent="0.25">
      <c r="B15" s="498" t="s">
        <v>86</v>
      </c>
      <c r="C15" s="498"/>
      <c r="D15" s="176" t="s">
        <v>87</v>
      </c>
      <c r="E15" s="176" t="s">
        <v>88</v>
      </c>
      <c r="F15" s="176" t="s">
        <v>89</v>
      </c>
      <c r="G15" s="177"/>
      <c r="I15" s="149"/>
      <c r="J15" s="149"/>
      <c r="K15" s="149"/>
      <c r="L15" s="149"/>
      <c r="M15" s="149"/>
      <c r="N15" s="175"/>
    </row>
    <row r="16" spans="1:16" ht="15" x14ac:dyDescent="0.25">
      <c r="B16" s="498"/>
      <c r="C16" s="498"/>
      <c r="D16" s="176">
        <v>22</v>
      </c>
      <c r="E16" s="178" t="s">
        <v>1181</v>
      </c>
      <c r="F16" s="178">
        <v>310</v>
      </c>
      <c r="G16" s="179"/>
      <c r="I16" s="150"/>
      <c r="J16" s="150"/>
      <c r="K16" s="150"/>
      <c r="L16" s="150"/>
      <c r="M16" s="150"/>
      <c r="N16" s="175"/>
    </row>
    <row r="17" spans="1:14" ht="15" x14ac:dyDescent="0.25">
      <c r="B17" s="498"/>
      <c r="C17" s="498"/>
      <c r="D17" s="176"/>
      <c r="E17" s="178"/>
      <c r="F17" s="178"/>
      <c r="G17" s="179"/>
      <c r="I17" s="150"/>
      <c r="J17" s="150"/>
      <c r="K17" s="150"/>
      <c r="L17" s="150"/>
      <c r="M17" s="150"/>
      <c r="N17" s="175"/>
    </row>
    <row r="18" spans="1:14" ht="15" x14ac:dyDescent="0.25">
      <c r="B18" s="498"/>
      <c r="C18" s="498"/>
      <c r="D18" s="176"/>
      <c r="E18" s="178"/>
      <c r="F18" s="178"/>
      <c r="G18" s="179"/>
      <c r="I18" s="150"/>
      <c r="J18" s="150"/>
      <c r="K18" s="150"/>
      <c r="L18" s="150"/>
      <c r="M18" s="150"/>
      <c r="N18" s="175"/>
    </row>
    <row r="19" spans="1:14" ht="15" x14ac:dyDescent="0.25">
      <c r="B19" s="498"/>
      <c r="C19" s="498"/>
      <c r="D19" s="176"/>
      <c r="E19" s="180"/>
      <c r="F19" s="178"/>
      <c r="G19" s="179"/>
      <c r="H19" s="151"/>
      <c r="I19" s="150"/>
      <c r="J19" s="150"/>
      <c r="K19" s="150"/>
      <c r="L19" s="150"/>
      <c r="M19" s="150"/>
      <c r="N19" s="181"/>
    </row>
    <row r="20" spans="1:14" ht="15" x14ac:dyDescent="0.25">
      <c r="B20" s="498"/>
      <c r="C20" s="498"/>
      <c r="D20" s="176"/>
      <c r="E20" s="180"/>
      <c r="F20" s="178"/>
      <c r="G20" s="179"/>
      <c r="H20" s="151"/>
      <c r="I20" s="152"/>
      <c r="J20" s="152"/>
      <c r="K20" s="152"/>
      <c r="L20" s="152"/>
      <c r="M20" s="152"/>
      <c r="N20" s="181"/>
    </row>
    <row r="21" spans="1:14" ht="15" x14ac:dyDescent="0.25">
      <c r="B21" s="498"/>
      <c r="C21" s="498"/>
      <c r="D21" s="176"/>
      <c r="E21" s="180"/>
      <c r="F21" s="178"/>
      <c r="G21" s="179"/>
      <c r="H21" s="151"/>
      <c r="I21" s="174"/>
      <c r="J21" s="174"/>
      <c r="K21" s="174"/>
      <c r="L21" s="174"/>
      <c r="M21" s="174"/>
      <c r="N21" s="181"/>
    </row>
    <row r="22" spans="1:14" ht="15" x14ac:dyDescent="0.25">
      <c r="B22" s="498"/>
      <c r="C22" s="498"/>
      <c r="D22" s="176"/>
      <c r="E22" s="180"/>
      <c r="F22" s="178"/>
      <c r="G22" s="179"/>
      <c r="H22" s="151"/>
      <c r="I22" s="174"/>
      <c r="J22" s="174"/>
      <c r="K22" s="174"/>
      <c r="L22" s="174"/>
      <c r="M22" s="174"/>
      <c r="N22" s="181"/>
    </row>
    <row r="23" spans="1:14" ht="15.75" thickBot="1" x14ac:dyDescent="0.3">
      <c r="B23" s="489" t="s">
        <v>90</v>
      </c>
      <c r="C23" s="491"/>
      <c r="D23" s="176"/>
      <c r="E23" s="178" t="s">
        <v>1181</v>
      </c>
      <c r="F23" s="178">
        <f>SUM(F16:F22)</f>
        <v>310</v>
      </c>
      <c r="G23" s="179"/>
      <c r="H23" s="151"/>
      <c r="I23" s="174"/>
      <c r="J23" s="174"/>
      <c r="K23" s="174"/>
      <c r="L23" s="174"/>
      <c r="M23" s="174"/>
      <c r="N23" s="181"/>
    </row>
    <row r="24" spans="1:14" ht="43.5" thickBot="1" x14ac:dyDescent="0.3">
      <c r="A24" s="131"/>
      <c r="B24" s="127" t="s">
        <v>91</v>
      </c>
      <c r="C24" s="127" t="s">
        <v>92</v>
      </c>
      <c r="E24" s="149"/>
      <c r="F24" s="149"/>
      <c r="G24" s="149"/>
      <c r="H24" s="149"/>
      <c r="I24" s="132"/>
      <c r="J24" s="132"/>
      <c r="K24" s="132"/>
      <c r="L24" s="132"/>
      <c r="M24" s="132"/>
    </row>
    <row r="25" spans="1:14" ht="15.75" thickBot="1" x14ac:dyDescent="0.3">
      <c r="A25" s="183">
        <v>1</v>
      </c>
      <c r="C25" s="184">
        <f>+F23*80%</f>
        <v>248</v>
      </c>
      <c r="D25" s="150"/>
      <c r="E25" s="185" t="str">
        <f>E23</f>
        <v>904,663,700</v>
      </c>
      <c r="F25" s="153"/>
      <c r="G25" s="153"/>
      <c r="H25" s="153"/>
      <c r="I25" s="186"/>
      <c r="J25" s="186"/>
      <c r="K25" s="186"/>
      <c r="L25" s="186"/>
      <c r="M25" s="186"/>
    </row>
    <row r="26" spans="1:14" ht="15" x14ac:dyDescent="0.25">
      <c r="A26" s="187"/>
      <c r="C26" s="108"/>
      <c r="D26" s="150"/>
      <c r="E26" s="154"/>
      <c r="F26" s="153"/>
      <c r="G26" s="153"/>
      <c r="H26" s="153"/>
      <c r="I26" s="186"/>
      <c r="J26" s="186"/>
      <c r="K26" s="186"/>
      <c r="L26" s="186"/>
      <c r="M26" s="186"/>
    </row>
    <row r="27" spans="1:14" ht="15" x14ac:dyDescent="0.25">
      <c r="A27" s="187"/>
      <c r="C27" s="108"/>
      <c r="D27" s="150"/>
      <c r="E27" s="154"/>
      <c r="F27" s="153"/>
      <c r="G27" s="153"/>
      <c r="H27" s="153"/>
      <c r="I27" s="186"/>
      <c r="J27" s="186"/>
      <c r="K27" s="186"/>
      <c r="L27" s="186"/>
      <c r="M27" s="186"/>
    </row>
    <row r="28" spans="1:14" ht="15" x14ac:dyDescent="0.2">
      <c r="A28" s="187"/>
      <c r="B28" s="188" t="s">
        <v>93</v>
      </c>
      <c r="C28" s="171"/>
      <c r="D28" s="171"/>
      <c r="E28" s="171"/>
      <c r="F28" s="171"/>
      <c r="G28" s="171"/>
      <c r="H28" s="171"/>
      <c r="I28" s="174"/>
      <c r="J28" s="174"/>
      <c r="K28" s="174"/>
      <c r="L28" s="174"/>
      <c r="M28" s="174"/>
      <c r="N28" s="175"/>
    </row>
    <row r="29" spans="1:14" ht="15" x14ac:dyDescent="0.2">
      <c r="A29" s="187"/>
      <c r="B29" s="171"/>
      <c r="C29" s="171"/>
      <c r="D29" s="171"/>
      <c r="E29" s="171"/>
      <c r="F29" s="171"/>
      <c r="G29" s="171"/>
      <c r="H29" s="171"/>
      <c r="I29" s="174"/>
      <c r="J29" s="174"/>
      <c r="K29" s="174"/>
      <c r="L29" s="174"/>
      <c r="M29" s="174"/>
      <c r="N29" s="175"/>
    </row>
    <row r="30" spans="1:14" ht="15" x14ac:dyDescent="0.2">
      <c r="A30" s="187"/>
      <c r="B30" s="176" t="s">
        <v>94</v>
      </c>
      <c r="C30" s="176" t="s">
        <v>75</v>
      </c>
      <c r="D30" s="176" t="s">
        <v>95</v>
      </c>
      <c r="E30" s="171"/>
      <c r="F30" s="171"/>
      <c r="G30" s="171"/>
      <c r="H30" s="171"/>
      <c r="I30" s="174"/>
      <c r="J30" s="174"/>
      <c r="K30" s="174"/>
      <c r="L30" s="174"/>
      <c r="M30" s="174"/>
      <c r="N30" s="175"/>
    </row>
    <row r="31" spans="1:14" ht="15" x14ac:dyDescent="0.2">
      <c r="A31" s="187"/>
      <c r="B31" s="99" t="s">
        <v>97</v>
      </c>
      <c r="C31" s="85" t="s">
        <v>98</v>
      </c>
      <c r="D31" s="99"/>
      <c r="E31" s="171"/>
      <c r="F31" s="171"/>
      <c r="G31" s="171"/>
      <c r="H31" s="171"/>
      <c r="I31" s="174"/>
      <c r="J31" s="174"/>
      <c r="K31" s="174"/>
      <c r="L31" s="174"/>
      <c r="M31" s="174"/>
      <c r="N31" s="175"/>
    </row>
    <row r="32" spans="1:14" ht="15" x14ac:dyDescent="0.2">
      <c r="A32" s="187"/>
      <c r="B32" s="99" t="s">
        <v>99</v>
      </c>
      <c r="C32" s="85" t="s">
        <v>98</v>
      </c>
      <c r="D32" s="99"/>
      <c r="E32" s="171"/>
      <c r="F32" s="171"/>
      <c r="G32" s="171"/>
      <c r="H32" s="171"/>
      <c r="I32" s="174"/>
      <c r="J32" s="174"/>
      <c r="K32" s="174"/>
      <c r="L32" s="174"/>
      <c r="M32" s="174"/>
      <c r="N32" s="175"/>
    </row>
    <row r="33" spans="1:14" ht="15" x14ac:dyDescent="0.2">
      <c r="A33" s="187"/>
      <c r="B33" s="99" t="s">
        <v>100</v>
      </c>
      <c r="C33" s="85" t="s">
        <v>98</v>
      </c>
      <c r="D33" s="99"/>
      <c r="E33" s="171"/>
      <c r="F33" s="171"/>
      <c r="G33" s="171"/>
      <c r="H33" s="171"/>
      <c r="I33" s="174"/>
      <c r="J33" s="174"/>
      <c r="K33" s="174"/>
      <c r="L33" s="174"/>
      <c r="M33" s="174"/>
      <c r="N33" s="175"/>
    </row>
    <row r="34" spans="1:14" ht="15" x14ac:dyDescent="0.2">
      <c r="A34" s="187"/>
      <c r="B34" s="99" t="s">
        <v>101</v>
      </c>
      <c r="C34" s="99"/>
      <c r="D34" s="85" t="s">
        <v>98</v>
      </c>
      <c r="E34" s="85"/>
      <c r="F34" s="171"/>
      <c r="G34" s="171"/>
      <c r="H34" s="171"/>
      <c r="I34" s="174"/>
      <c r="J34" s="174"/>
      <c r="K34" s="174"/>
      <c r="L34" s="174"/>
      <c r="M34" s="174"/>
      <c r="N34" s="175"/>
    </row>
    <row r="35" spans="1:14" ht="15" x14ac:dyDescent="0.2">
      <c r="A35" s="187"/>
      <c r="B35" s="171"/>
      <c r="C35" s="171"/>
      <c r="D35" s="171"/>
      <c r="E35" s="171"/>
      <c r="F35" s="171"/>
      <c r="G35" s="171"/>
      <c r="H35" s="171"/>
      <c r="I35" s="174"/>
      <c r="J35" s="174"/>
      <c r="K35" s="174"/>
      <c r="L35" s="174"/>
      <c r="M35" s="174"/>
      <c r="N35" s="175"/>
    </row>
    <row r="36" spans="1:14" ht="15" x14ac:dyDescent="0.2">
      <c r="A36" s="187"/>
      <c r="B36" s="171"/>
      <c r="C36" s="171"/>
      <c r="D36" s="171"/>
      <c r="E36" s="171"/>
      <c r="F36" s="171"/>
      <c r="G36" s="171"/>
      <c r="H36" s="171"/>
      <c r="I36" s="174"/>
      <c r="J36" s="174"/>
      <c r="K36" s="174"/>
      <c r="L36" s="174"/>
      <c r="M36" s="174"/>
      <c r="N36" s="175"/>
    </row>
    <row r="37" spans="1:14" ht="15" x14ac:dyDescent="0.2">
      <c r="A37" s="187"/>
      <c r="B37" s="188" t="s">
        <v>102</v>
      </c>
      <c r="C37" s="171"/>
      <c r="D37" s="171"/>
      <c r="E37" s="171"/>
      <c r="F37" s="171"/>
      <c r="G37" s="171"/>
      <c r="H37" s="171"/>
      <c r="I37" s="174"/>
      <c r="J37" s="174"/>
      <c r="K37" s="174"/>
      <c r="L37" s="174"/>
      <c r="M37" s="174"/>
      <c r="N37" s="175"/>
    </row>
    <row r="38" spans="1:14" ht="15" x14ac:dyDescent="0.2">
      <c r="A38" s="187"/>
      <c r="B38" s="171"/>
      <c r="C38" s="171"/>
      <c r="D38" s="171"/>
      <c r="E38" s="171"/>
      <c r="F38" s="171"/>
      <c r="G38" s="171"/>
      <c r="H38" s="171"/>
      <c r="I38" s="174"/>
      <c r="J38" s="174"/>
      <c r="K38" s="174"/>
      <c r="L38" s="174"/>
      <c r="M38" s="174"/>
      <c r="N38" s="175"/>
    </row>
    <row r="39" spans="1:14" ht="15" x14ac:dyDescent="0.2">
      <c r="A39" s="187"/>
      <c r="B39" s="171"/>
      <c r="C39" s="171"/>
      <c r="D39" s="171"/>
      <c r="E39" s="171"/>
      <c r="F39" s="171"/>
      <c r="G39" s="171"/>
      <c r="H39" s="171"/>
      <c r="I39" s="174"/>
      <c r="J39" s="174"/>
      <c r="K39" s="174"/>
      <c r="L39" s="174"/>
      <c r="M39" s="174"/>
      <c r="N39" s="175"/>
    </row>
    <row r="40" spans="1:14" ht="15" x14ac:dyDescent="0.2">
      <c r="A40" s="187"/>
      <c r="B40" s="176" t="s">
        <v>94</v>
      </c>
      <c r="C40" s="176" t="s">
        <v>103</v>
      </c>
      <c r="D40" s="158" t="s">
        <v>104</v>
      </c>
      <c r="E40" s="158" t="s">
        <v>105</v>
      </c>
      <c r="F40" s="171"/>
      <c r="G40" s="171"/>
      <c r="H40" s="171"/>
      <c r="I40" s="174"/>
      <c r="J40" s="174"/>
      <c r="K40" s="174"/>
      <c r="L40" s="174"/>
      <c r="M40" s="174"/>
      <c r="N40" s="175"/>
    </row>
    <row r="41" spans="1:14" ht="42.75" x14ac:dyDescent="0.2">
      <c r="A41" s="187"/>
      <c r="B41" s="190" t="s">
        <v>106</v>
      </c>
      <c r="C41" s="47">
        <v>40</v>
      </c>
      <c r="D41" s="85">
        <v>40</v>
      </c>
      <c r="E41" s="474">
        <f>+D41+D42</f>
        <v>50</v>
      </c>
      <c r="F41" s="171"/>
      <c r="G41" s="171"/>
      <c r="H41" s="171"/>
      <c r="I41" s="174"/>
      <c r="J41" s="174"/>
      <c r="K41" s="174"/>
      <c r="L41" s="174"/>
      <c r="M41" s="174"/>
      <c r="N41" s="175"/>
    </row>
    <row r="42" spans="1:14" ht="71.25" x14ac:dyDescent="0.2">
      <c r="A42" s="187"/>
      <c r="B42" s="190" t="s">
        <v>107</v>
      </c>
      <c r="C42" s="47">
        <v>60</v>
      </c>
      <c r="D42" s="85">
        <v>10</v>
      </c>
      <c r="E42" s="475"/>
      <c r="F42" s="171"/>
      <c r="G42" s="171"/>
      <c r="H42" s="171"/>
      <c r="I42" s="174"/>
      <c r="J42" s="174"/>
      <c r="K42" s="174"/>
      <c r="L42" s="174"/>
      <c r="M42" s="174"/>
      <c r="N42" s="175"/>
    </row>
    <row r="43" spans="1:14" ht="15" x14ac:dyDescent="0.25">
      <c r="A43" s="187"/>
      <c r="C43" s="108"/>
      <c r="D43" s="150"/>
      <c r="E43" s="154"/>
      <c r="F43" s="153"/>
      <c r="G43" s="153"/>
      <c r="H43" s="153"/>
      <c r="I43" s="186"/>
      <c r="J43" s="186"/>
      <c r="K43" s="186"/>
      <c r="L43" s="186"/>
      <c r="M43" s="186"/>
    </row>
    <row r="44" spans="1:14" ht="15" x14ac:dyDescent="0.25">
      <c r="A44" s="187"/>
      <c r="C44" s="108"/>
      <c r="D44" s="150"/>
      <c r="E44" s="154"/>
      <c r="F44" s="153"/>
      <c r="G44" s="153"/>
      <c r="H44" s="153"/>
      <c r="I44" s="186"/>
      <c r="J44" s="186"/>
      <c r="K44" s="186"/>
      <c r="L44" s="186"/>
      <c r="M44" s="186"/>
    </row>
    <row r="45" spans="1:14" ht="15" x14ac:dyDescent="0.25">
      <c r="A45" s="187"/>
      <c r="C45" s="108"/>
      <c r="D45" s="150"/>
      <c r="E45" s="154"/>
      <c r="F45" s="153"/>
      <c r="G45" s="153"/>
      <c r="H45" s="153"/>
      <c r="I45" s="186"/>
      <c r="J45" s="186"/>
      <c r="K45" s="186"/>
      <c r="L45" s="186"/>
      <c r="M45" s="186"/>
    </row>
    <row r="46" spans="1:14" ht="15" thickBot="1" x14ac:dyDescent="0.3">
      <c r="M46" s="504" t="s">
        <v>108</v>
      </c>
      <c r="N46" s="504"/>
    </row>
    <row r="47" spans="1:14" ht="15" x14ac:dyDescent="0.25">
      <c r="B47" s="188" t="s">
        <v>109</v>
      </c>
      <c r="K47" s="161">
        <v>40194</v>
      </c>
      <c r="M47" s="191"/>
      <c r="N47" s="191"/>
    </row>
    <row r="48" spans="1:14" ht="15" thickBot="1" x14ac:dyDescent="0.3">
      <c r="M48" s="191"/>
      <c r="N48" s="191"/>
    </row>
    <row r="49" spans="1:26" s="174" customFormat="1" ht="75" x14ac:dyDescent="0.25">
      <c r="B49" s="192" t="s">
        <v>110</v>
      </c>
      <c r="C49" s="192" t="s">
        <v>111</v>
      </c>
      <c r="D49" s="192" t="s">
        <v>112</v>
      </c>
      <c r="E49" s="192" t="s">
        <v>113</v>
      </c>
      <c r="F49" s="192" t="s">
        <v>114</v>
      </c>
      <c r="G49" s="192" t="s">
        <v>115</v>
      </c>
      <c r="H49" s="192" t="s">
        <v>116</v>
      </c>
      <c r="I49" s="192" t="s">
        <v>117</v>
      </c>
      <c r="J49" s="192" t="s">
        <v>118</v>
      </c>
      <c r="K49" s="192" t="s">
        <v>119</v>
      </c>
      <c r="L49" s="192" t="s">
        <v>120</v>
      </c>
      <c r="M49" s="193" t="s">
        <v>121</v>
      </c>
      <c r="N49" s="192" t="s">
        <v>122</v>
      </c>
      <c r="O49" s="192" t="s">
        <v>123</v>
      </c>
      <c r="P49" s="194" t="s">
        <v>124</v>
      </c>
      <c r="Q49" s="194" t="s">
        <v>125</v>
      </c>
    </row>
    <row r="50" spans="1:26" s="79" customFormat="1" ht="28.5" x14ac:dyDescent="0.25">
      <c r="A50" s="47"/>
      <c r="B50" s="62" t="s">
        <v>1179</v>
      </c>
      <c r="C50" s="62" t="s">
        <v>1179</v>
      </c>
      <c r="D50" s="62" t="s">
        <v>697</v>
      </c>
      <c r="E50" s="62" t="s">
        <v>1200</v>
      </c>
      <c r="F50" s="120" t="s">
        <v>713</v>
      </c>
      <c r="G50" s="119">
        <v>1</v>
      </c>
      <c r="H50" s="111">
        <v>41248</v>
      </c>
      <c r="I50" s="254">
        <v>41988</v>
      </c>
      <c r="J50" s="112" t="s">
        <v>95</v>
      </c>
      <c r="K50" s="295">
        <f>+(I50-H50)/30</f>
        <v>24.666666666666668</v>
      </c>
      <c r="L50" s="112" t="s">
        <v>488</v>
      </c>
      <c r="M50" s="114">
        <v>310</v>
      </c>
      <c r="N50" s="119" t="s">
        <v>1198</v>
      </c>
      <c r="O50" s="117"/>
      <c r="P50" s="117"/>
      <c r="Q50" s="76"/>
      <c r="R50" s="86"/>
      <c r="S50" s="86"/>
      <c r="T50" s="86"/>
      <c r="U50" s="86"/>
      <c r="V50" s="86"/>
      <c r="W50" s="86"/>
      <c r="X50" s="86"/>
      <c r="Y50" s="86"/>
      <c r="Z50" s="86"/>
    </row>
    <row r="51" spans="1:26" s="79" customFormat="1" x14ac:dyDescent="0.25">
      <c r="A51" s="47"/>
      <c r="B51" s="62"/>
      <c r="C51" s="62"/>
      <c r="D51" s="62"/>
      <c r="E51" s="138"/>
      <c r="F51" s="120"/>
      <c r="G51" s="120"/>
      <c r="H51" s="111"/>
      <c r="I51" s="111"/>
      <c r="J51" s="112"/>
      <c r="K51" s="224"/>
      <c r="L51" s="112"/>
      <c r="M51" s="115"/>
      <c r="N51" s="115"/>
      <c r="O51" s="117"/>
      <c r="P51" s="117"/>
      <c r="Q51" s="76"/>
      <c r="R51" s="86"/>
      <c r="S51" s="86"/>
      <c r="T51" s="86"/>
      <c r="U51" s="86"/>
      <c r="V51" s="86"/>
      <c r="W51" s="86"/>
      <c r="X51" s="86"/>
      <c r="Y51" s="86"/>
      <c r="Z51" s="86"/>
    </row>
    <row r="52" spans="1:26" s="79" customFormat="1" x14ac:dyDescent="0.25">
      <c r="A52" s="47"/>
      <c r="B52" s="118" t="s">
        <v>105</v>
      </c>
      <c r="C52" s="63"/>
      <c r="D52" s="62"/>
      <c r="E52" s="138"/>
      <c r="F52" s="120"/>
      <c r="G52" s="120"/>
      <c r="H52" s="120"/>
      <c r="I52" s="112"/>
      <c r="J52" s="112"/>
      <c r="K52" s="121">
        <f>SUM(K50:K51)</f>
        <v>24.666666666666668</v>
      </c>
      <c r="L52" s="122"/>
      <c r="M52" s="121">
        <f>SUM(M50:M51)</f>
        <v>310</v>
      </c>
      <c r="N52" s="122">
        <f>SUM(N50:N51)</f>
        <v>0</v>
      </c>
      <c r="O52" s="117">
        <f>SUM(O50:O51)</f>
        <v>0</v>
      </c>
      <c r="P52" s="117"/>
      <c r="Q52" s="76"/>
    </row>
    <row r="53" spans="1:26" x14ac:dyDescent="0.25">
      <c r="E53" s="155"/>
      <c r="K53" s="156"/>
    </row>
    <row r="54" spans="1:26" ht="15" x14ac:dyDescent="0.25">
      <c r="B54" s="471" t="s">
        <v>133</v>
      </c>
      <c r="C54" s="471" t="s">
        <v>134</v>
      </c>
      <c r="D54" s="505" t="s">
        <v>135</v>
      </c>
      <c r="E54" s="505"/>
      <c r="K54" s="157"/>
      <c r="L54" s="157"/>
      <c r="M54" s="157"/>
    </row>
    <row r="55" spans="1:26" ht="18" x14ac:dyDescent="0.25">
      <c r="B55" s="473"/>
      <c r="C55" s="473"/>
      <c r="D55" s="158" t="s">
        <v>136</v>
      </c>
      <c r="E55" s="159" t="s">
        <v>137</v>
      </c>
      <c r="H55" s="124"/>
      <c r="K55" s="161"/>
      <c r="L55" s="157"/>
    </row>
    <row r="56" spans="1:26" ht="18" x14ac:dyDescent="0.25">
      <c r="B56" s="160" t="s">
        <v>139</v>
      </c>
      <c r="C56" s="162">
        <f>K52</f>
        <v>24.666666666666668</v>
      </c>
      <c r="D56" s="85" t="s">
        <v>98</v>
      </c>
      <c r="E56" s="85"/>
      <c r="F56" s="126"/>
      <c r="G56" s="126"/>
      <c r="H56" s="126"/>
      <c r="I56" s="126"/>
      <c r="J56" s="126"/>
      <c r="L56" s="163" t="e">
        <f>#REF!+#REF!+#REF!+#REF!</f>
        <v>#REF!</v>
      </c>
      <c r="M56" s="126"/>
    </row>
    <row r="57" spans="1:26" ht="15" x14ac:dyDescent="0.25">
      <c r="B57" s="160" t="s">
        <v>140</v>
      </c>
      <c r="C57" s="164">
        <v>245</v>
      </c>
      <c r="D57" s="85" t="s">
        <v>98</v>
      </c>
      <c r="E57" s="85"/>
    </row>
    <row r="58" spans="1:26" x14ac:dyDescent="0.25">
      <c r="B58" s="165"/>
      <c r="C58" s="518"/>
      <c r="D58" s="518"/>
      <c r="E58" s="518"/>
      <c r="F58" s="518"/>
      <c r="G58" s="518"/>
      <c r="H58" s="518"/>
      <c r="I58" s="518"/>
      <c r="J58" s="518"/>
      <c r="K58" s="518"/>
      <c r="L58" s="518"/>
      <c r="M58" s="518"/>
      <c r="N58" s="518"/>
    </row>
    <row r="59" spans="1:26" ht="15" thickBot="1" x14ac:dyDescent="0.3"/>
    <row r="60" spans="1:26" ht="27" thickBot="1" x14ac:dyDescent="0.3">
      <c r="B60" s="519" t="s">
        <v>141</v>
      </c>
      <c r="C60" s="519"/>
      <c r="D60" s="519"/>
      <c r="E60" s="519"/>
      <c r="F60" s="519"/>
      <c r="G60" s="519"/>
      <c r="H60" s="519"/>
      <c r="I60" s="519"/>
      <c r="J60" s="519"/>
      <c r="K60" s="519"/>
      <c r="L60" s="519"/>
      <c r="M60" s="519"/>
      <c r="N60" s="519"/>
    </row>
    <row r="63" spans="1:26" ht="90" x14ac:dyDescent="0.25">
      <c r="B63" s="176" t="s">
        <v>142</v>
      </c>
      <c r="C63" s="195" t="s">
        <v>143</v>
      </c>
      <c r="D63" s="195" t="s">
        <v>144</v>
      </c>
      <c r="E63" s="195" t="s">
        <v>145</v>
      </c>
      <c r="F63" s="195" t="s">
        <v>146</v>
      </c>
      <c r="G63" s="195" t="s">
        <v>147</v>
      </c>
      <c r="H63" s="195" t="s">
        <v>148</v>
      </c>
      <c r="I63" s="176" t="s">
        <v>661</v>
      </c>
      <c r="J63" s="195" t="s">
        <v>150</v>
      </c>
      <c r="K63" s="195" t="s">
        <v>151</v>
      </c>
      <c r="L63" s="195" t="s">
        <v>152</v>
      </c>
      <c r="M63" s="195" t="s">
        <v>153</v>
      </c>
      <c r="N63" s="196" t="s">
        <v>154</v>
      </c>
      <c r="O63" s="196" t="s">
        <v>155</v>
      </c>
      <c r="P63" s="489" t="s">
        <v>96</v>
      </c>
      <c r="Q63" s="491"/>
      <c r="R63" s="195" t="s">
        <v>156</v>
      </c>
    </row>
    <row r="64" spans="1:26" ht="71.25" x14ac:dyDescent="0.25">
      <c r="B64" s="62" t="s">
        <v>1179</v>
      </c>
      <c r="C64" s="62" t="s">
        <v>1182</v>
      </c>
      <c r="D64" s="127" t="s">
        <v>1183</v>
      </c>
      <c r="E64" s="127">
        <v>310</v>
      </c>
      <c r="F64" s="47" t="s">
        <v>488</v>
      </c>
      <c r="G64" s="47" t="s">
        <v>1184</v>
      </c>
      <c r="H64" s="47" t="s">
        <v>488</v>
      </c>
      <c r="I64" s="47" t="s">
        <v>488</v>
      </c>
      <c r="J64" s="47" t="s">
        <v>1185</v>
      </c>
      <c r="K64" s="47" t="s">
        <v>713</v>
      </c>
      <c r="L64" s="47" t="s">
        <v>713</v>
      </c>
      <c r="M64" s="47" t="s">
        <v>713</v>
      </c>
      <c r="N64" s="47" t="s">
        <v>713</v>
      </c>
      <c r="O64" s="47" t="s">
        <v>713</v>
      </c>
      <c r="P64" s="468"/>
      <c r="Q64" s="469"/>
      <c r="R64" s="47" t="s">
        <v>75</v>
      </c>
    </row>
    <row r="65" spans="2:18" x14ac:dyDescent="0.25">
      <c r="B65" s="99"/>
      <c r="C65" s="99"/>
      <c r="D65" s="127"/>
      <c r="E65" s="127"/>
      <c r="F65" s="47"/>
      <c r="G65" s="47"/>
      <c r="H65" s="47"/>
      <c r="I65" s="47"/>
      <c r="J65" s="47"/>
      <c r="K65" s="127"/>
      <c r="L65" s="127"/>
      <c r="M65" s="127"/>
      <c r="N65" s="127"/>
      <c r="O65" s="127"/>
      <c r="P65" s="468"/>
      <c r="Q65" s="469"/>
      <c r="R65" s="47"/>
    </row>
    <row r="66" spans="2:18" x14ac:dyDescent="0.25">
      <c r="B66" s="123" t="s">
        <v>159</v>
      </c>
      <c r="H66" s="99"/>
      <c r="I66" s="99"/>
    </row>
    <row r="67" spans="2:18" x14ac:dyDescent="0.25">
      <c r="B67" s="123" t="s">
        <v>160</v>
      </c>
    </row>
    <row r="68" spans="2:18" x14ac:dyDescent="0.25">
      <c r="B68" s="123" t="s">
        <v>161</v>
      </c>
    </row>
    <row r="70" spans="2:18" ht="15" thickBot="1" x14ac:dyDescent="0.3"/>
    <row r="71" spans="2:18" ht="27" thickBot="1" x14ac:dyDescent="0.3">
      <c r="B71" s="513" t="s">
        <v>162</v>
      </c>
      <c r="C71" s="514"/>
      <c r="D71" s="514"/>
      <c r="E71" s="514"/>
      <c r="F71" s="514"/>
      <c r="G71" s="514"/>
      <c r="H71" s="514"/>
      <c r="I71" s="514"/>
      <c r="J71" s="514"/>
      <c r="K71" s="514"/>
      <c r="L71" s="514"/>
      <c r="M71" s="514"/>
      <c r="N71" s="515"/>
    </row>
    <row r="75" spans="2:18" ht="15" x14ac:dyDescent="0.25">
      <c r="B75" s="476" t="s">
        <v>163</v>
      </c>
      <c r="C75" s="498" t="s">
        <v>164</v>
      </c>
      <c r="D75" s="498" t="s">
        <v>165</v>
      </c>
      <c r="E75" s="498" t="s">
        <v>166</v>
      </c>
      <c r="F75" s="498" t="s">
        <v>167</v>
      </c>
      <c r="G75" s="498" t="s">
        <v>168</v>
      </c>
      <c r="H75" s="498" t="s">
        <v>169</v>
      </c>
      <c r="I75" s="498" t="s">
        <v>170</v>
      </c>
      <c r="J75" s="498" t="s">
        <v>171</v>
      </c>
      <c r="K75" s="498"/>
      <c r="L75" s="498"/>
      <c r="M75" s="498" t="s">
        <v>172</v>
      </c>
      <c r="N75" s="498" t="s">
        <v>1804</v>
      </c>
      <c r="O75" s="498" t="s">
        <v>1805</v>
      </c>
      <c r="P75" s="498" t="s">
        <v>96</v>
      </c>
      <c r="Q75" s="498"/>
    </row>
    <row r="76" spans="2:18" ht="28.5" x14ac:dyDescent="0.2">
      <c r="B76" s="477"/>
      <c r="C76" s="498"/>
      <c r="D76" s="498"/>
      <c r="E76" s="498"/>
      <c r="F76" s="498"/>
      <c r="G76" s="498"/>
      <c r="H76" s="498"/>
      <c r="I76" s="498"/>
      <c r="J76" s="166" t="s">
        <v>173</v>
      </c>
      <c r="K76" s="144" t="s">
        <v>174</v>
      </c>
      <c r="L76" s="100" t="s">
        <v>175</v>
      </c>
      <c r="M76" s="498"/>
      <c r="N76" s="498"/>
      <c r="O76" s="498"/>
      <c r="P76" s="498"/>
      <c r="Q76" s="498"/>
    </row>
    <row r="77" spans="2:18" s="174" customFormat="1" ht="59.25" customHeight="1" x14ac:dyDescent="0.25">
      <c r="B77" s="47" t="s">
        <v>746</v>
      </c>
      <c r="C77" s="47">
        <v>1.22</v>
      </c>
      <c r="D77" s="47" t="s">
        <v>1186</v>
      </c>
      <c r="E77" s="71" t="s">
        <v>1187</v>
      </c>
      <c r="F77" s="47" t="s">
        <v>1188</v>
      </c>
      <c r="G77" s="47" t="s">
        <v>1189</v>
      </c>
      <c r="H77" s="82">
        <v>35819</v>
      </c>
      <c r="I77" s="47" t="s">
        <v>488</v>
      </c>
      <c r="J77" s="62" t="s">
        <v>1179</v>
      </c>
      <c r="K77" s="47" t="s">
        <v>1190</v>
      </c>
      <c r="L77" s="47" t="s">
        <v>714</v>
      </c>
      <c r="M77" s="47" t="s">
        <v>713</v>
      </c>
      <c r="N77" s="47" t="s">
        <v>713</v>
      </c>
      <c r="O77" s="47" t="s">
        <v>76</v>
      </c>
      <c r="P77" s="468" t="s">
        <v>1191</v>
      </c>
      <c r="Q77" s="469"/>
    </row>
    <row r="78" spans="2:18" s="174" customFormat="1" ht="60.75" customHeight="1" x14ac:dyDescent="0.25">
      <c r="B78" s="47" t="s">
        <v>723</v>
      </c>
      <c r="C78" s="47">
        <v>1.22</v>
      </c>
      <c r="D78" s="47" t="s">
        <v>1192</v>
      </c>
      <c r="E78" s="71" t="s">
        <v>1193</v>
      </c>
      <c r="F78" s="47" t="s">
        <v>723</v>
      </c>
      <c r="G78" s="47" t="s">
        <v>437</v>
      </c>
      <c r="H78" s="82">
        <v>39052</v>
      </c>
      <c r="I78" s="47" t="s">
        <v>1194</v>
      </c>
      <c r="J78" s="62" t="s">
        <v>1179</v>
      </c>
      <c r="K78" s="47" t="s">
        <v>1195</v>
      </c>
      <c r="L78" s="47" t="s">
        <v>723</v>
      </c>
      <c r="M78" s="47" t="s">
        <v>713</v>
      </c>
      <c r="N78" s="47" t="s">
        <v>713</v>
      </c>
      <c r="O78" s="47" t="s">
        <v>76</v>
      </c>
      <c r="P78" s="468" t="s">
        <v>1196</v>
      </c>
      <c r="Q78" s="469"/>
    </row>
    <row r="81" spans="1:26" ht="26.25" x14ac:dyDescent="0.25">
      <c r="B81" s="516" t="s">
        <v>193</v>
      </c>
      <c r="C81" s="517"/>
      <c r="D81" s="517"/>
      <c r="E81" s="517"/>
      <c r="F81" s="517"/>
      <c r="G81" s="517"/>
      <c r="H81" s="517"/>
      <c r="I81" s="517"/>
      <c r="J81" s="517"/>
      <c r="K81" s="517"/>
      <c r="L81" s="517"/>
      <c r="M81" s="517"/>
      <c r="N81" s="517"/>
      <c r="O81" s="517"/>
      <c r="P81" s="517"/>
    </row>
    <row r="83" spans="1:26" ht="15" thickBot="1" x14ac:dyDescent="0.3"/>
    <row r="84" spans="1:26" ht="27" thickBot="1" x14ac:dyDescent="0.3">
      <c r="B84" s="513" t="s">
        <v>194</v>
      </c>
      <c r="C84" s="514"/>
      <c r="D84" s="514"/>
      <c r="E84" s="514"/>
      <c r="F84" s="514"/>
      <c r="G84" s="514"/>
      <c r="H84" s="514"/>
      <c r="I84" s="514"/>
      <c r="J84" s="514"/>
      <c r="K84" s="514"/>
      <c r="L84" s="514"/>
      <c r="M84" s="514"/>
      <c r="N84" s="515"/>
    </row>
    <row r="86" spans="1:26" ht="15" thickBot="1" x14ac:dyDescent="0.3">
      <c r="M86" s="191"/>
      <c r="N86" s="191"/>
    </row>
    <row r="87" spans="1:26" s="174" customFormat="1" ht="75" x14ac:dyDescent="0.25">
      <c r="B87" s="192" t="s">
        <v>110</v>
      </c>
      <c r="C87" s="192" t="s">
        <v>111</v>
      </c>
      <c r="D87" s="192" t="s">
        <v>112</v>
      </c>
      <c r="E87" s="192" t="s">
        <v>113</v>
      </c>
      <c r="F87" s="192" t="s">
        <v>114</v>
      </c>
      <c r="G87" s="192" t="s">
        <v>115</v>
      </c>
      <c r="H87" s="192" t="s">
        <v>116</v>
      </c>
      <c r="I87" s="192" t="s">
        <v>117</v>
      </c>
      <c r="J87" s="192" t="s">
        <v>118</v>
      </c>
      <c r="K87" s="192" t="s">
        <v>119</v>
      </c>
      <c r="L87" s="192" t="s">
        <v>120</v>
      </c>
      <c r="M87" s="193" t="s">
        <v>121</v>
      </c>
      <c r="N87" s="192" t="s">
        <v>122</v>
      </c>
      <c r="O87" s="192" t="s">
        <v>123</v>
      </c>
      <c r="P87" s="194" t="s">
        <v>124</v>
      </c>
      <c r="Q87" s="194" t="s">
        <v>125</v>
      </c>
    </row>
    <row r="88" spans="1:26" s="79" customFormat="1" ht="28.5" x14ac:dyDescent="0.25">
      <c r="A88" s="47"/>
      <c r="B88" s="62" t="s">
        <v>1179</v>
      </c>
      <c r="C88" s="62" t="s">
        <v>1179</v>
      </c>
      <c r="D88" s="62" t="s">
        <v>697</v>
      </c>
      <c r="E88" s="62" t="s">
        <v>1197</v>
      </c>
      <c r="F88" s="120" t="s">
        <v>713</v>
      </c>
      <c r="G88" s="119">
        <v>1</v>
      </c>
      <c r="H88" s="111">
        <v>40921</v>
      </c>
      <c r="I88" s="254">
        <v>41090</v>
      </c>
      <c r="J88" s="112" t="s">
        <v>95</v>
      </c>
      <c r="K88" s="295">
        <f>+(I88-H88)/30</f>
        <v>5.6333333333333337</v>
      </c>
      <c r="L88" s="112" t="s">
        <v>488</v>
      </c>
      <c r="M88" s="114">
        <v>310</v>
      </c>
      <c r="N88" s="119" t="s">
        <v>1198</v>
      </c>
      <c r="O88" s="117"/>
      <c r="P88" s="117"/>
      <c r="Q88" s="76"/>
      <c r="R88" s="86"/>
      <c r="S88" s="86"/>
      <c r="T88" s="86"/>
      <c r="U88" s="86"/>
      <c r="V88" s="86"/>
      <c r="W88" s="86"/>
      <c r="X88" s="86"/>
      <c r="Y88" s="86"/>
      <c r="Z88" s="86"/>
    </row>
    <row r="89" spans="1:26" s="79" customFormat="1" ht="28.5" x14ac:dyDescent="0.25">
      <c r="A89" s="47"/>
      <c r="B89" s="62" t="s">
        <v>1179</v>
      </c>
      <c r="C89" s="62" t="s">
        <v>1179</v>
      </c>
      <c r="D89" s="62" t="s">
        <v>697</v>
      </c>
      <c r="E89" s="62" t="s">
        <v>1199</v>
      </c>
      <c r="F89" s="120" t="s">
        <v>713</v>
      </c>
      <c r="G89" s="119">
        <v>1</v>
      </c>
      <c r="H89" s="111">
        <v>41089</v>
      </c>
      <c r="I89" s="254">
        <v>41273</v>
      </c>
      <c r="J89" s="112" t="s">
        <v>95</v>
      </c>
      <c r="K89" s="295">
        <f>+(I89-H89)/30</f>
        <v>6.1333333333333337</v>
      </c>
      <c r="L89" s="112" t="s">
        <v>488</v>
      </c>
      <c r="M89" s="114">
        <v>310</v>
      </c>
      <c r="N89" s="119" t="s">
        <v>1198</v>
      </c>
      <c r="O89" s="117"/>
      <c r="P89" s="117"/>
      <c r="Q89" s="76"/>
      <c r="R89" s="86"/>
      <c r="S89" s="86"/>
      <c r="T89" s="86"/>
      <c r="U89" s="86"/>
      <c r="V89" s="86"/>
      <c r="W89" s="86"/>
      <c r="X89" s="86"/>
      <c r="Y89" s="86"/>
      <c r="Z89" s="86"/>
    </row>
    <row r="90" spans="1:26" s="79" customFormat="1" x14ac:dyDescent="0.25">
      <c r="A90" s="187"/>
      <c r="B90" s="296"/>
      <c r="C90" s="296"/>
      <c r="D90" s="296"/>
      <c r="E90" s="296"/>
      <c r="F90" s="297"/>
      <c r="G90" s="298"/>
      <c r="H90" s="230"/>
      <c r="I90" s="299"/>
      <c r="J90" s="300"/>
      <c r="K90" s="301">
        <f>SUM(K88:K89)</f>
        <v>11.766666666666667</v>
      </c>
      <c r="L90" s="300"/>
      <c r="M90" s="302"/>
      <c r="N90" s="298"/>
      <c r="O90" s="303"/>
      <c r="P90" s="303"/>
      <c r="Q90" s="86"/>
      <c r="R90" s="86"/>
      <c r="S90" s="86"/>
      <c r="T90" s="86"/>
      <c r="U90" s="86"/>
      <c r="V90" s="86"/>
      <c r="W90" s="86"/>
      <c r="X90" s="86"/>
      <c r="Y90" s="86"/>
      <c r="Z90" s="86"/>
    </row>
    <row r="91" spans="1:26" x14ac:dyDescent="0.25">
      <c r="E91" s="155"/>
    </row>
    <row r="92" spans="1:26" ht="18" x14ac:dyDescent="0.25">
      <c r="B92" s="160" t="s">
        <v>204</v>
      </c>
      <c r="C92" s="235" t="s">
        <v>1790</v>
      </c>
      <c r="H92" s="126"/>
      <c r="I92" s="126"/>
      <c r="J92" s="126"/>
      <c r="K92" s="126"/>
      <c r="L92" s="126"/>
      <c r="M92" s="126"/>
    </row>
    <row r="94" spans="1:26" ht="15" thickBot="1" x14ac:dyDescent="0.3"/>
    <row r="95" spans="1:26" ht="30.75" thickBot="1" x14ac:dyDescent="0.3">
      <c r="B95" s="210" t="s">
        <v>205</v>
      </c>
      <c r="C95" s="211" t="s">
        <v>206</v>
      </c>
      <c r="D95" s="210" t="s">
        <v>104</v>
      </c>
      <c r="E95" s="211" t="s">
        <v>207</v>
      </c>
    </row>
    <row r="96" spans="1:26" x14ac:dyDescent="0.25">
      <c r="B96" s="47" t="s">
        <v>208</v>
      </c>
      <c r="C96" s="212">
        <v>20</v>
      </c>
      <c r="D96" s="212"/>
      <c r="E96" s="495">
        <v>30</v>
      </c>
    </row>
    <row r="97" spans="2:17" x14ac:dyDescent="0.25">
      <c r="B97" s="47" t="s">
        <v>209</v>
      </c>
      <c r="C97" s="85">
        <v>30</v>
      </c>
      <c r="D97" s="85">
        <v>30</v>
      </c>
      <c r="E97" s="496"/>
    </row>
    <row r="98" spans="2:17" ht="15" thickBot="1" x14ac:dyDescent="0.3">
      <c r="B98" s="47" t="s">
        <v>210</v>
      </c>
      <c r="C98" s="213">
        <v>40</v>
      </c>
      <c r="D98" s="213"/>
      <c r="E98" s="497"/>
    </row>
    <row r="100" spans="2:17" ht="15" thickBot="1" x14ac:dyDescent="0.3"/>
    <row r="101" spans="2:17" ht="27" thickBot="1" x14ac:dyDescent="0.3">
      <c r="B101" s="513" t="s">
        <v>211</v>
      </c>
      <c r="C101" s="514"/>
      <c r="D101" s="514"/>
      <c r="E101" s="514"/>
      <c r="F101" s="514"/>
      <c r="G101" s="514"/>
      <c r="H101" s="514"/>
      <c r="I101" s="514"/>
      <c r="J101" s="514"/>
      <c r="K101" s="514"/>
      <c r="L101" s="514"/>
      <c r="M101" s="514"/>
      <c r="N101" s="515"/>
    </row>
    <row r="103" spans="2:17" ht="15" x14ac:dyDescent="0.25">
      <c r="B103" s="476" t="s">
        <v>163</v>
      </c>
      <c r="C103" s="476" t="s">
        <v>164</v>
      </c>
      <c r="D103" s="476" t="s">
        <v>165</v>
      </c>
      <c r="E103" s="476" t="s">
        <v>166</v>
      </c>
      <c r="F103" s="476" t="s">
        <v>167</v>
      </c>
      <c r="G103" s="476" t="s">
        <v>168</v>
      </c>
      <c r="H103" s="476" t="s">
        <v>169</v>
      </c>
      <c r="I103" s="476" t="s">
        <v>170</v>
      </c>
      <c r="J103" s="489" t="s">
        <v>171</v>
      </c>
      <c r="K103" s="490"/>
      <c r="L103" s="491"/>
      <c r="M103" s="476" t="s">
        <v>172</v>
      </c>
      <c r="N103" s="476" t="s">
        <v>1804</v>
      </c>
      <c r="O103" s="476" t="s">
        <v>1805</v>
      </c>
      <c r="P103" s="478" t="s">
        <v>96</v>
      </c>
      <c r="Q103" s="479"/>
    </row>
    <row r="104" spans="2:17" ht="30" x14ac:dyDescent="0.25">
      <c r="B104" s="477"/>
      <c r="C104" s="477"/>
      <c r="D104" s="477"/>
      <c r="E104" s="477"/>
      <c r="F104" s="477"/>
      <c r="G104" s="477"/>
      <c r="H104" s="477"/>
      <c r="I104" s="477"/>
      <c r="J104" s="194" t="s">
        <v>173</v>
      </c>
      <c r="K104" s="194" t="s">
        <v>174</v>
      </c>
      <c r="L104" s="194" t="s">
        <v>175</v>
      </c>
      <c r="M104" s="477"/>
      <c r="N104" s="477"/>
      <c r="O104" s="477"/>
      <c r="P104" s="480"/>
      <c r="Q104" s="481"/>
    </row>
    <row r="105" spans="2:17" s="99" customFormat="1" ht="28.5" x14ac:dyDescent="0.25">
      <c r="B105" s="198" t="s">
        <v>1789</v>
      </c>
      <c r="C105" s="85">
        <v>1.22</v>
      </c>
      <c r="D105" s="47" t="s">
        <v>1202</v>
      </c>
      <c r="E105" s="89">
        <v>41692755</v>
      </c>
      <c r="F105" s="85" t="s">
        <v>1203</v>
      </c>
      <c r="G105" s="85" t="s">
        <v>1204</v>
      </c>
      <c r="H105" s="222">
        <v>40354</v>
      </c>
      <c r="I105" s="85" t="s">
        <v>1205</v>
      </c>
      <c r="J105" s="62" t="s">
        <v>1206</v>
      </c>
      <c r="K105" s="85" t="s">
        <v>1207</v>
      </c>
      <c r="L105" s="85" t="s">
        <v>1208</v>
      </c>
      <c r="M105" s="85" t="s">
        <v>75</v>
      </c>
      <c r="N105" s="85" t="s">
        <v>75</v>
      </c>
      <c r="O105" s="85" t="s">
        <v>128</v>
      </c>
      <c r="P105" s="470"/>
      <c r="Q105" s="470"/>
    </row>
    <row r="106" spans="2:17" s="99" customFormat="1" ht="28.5" x14ac:dyDescent="0.25">
      <c r="B106" s="198" t="s">
        <v>1209</v>
      </c>
      <c r="C106" s="85">
        <v>1.22</v>
      </c>
      <c r="D106" s="47" t="s">
        <v>1210</v>
      </c>
      <c r="E106" s="89">
        <v>39642194</v>
      </c>
      <c r="F106" s="99" t="s">
        <v>1209</v>
      </c>
      <c r="G106" s="85" t="s">
        <v>1211</v>
      </c>
      <c r="H106" s="85" t="s">
        <v>1212</v>
      </c>
      <c r="I106" s="85">
        <v>803</v>
      </c>
      <c r="J106" s="62" t="s">
        <v>1179</v>
      </c>
      <c r="K106" s="85" t="s">
        <v>1213</v>
      </c>
      <c r="L106" s="85" t="s">
        <v>1214</v>
      </c>
      <c r="M106" s="85" t="s">
        <v>75</v>
      </c>
      <c r="N106" s="85" t="s">
        <v>75</v>
      </c>
      <c r="O106" s="85" t="s">
        <v>128</v>
      </c>
      <c r="P106" s="470"/>
      <c r="Q106" s="470"/>
    </row>
    <row r="107" spans="2:17" s="99" customFormat="1" ht="28.5" x14ac:dyDescent="0.25">
      <c r="B107" s="198" t="s">
        <v>723</v>
      </c>
      <c r="C107" s="85">
        <v>1.22</v>
      </c>
      <c r="D107" s="47" t="s">
        <v>1215</v>
      </c>
      <c r="E107" s="89">
        <v>52538808</v>
      </c>
      <c r="F107" s="85" t="s">
        <v>334</v>
      </c>
      <c r="G107" s="85" t="s">
        <v>1216</v>
      </c>
      <c r="H107" s="222">
        <v>39801</v>
      </c>
      <c r="I107" s="85">
        <v>112615</v>
      </c>
      <c r="J107" s="85" t="s">
        <v>1217</v>
      </c>
      <c r="K107" s="85" t="s">
        <v>1218</v>
      </c>
      <c r="L107" s="85" t="s">
        <v>334</v>
      </c>
      <c r="M107" s="85" t="s">
        <v>75</v>
      </c>
      <c r="N107" s="85" t="s">
        <v>75</v>
      </c>
      <c r="O107" s="85" t="s">
        <v>128</v>
      </c>
      <c r="P107" s="470"/>
      <c r="Q107" s="470"/>
    </row>
    <row r="108" spans="2:17" s="174" customFormat="1" ht="28.5" x14ac:dyDescent="0.25">
      <c r="B108" s="304" t="s">
        <v>1219</v>
      </c>
      <c r="C108" s="293"/>
      <c r="D108" s="293" t="s">
        <v>1220</v>
      </c>
      <c r="E108" s="305" t="s">
        <v>1221</v>
      </c>
      <c r="F108" s="174" t="s">
        <v>1222</v>
      </c>
      <c r="G108" s="293" t="s">
        <v>1223</v>
      </c>
      <c r="H108" s="306">
        <v>42353</v>
      </c>
      <c r="I108" s="293" t="s">
        <v>488</v>
      </c>
      <c r="J108" s="294" t="s">
        <v>1179</v>
      </c>
      <c r="K108" s="293" t="s">
        <v>1224</v>
      </c>
      <c r="L108" s="293" t="s">
        <v>1219</v>
      </c>
      <c r="M108" s="293" t="s">
        <v>713</v>
      </c>
      <c r="N108" s="293" t="s">
        <v>713</v>
      </c>
      <c r="O108" s="293" t="s">
        <v>75</v>
      </c>
      <c r="P108" s="293"/>
      <c r="Q108" s="293"/>
    </row>
    <row r="109" spans="2:17" s="308" customFormat="1" x14ac:dyDescent="0.2">
      <c r="B109" s="87" t="s">
        <v>1225</v>
      </c>
      <c r="C109" s="169" t="s">
        <v>642</v>
      </c>
      <c r="D109" s="169" t="s">
        <v>1226</v>
      </c>
      <c r="E109" s="169" t="s">
        <v>1227</v>
      </c>
      <c r="F109" s="169" t="s">
        <v>1228</v>
      </c>
      <c r="G109" s="169" t="s">
        <v>731</v>
      </c>
      <c r="H109" s="307">
        <v>37540</v>
      </c>
      <c r="I109" s="169">
        <v>1931</v>
      </c>
      <c r="J109" s="169" t="s">
        <v>1229</v>
      </c>
      <c r="K109" s="169" t="s">
        <v>1230</v>
      </c>
      <c r="L109" s="169" t="s">
        <v>730</v>
      </c>
      <c r="M109" s="169" t="s">
        <v>713</v>
      </c>
      <c r="N109" s="169" t="s">
        <v>713</v>
      </c>
      <c r="O109" s="169" t="s">
        <v>713</v>
      </c>
      <c r="P109" s="169"/>
      <c r="Q109" s="169"/>
    </row>
    <row r="110" spans="2:17" x14ac:dyDescent="0.2">
      <c r="B110" s="144"/>
      <c r="C110" s="217"/>
      <c r="D110" s="100"/>
      <c r="E110" s="100"/>
      <c r="F110" s="100"/>
      <c r="G110" s="100"/>
      <c r="H110" s="100"/>
      <c r="I110" s="100"/>
      <c r="J110" s="100"/>
      <c r="K110" s="100"/>
      <c r="L110" s="100"/>
      <c r="M110" s="100"/>
      <c r="N110" s="100"/>
      <c r="O110" s="100"/>
      <c r="P110" s="218"/>
      <c r="Q110" s="219"/>
    </row>
    <row r="113" spans="2:7" ht="15" thickBot="1" x14ac:dyDescent="0.3"/>
    <row r="114" spans="2:7" ht="30" x14ac:dyDescent="0.25">
      <c r="B114" s="158" t="s">
        <v>94</v>
      </c>
      <c r="C114" s="158" t="s">
        <v>205</v>
      </c>
      <c r="D114" s="176" t="s">
        <v>206</v>
      </c>
      <c r="E114" s="158" t="s">
        <v>104</v>
      </c>
      <c r="F114" s="211" t="s">
        <v>227</v>
      </c>
      <c r="G114" s="177"/>
    </row>
    <row r="115" spans="2:7" ht="108" x14ac:dyDescent="0.2">
      <c r="B115" s="547" t="s">
        <v>228</v>
      </c>
      <c r="C115" s="220" t="s">
        <v>229</v>
      </c>
      <c r="D115" s="85">
        <v>25</v>
      </c>
      <c r="E115" s="85"/>
      <c r="F115" s="471">
        <f>+E115+E116+E117</f>
        <v>10</v>
      </c>
      <c r="G115" s="221"/>
    </row>
    <row r="116" spans="2:7" ht="96" x14ac:dyDescent="0.2">
      <c r="B116" s="548"/>
      <c r="C116" s="220" t="s">
        <v>230</v>
      </c>
      <c r="D116" s="47">
        <v>25</v>
      </c>
      <c r="E116" s="85"/>
      <c r="F116" s="472"/>
      <c r="G116" s="221"/>
    </row>
    <row r="117" spans="2:7" ht="60" x14ac:dyDescent="0.2">
      <c r="B117" s="549"/>
      <c r="C117" s="220" t="s">
        <v>231</v>
      </c>
      <c r="D117" s="85">
        <v>10</v>
      </c>
      <c r="E117" s="85">
        <v>10</v>
      </c>
      <c r="F117" s="473"/>
      <c r="G117" s="221"/>
    </row>
    <row r="118" spans="2:7" x14ac:dyDescent="0.2">
      <c r="C118" s="171"/>
    </row>
    <row r="121" spans="2:7" ht="15" x14ac:dyDescent="0.25">
      <c r="B121" s="188" t="s">
        <v>232</v>
      </c>
    </row>
    <row r="124" spans="2:7" ht="15" x14ac:dyDescent="0.25">
      <c r="B124" s="176" t="s">
        <v>94</v>
      </c>
      <c r="C124" s="176" t="s">
        <v>103</v>
      </c>
      <c r="D124" s="158" t="s">
        <v>104</v>
      </c>
      <c r="E124" s="158" t="s">
        <v>105</v>
      </c>
    </row>
    <row r="125" spans="2:7" ht="42.75" x14ac:dyDescent="0.25">
      <c r="B125" s="190" t="s">
        <v>1807</v>
      </c>
      <c r="C125" s="47">
        <v>40</v>
      </c>
      <c r="D125" s="85">
        <f>+E96</f>
        <v>30</v>
      </c>
      <c r="E125" s="474">
        <f>+D125+D126</f>
        <v>40</v>
      </c>
    </row>
    <row r="126" spans="2:7" ht="71.25" x14ac:dyDescent="0.25">
      <c r="B126" s="190" t="s">
        <v>1808</v>
      </c>
      <c r="C126" s="47">
        <v>60</v>
      </c>
      <c r="D126" s="85">
        <f>+F115</f>
        <v>10</v>
      </c>
      <c r="E126" s="475"/>
    </row>
  </sheetData>
  <mergeCells count="59">
    <mergeCell ref="C9:N9"/>
    <mergeCell ref="B2:P2"/>
    <mergeCell ref="B4:P4"/>
    <mergeCell ref="A5:L5"/>
    <mergeCell ref="C7:N7"/>
    <mergeCell ref="C8:N8"/>
    <mergeCell ref="P63:Q63"/>
    <mergeCell ref="C10:N10"/>
    <mergeCell ref="C11:E11"/>
    <mergeCell ref="B15:C22"/>
    <mergeCell ref="B23:C23"/>
    <mergeCell ref="E41:E42"/>
    <mergeCell ref="M46:N46"/>
    <mergeCell ref="B54:B55"/>
    <mergeCell ref="C54:C55"/>
    <mergeCell ref="D54:E54"/>
    <mergeCell ref="C58:N58"/>
    <mergeCell ref="B60:N60"/>
    <mergeCell ref="O75:O76"/>
    <mergeCell ref="P75:Q76"/>
    <mergeCell ref="P64:Q64"/>
    <mergeCell ref="P65:Q65"/>
    <mergeCell ref="B71:N71"/>
    <mergeCell ref="B75:B76"/>
    <mergeCell ref="C75:C76"/>
    <mergeCell ref="D75:D76"/>
    <mergeCell ref="E75:E76"/>
    <mergeCell ref="F75:F76"/>
    <mergeCell ref="G75:G76"/>
    <mergeCell ref="H75:H76"/>
    <mergeCell ref="B101:N101"/>
    <mergeCell ref="I75:I76"/>
    <mergeCell ref="J75:L75"/>
    <mergeCell ref="M75:M76"/>
    <mergeCell ref="N75:N76"/>
    <mergeCell ref="P77:Q77"/>
    <mergeCell ref="P78:Q78"/>
    <mergeCell ref="B81:P81"/>
    <mergeCell ref="B84:N84"/>
    <mergeCell ref="E96:E98"/>
    <mergeCell ref="B115:B117"/>
    <mergeCell ref="F115:F117"/>
    <mergeCell ref="H103:H104"/>
    <mergeCell ref="I103:I104"/>
    <mergeCell ref="J103:L103"/>
    <mergeCell ref="B103:B104"/>
    <mergeCell ref="C103:C104"/>
    <mergeCell ref="D103:D104"/>
    <mergeCell ref="E103:E104"/>
    <mergeCell ref="F103:F104"/>
    <mergeCell ref="G103:G104"/>
    <mergeCell ref="E125:E126"/>
    <mergeCell ref="P103:Q104"/>
    <mergeCell ref="P105:Q105"/>
    <mergeCell ref="P106:Q106"/>
    <mergeCell ref="P107:Q107"/>
    <mergeCell ref="M103:M104"/>
    <mergeCell ref="N103:N104"/>
    <mergeCell ref="O103:O104"/>
  </mergeCells>
  <dataValidations disablePrompts="1" count="2">
    <dataValidation type="decimal" allowBlank="1" showInputMessage="1" showErrorMessage="1" sqref="WVH983038 WVH25:WVH45 WLL25:WLL45 WBP25:WBP45 VRT25:VRT45 VHX25:VHX45 UYB25:UYB45 UOF25:UOF45 UEJ25:UEJ45 TUN25:TUN45 TKR25:TKR45 TAV25:TAV45 SQZ25:SQZ45 SHD25:SHD45 RXH25:RXH45 RNL25:RNL45 RDP25:RDP45 QTT25:QTT45 QJX25:QJX45 QAB25:QAB45 PQF25:PQF45 PGJ25:PGJ45 OWN25:OWN45 OMR25:OMR45 OCV25:OCV45 NSZ25:NSZ45 NJD25:NJD45 MZH25:MZH45 MPL25:MPL45 MFP25:MFP45 LVT25:LVT45 LLX25:LLX45 LCB25:LCB45 KSF25:KSF45 KIJ25:KIJ45 JYN25:JYN45 JOR25:JOR45 JEV25:JEV45 IUZ25:IUZ45 ILD25:ILD45 IBH25:IBH45 HRL25:HRL45 HHP25:HHP45 GXT25:GXT45 GNX25:GNX45 GEB25:GEB45 FUF25:FUF45 FKJ25:FKJ45 FAN25:FAN45 EQR25:EQR45 EGV25:EGV45 DWZ25:DWZ45 DND25:DND45 DDH25:DDH45 CTL25:CTL45 CJP25:CJP45 BZT25:BZT45 BPX25:BPX45 BGB25:BGB45 AWF25:AWF45 AMJ25:AMJ45 ACN25:ACN45 SR25:SR45 IV25:IV45 WBP983038 VRT983038 VHX983038 UYB983038 UOF983038 UEJ983038 TUN983038 TKR983038 TAV983038 SQZ983038 SHD983038 RXH983038 RNL983038 RDP983038 QTT983038 QJX983038 QAB983038 PQF983038 PGJ983038 OWN983038 OMR983038 OCV983038 NSZ983038 NJD983038 MZH983038 MPL983038 MFP983038 LVT983038 LLX983038 LCB983038 KSF983038 KIJ983038 JYN983038 JOR983038 JEV983038 IUZ983038 ILD983038 IBH983038 HRL983038 HHP983038 GXT983038 GNX983038 GEB983038 FUF983038 FKJ983038 FAN983038 EQR983038 EGV983038 DWZ983038 DND983038 DDH983038 CTL983038 CJP983038 BZT983038 BPX983038 BGB983038 AWF983038 AMJ983038 ACN983038 SR983038 IV983038 C983038 WVH917502 WLL917502 WBP917502 VRT917502 VHX917502 UYB917502 UOF917502 UEJ917502 TUN917502 TKR917502 TAV917502 SQZ917502 SHD917502 RXH917502 RNL917502 RDP917502 QTT917502 QJX917502 QAB917502 PQF917502 PGJ917502 OWN917502 OMR917502 OCV917502 NSZ917502 NJD917502 MZH917502 MPL917502 MFP917502 LVT917502 LLX917502 LCB917502 KSF917502 KIJ917502 JYN917502 JOR917502 JEV917502 IUZ917502 ILD917502 IBH917502 HRL917502 HHP917502 GXT917502 GNX917502 GEB917502 FUF917502 FKJ917502 FAN917502 EQR917502 EGV917502 DWZ917502 DND917502 DDH917502 CTL917502 CJP917502 BZT917502 BPX917502 BGB917502 AWF917502 AMJ917502 ACN917502 SR917502 IV917502 C917502 WVH851966 WLL851966 WBP851966 VRT851966 VHX851966 UYB851966 UOF851966 UEJ851966 TUN851966 TKR851966 TAV851966 SQZ851966 SHD851966 RXH851966 RNL851966 RDP851966 QTT851966 QJX851966 QAB851966 PQF851966 PGJ851966 OWN851966 OMR851966 OCV851966 NSZ851966 NJD851966 MZH851966 MPL851966 MFP851966 LVT851966 LLX851966 LCB851966 KSF851966 KIJ851966 JYN851966 JOR851966 JEV851966 IUZ851966 ILD851966 IBH851966 HRL851966 HHP851966 GXT851966 GNX851966 GEB851966 FUF851966 FKJ851966 FAN851966 EQR851966 EGV851966 DWZ851966 DND851966 DDH851966 CTL851966 CJP851966 BZT851966 BPX851966 BGB851966 AWF851966 AMJ851966 ACN851966 SR851966 IV851966 C851966 WVH786430 WLL786430 WBP786430 VRT786430 VHX786430 UYB786430 UOF786430 UEJ786430 TUN786430 TKR786430 TAV786430 SQZ786430 SHD786430 RXH786430 RNL786430 RDP786430 QTT786430 QJX786430 QAB786430 PQF786430 PGJ786430 OWN786430 OMR786430 OCV786430 NSZ786430 NJD786430 MZH786430 MPL786430 MFP786430 LVT786430 LLX786430 LCB786430 KSF786430 KIJ786430 JYN786430 JOR786430 JEV786430 IUZ786430 ILD786430 IBH786430 HRL786430 HHP786430 GXT786430 GNX786430 GEB786430 FUF786430 FKJ786430 FAN786430 EQR786430 EGV786430 DWZ786430 DND786430 DDH786430 CTL786430 CJP786430 BZT786430 BPX786430 BGB786430 AWF786430 AMJ786430 ACN786430 SR786430 IV786430 C786430 WVH720894 WLL720894 WBP720894 VRT720894 VHX720894 UYB720894 UOF720894 UEJ720894 TUN720894 TKR720894 TAV720894 SQZ720894 SHD720894 RXH720894 RNL720894 RDP720894 QTT720894 QJX720894 QAB720894 PQF720894 PGJ720894 OWN720894 OMR720894 OCV720894 NSZ720894 NJD720894 MZH720894 MPL720894 MFP720894 LVT720894 LLX720894 LCB720894 KSF720894 KIJ720894 JYN720894 JOR720894 JEV720894 IUZ720894 ILD720894 IBH720894 HRL720894 HHP720894 GXT720894 GNX720894 GEB720894 FUF720894 FKJ720894 FAN720894 EQR720894 EGV720894 DWZ720894 DND720894 DDH720894 CTL720894 CJP720894 BZT720894 BPX720894 BGB720894 AWF720894 AMJ720894 ACN720894 SR720894 IV720894 C720894 WVH655358 WLL655358 WBP655358 VRT655358 VHX655358 UYB655358 UOF655358 UEJ655358 TUN655358 TKR655358 TAV655358 SQZ655358 SHD655358 RXH655358 RNL655358 RDP655358 QTT655358 QJX655358 QAB655358 PQF655358 PGJ655358 OWN655358 OMR655358 OCV655358 NSZ655358 NJD655358 MZH655358 MPL655358 MFP655358 LVT655358 LLX655358 LCB655358 KSF655358 KIJ655358 JYN655358 JOR655358 JEV655358 IUZ655358 ILD655358 IBH655358 HRL655358 HHP655358 GXT655358 GNX655358 GEB655358 FUF655358 FKJ655358 FAN655358 EQR655358 EGV655358 DWZ655358 DND655358 DDH655358 CTL655358 CJP655358 BZT655358 BPX655358 BGB655358 AWF655358 AMJ655358 ACN655358 SR655358 IV655358 C655358 WVH589822 WLL589822 WBP589822 VRT589822 VHX589822 UYB589822 UOF589822 UEJ589822 TUN589822 TKR589822 TAV589822 SQZ589822 SHD589822 RXH589822 RNL589822 RDP589822 QTT589822 QJX589822 QAB589822 PQF589822 PGJ589822 OWN589822 OMR589822 OCV589822 NSZ589822 NJD589822 MZH589822 MPL589822 MFP589822 LVT589822 LLX589822 LCB589822 KSF589822 KIJ589822 JYN589822 JOR589822 JEV589822 IUZ589822 ILD589822 IBH589822 HRL589822 HHP589822 GXT589822 GNX589822 GEB589822 FUF589822 FKJ589822 FAN589822 EQR589822 EGV589822 DWZ589822 DND589822 DDH589822 CTL589822 CJP589822 BZT589822 BPX589822 BGB589822 AWF589822 AMJ589822 ACN589822 SR589822 IV589822 C589822 WVH524286 WLL524286 WBP524286 VRT524286 VHX524286 UYB524286 UOF524286 UEJ524286 TUN524286 TKR524286 TAV524286 SQZ524286 SHD524286 RXH524286 RNL524286 RDP524286 QTT524286 QJX524286 QAB524286 PQF524286 PGJ524286 OWN524286 OMR524286 OCV524286 NSZ524286 NJD524286 MZH524286 MPL524286 MFP524286 LVT524286 LLX524286 LCB524286 KSF524286 KIJ524286 JYN524286 JOR524286 JEV524286 IUZ524286 ILD524286 IBH524286 HRL524286 HHP524286 GXT524286 GNX524286 GEB524286 FUF524286 FKJ524286 FAN524286 EQR524286 EGV524286 DWZ524286 DND524286 DDH524286 CTL524286 CJP524286 BZT524286 BPX524286 BGB524286 AWF524286 AMJ524286 ACN524286 SR524286 IV524286 C524286 WVH458750 WLL458750 WBP458750 VRT458750 VHX458750 UYB458750 UOF458750 UEJ458750 TUN458750 TKR458750 TAV458750 SQZ458750 SHD458750 RXH458750 RNL458750 RDP458750 QTT458750 QJX458750 QAB458750 PQF458750 PGJ458750 OWN458750 OMR458750 OCV458750 NSZ458750 NJD458750 MZH458750 MPL458750 MFP458750 LVT458750 LLX458750 LCB458750 KSF458750 KIJ458750 JYN458750 JOR458750 JEV458750 IUZ458750 ILD458750 IBH458750 HRL458750 HHP458750 GXT458750 GNX458750 GEB458750 FUF458750 FKJ458750 FAN458750 EQR458750 EGV458750 DWZ458750 DND458750 DDH458750 CTL458750 CJP458750 BZT458750 BPX458750 BGB458750 AWF458750 AMJ458750 ACN458750 SR458750 IV458750 C458750 WVH393214 WLL393214 WBP393214 VRT393214 VHX393214 UYB393214 UOF393214 UEJ393214 TUN393214 TKR393214 TAV393214 SQZ393214 SHD393214 RXH393214 RNL393214 RDP393214 QTT393214 QJX393214 QAB393214 PQF393214 PGJ393214 OWN393214 OMR393214 OCV393214 NSZ393214 NJD393214 MZH393214 MPL393214 MFP393214 LVT393214 LLX393214 LCB393214 KSF393214 KIJ393214 JYN393214 JOR393214 JEV393214 IUZ393214 ILD393214 IBH393214 HRL393214 HHP393214 GXT393214 GNX393214 GEB393214 FUF393214 FKJ393214 FAN393214 EQR393214 EGV393214 DWZ393214 DND393214 DDH393214 CTL393214 CJP393214 BZT393214 BPX393214 BGB393214 AWF393214 AMJ393214 ACN393214 SR393214 IV393214 C393214 WVH327678 WLL327678 WBP327678 VRT327678 VHX327678 UYB327678 UOF327678 UEJ327678 TUN327678 TKR327678 TAV327678 SQZ327678 SHD327678 RXH327678 RNL327678 RDP327678 QTT327678 QJX327678 QAB327678 PQF327678 PGJ327678 OWN327678 OMR327678 OCV327678 NSZ327678 NJD327678 MZH327678 MPL327678 MFP327678 LVT327678 LLX327678 LCB327678 KSF327678 KIJ327678 JYN327678 JOR327678 JEV327678 IUZ327678 ILD327678 IBH327678 HRL327678 HHP327678 GXT327678 GNX327678 GEB327678 FUF327678 FKJ327678 FAN327678 EQR327678 EGV327678 DWZ327678 DND327678 DDH327678 CTL327678 CJP327678 BZT327678 BPX327678 BGB327678 AWF327678 AMJ327678 ACN327678 SR327678 IV327678 C327678 WVH262142 WLL262142 WBP262142 VRT262142 VHX262142 UYB262142 UOF262142 UEJ262142 TUN262142 TKR262142 TAV262142 SQZ262142 SHD262142 RXH262142 RNL262142 RDP262142 QTT262142 QJX262142 QAB262142 PQF262142 PGJ262142 OWN262142 OMR262142 OCV262142 NSZ262142 NJD262142 MZH262142 MPL262142 MFP262142 LVT262142 LLX262142 LCB262142 KSF262142 KIJ262142 JYN262142 JOR262142 JEV262142 IUZ262142 ILD262142 IBH262142 HRL262142 HHP262142 GXT262142 GNX262142 GEB262142 FUF262142 FKJ262142 FAN262142 EQR262142 EGV262142 DWZ262142 DND262142 DDH262142 CTL262142 CJP262142 BZT262142 BPX262142 BGB262142 AWF262142 AMJ262142 ACN262142 SR262142 IV262142 C262142 WVH196606 WLL196606 WBP196606 VRT196606 VHX196606 UYB196606 UOF196606 UEJ196606 TUN196606 TKR196606 TAV196606 SQZ196606 SHD196606 RXH196606 RNL196606 RDP196606 QTT196606 QJX196606 QAB196606 PQF196606 PGJ196606 OWN196606 OMR196606 OCV196606 NSZ196606 NJD196606 MZH196606 MPL196606 MFP196606 LVT196606 LLX196606 LCB196606 KSF196606 KIJ196606 JYN196606 JOR196606 JEV196606 IUZ196606 ILD196606 IBH196606 HRL196606 HHP196606 GXT196606 GNX196606 GEB196606 FUF196606 FKJ196606 FAN196606 EQR196606 EGV196606 DWZ196606 DND196606 DDH196606 CTL196606 CJP196606 BZT196606 BPX196606 BGB196606 AWF196606 AMJ196606 ACN196606 SR196606 IV196606 C196606 WVH131070 WLL131070 WBP131070 VRT131070 VHX131070 UYB131070 UOF131070 UEJ131070 TUN131070 TKR131070 TAV131070 SQZ131070 SHD131070 RXH131070 RNL131070 RDP131070 QTT131070 QJX131070 QAB131070 PQF131070 PGJ131070 OWN131070 OMR131070 OCV131070 NSZ131070 NJD131070 MZH131070 MPL131070 MFP131070 LVT131070 LLX131070 LCB131070 KSF131070 KIJ131070 JYN131070 JOR131070 JEV131070 IUZ131070 ILD131070 IBH131070 HRL131070 HHP131070 GXT131070 GNX131070 GEB131070 FUF131070 FKJ131070 FAN131070 EQR131070 EGV131070 DWZ131070 DND131070 DDH131070 CTL131070 CJP131070 BZT131070 BPX131070 BGB131070 AWF131070 AMJ131070 ACN131070 SR131070 IV131070 C131070 WVH65534 WLL65534 WBP65534 VRT65534 VHX65534 UYB65534 UOF65534 UEJ65534 TUN65534 TKR65534 TAV65534 SQZ65534 SHD65534 RXH65534 RNL65534 RDP65534 QTT65534 QJX65534 QAB65534 PQF65534 PGJ65534 OWN65534 OMR65534 OCV65534 NSZ65534 NJD65534 MZH65534 MPL65534 MFP65534 LVT65534 LLX65534 LCB65534 KSF65534 KIJ65534 JYN65534 JOR65534 JEV65534 IUZ65534 ILD65534 IBH65534 HRL65534 HHP65534 GXT65534 GNX65534 GEB65534 FUF65534 FKJ65534 FAN65534 EQR65534 EGV65534 DWZ65534 DND65534 DDH65534 CTL65534 CJP65534 BZT65534 BPX65534 BGB65534 AWF65534 AMJ65534 ACN65534 SR65534 IV65534 C65534 WLL983038">
      <formula1>0</formula1>
      <formula2>1</formula2>
    </dataValidation>
    <dataValidation type="list" allowBlank="1" showInputMessage="1" showErrorMessage="1" sqref="WVE983038 WVE25:WVE45 WLI25:WLI45 WBM25:WBM45 VRQ25:VRQ45 VHU25:VHU45 UXY25:UXY45 UOC25:UOC45 UEG25:UEG45 TUK25:TUK45 TKO25:TKO45 TAS25:TAS45 SQW25:SQW45 SHA25:SHA45 RXE25:RXE45 RNI25:RNI45 RDM25:RDM45 QTQ25:QTQ45 QJU25:QJU45 PZY25:PZY45 PQC25:PQC45 PGG25:PGG45 OWK25:OWK45 OMO25:OMO45 OCS25:OCS45 NSW25:NSW45 NJA25:NJA45 MZE25:MZE45 MPI25:MPI45 MFM25:MFM45 LVQ25:LVQ45 LLU25:LLU45 LBY25:LBY45 KSC25:KSC45 KIG25:KIG45 JYK25:JYK45 JOO25:JOO45 JES25:JES45 IUW25:IUW45 ILA25:ILA45 IBE25:IBE45 HRI25:HRI45 HHM25:HHM45 GXQ25:GXQ45 GNU25:GNU45 GDY25:GDY45 FUC25:FUC45 FKG25:FKG45 FAK25:FAK45 EQO25:EQO45 EGS25:EGS45 DWW25:DWW45 DNA25:DNA45 DDE25:DDE45 CTI25:CTI45 CJM25:CJM45 BZQ25:BZQ45 BPU25:BPU45 BFY25:BFY45 AWC25:AWC45 AMG25:AMG45 ACK25:ACK45 SO25:SO45 IS25:IS45 A25:A45 WLI983038 WBM983038 VRQ983038 VHU983038 UXY983038 UOC983038 UEG983038 TUK983038 TKO983038 TAS983038 SQW983038 SHA983038 RXE983038 RNI983038 RDM983038 QTQ983038 QJU983038 PZY983038 PQC983038 PGG983038 OWK983038 OMO983038 OCS983038 NSW983038 NJA983038 MZE983038 MPI983038 MFM983038 LVQ983038 LLU983038 LBY983038 KSC983038 KIG983038 JYK983038 JOO983038 JES983038 IUW983038 ILA983038 IBE983038 HRI983038 HHM983038 GXQ983038 GNU983038 GDY983038 FUC983038 FKG983038 FAK983038 EQO983038 EGS983038 DWW983038 DNA983038 DDE983038 CTI983038 CJM983038 BZQ983038 BPU983038 BFY983038 AWC983038 AMG983038 ACK983038 SO983038 IS983038 A983038 WVE917502 WLI917502 WBM917502 VRQ917502 VHU917502 UXY917502 UOC917502 UEG917502 TUK917502 TKO917502 TAS917502 SQW917502 SHA917502 RXE917502 RNI917502 RDM917502 QTQ917502 QJU917502 PZY917502 PQC917502 PGG917502 OWK917502 OMO917502 OCS917502 NSW917502 NJA917502 MZE917502 MPI917502 MFM917502 LVQ917502 LLU917502 LBY917502 KSC917502 KIG917502 JYK917502 JOO917502 JES917502 IUW917502 ILA917502 IBE917502 HRI917502 HHM917502 GXQ917502 GNU917502 GDY917502 FUC917502 FKG917502 FAK917502 EQO917502 EGS917502 DWW917502 DNA917502 DDE917502 CTI917502 CJM917502 BZQ917502 BPU917502 BFY917502 AWC917502 AMG917502 ACK917502 SO917502 IS917502 A917502 WVE851966 WLI851966 WBM851966 VRQ851966 VHU851966 UXY851966 UOC851966 UEG851966 TUK851966 TKO851966 TAS851966 SQW851966 SHA851966 RXE851966 RNI851966 RDM851966 QTQ851966 QJU851966 PZY851966 PQC851966 PGG851966 OWK851966 OMO851966 OCS851966 NSW851966 NJA851966 MZE851966 MPI851966 MFM851966 LVQ851966 LLU851966 LBY851966 KSC851966 KIG851966 JYK851966 JOO851966 JES851966 IUW851966 ILA851966 IBE851966 HRI851966 HHM851966 GXQ851966 GNU851966 GDY851966 FUC851966 FKG851966 FAK851966 EQO851966 EGS851966 DWW851966 DNA851966 DDE851966 CTI851966 CJM851966 BZQ851966 BPU851966 BFY851966 AWC851966 AMG851966 ACK851966 SO851966 IS851966 A851966 WVE786430 WLI786430 WBM786430 VRQ786430 VHU786430 UXY786430 UOC786430 UEG786430 TUK786430 TKO786430 TAS786430 SQW786430 SHA786430 RXE786430 RNI786430 RDM786430 QTQ786430 QJU786430 PZY786430 PQC786430 PGG786430 OWK786430 OMO786430 OCS786430 NSW786430 NJA786430 MZE786430 MPI786430 MFM786430 LVQ786430 LLU786430 LBY786430 KSC786430 KIG786430 JYK786430 JOO786430 JES786430 IUW786430 ILA786430 IBE786430 HRI786430 HHM786430 GXQ786430 GNU786430 GDY786430 FUC786430 FKG786430 FAK786430 EQO786430 EGS786430 DWW786430 DNA786430 DDE786430 CTI786430 CJM786430 BZQ786430 BPU786430 BFY786430 AWC786430 AMG786430 ACK786430 SO786430 IS786430 A786430 WVE720894 WLI720894 WBM720894 VRQ720894 VHU720894 UXY720894 UOC720894 UEG720894 TUK720894 TKO720894 TAS720894 SQW720894 SHA720894 RXE720894 RNI720894 RDM720894 QTQ720894 QJU720894 PZY720894 PQC720894 PGG720894 OWK720894 OMO720894 OCS720894 NSW720894 NJA720894 MZE720894 MPI720894 MFM720894 LVQ720894 LLU720894 LBY720894 KSC720894 KIG720894 JYK720894 JOO720894 JES720894 IUW720894 ILA720894 IBE720894 HRI720894 HHM720894 GXQ720894 GNU720894 GDY720894 FUC720894 FKG720894 FAK720894 EQO720894 EGS720894 DWW720894 DNA720894 DDE720894 CTI720894 CJM720894 BZQ720894 BPU720894 BFY720894 AWC720894 AMG720894 ACK720894 SO720894 IS720894 A720894 WVE655358 WLI655358 WBM655358 VRQ655358 VHU655358 UXY655358 UOC655358 UEG655358 TUK655358 TKO655358 TAS655358 SQW655358 SHA655358 RXE655358 RNI655358 RDM655358 QTQ655358 QJU655358 PZY655358 PQC655358 PGG655358 OWK655358 OMO655358 OCS655358 NSW655358 NJA655358 MZE655358 MPI655358 MFM655358 LVQ655358 LLU655358 LBY655358 KSC655358 KIG655358 JYK655358 JOO655358 JES655358 IUW655358 ILA655358 IBE655358 HRI655358 HHM655358 GXQ655358 GNU655358 GDY655358 FUC655358 FKG655358 FAK655358 EQO655358 EGS655358 DWW655358 DNA655358 DDE655358 CTI655358 CJM655358 BZQ655358 BPU655358 BFY655358 AWC655358 AMG655358 ACK655358 SO655358 IS655358 A655358 WVE589822 WLI589822 WBM589822 VRQ589822 VHU589822 UXY589822 UOC589822 UEG589822 TUK589822 TKO589822 TAS589822 SQW589822 SHA589822 RXE589822 RNI589822 RDM589822 QTQ589822 QJU589822 PZY589822 PQC589822 PGG589822 OWK589822 OMO589822 OCS589822 NSW589822 NJA589822 MZE589822 MPI589822 MFM589822 LVQ589822 LLU589822 LBY589822 KSC589822 KIG589822 JYK589822 JOO589822 JES589822 IUW589822 ILA589822 IBE589822 HRI589822 HHM589822 GXQ589822 GNU589822 GDY589822 FUC589822 FKG589822 FAK589822 EQO589822 EGS589822 DWW589822 DNA589822 DDE589822 CTI589822 CJM589822 BZQ589822 BPU589822 BFY589822 AWC589822 AMG589822 ACK589822 SO589822 IS589822 A589822 WVE524286 WLI524286 WBM524286 VRQ524286 VHU524286 UXY524286 UOC524286 UEG524286 TUK524286 TKO524286 TAS524286 SQW524286 SHA524286 RXE524286 RNI524286 RDM524286 QTQ524286 QJU524286 PZY524286 PQC524286 PGG524286 OWK524286 OMO524286 OCS524286 NSW524286 NJA524286 MZE524286 MPI524286 MFM524286 LVQ524286 LLU524286 LBY524286 KSC524286 KIG524286 JYK524286 JOO524286 JES524286 IUW524286 ILA524286 IBE524286 HRI524286 HHM524286 GXQ524286 GNU524286 GDY524286 FUC524286 FKG524286 FAK524286 EQO524286 EGS524286 DWW524286 DNA524286 DDE524286 CTI524286 CJM524286 BZQ524286 BPU524286 BFY524286 AWC524286 AMG524286 ACK524286 SO524286 IS524286 A524286 WVE458750 WLI458750 WBM458750 VRQ458750 VHU458750 UXY458750 UOC458750 UEG458750 TUK458750 TKO458750 TAS458750 SQW458750 SHA458750 RXE458750 RNI458750 RDM458750 QTQ458750 QJU458750 PZY458750 PQC458750 PGG458750 OWK458750 OMO458750 OCS458750 NSW458750 NJA458750 MZE458750 MPI458750 MFM458750 LVQ458750 LLU458750 LBY458750 KSC458750 KIG458750 JYK458750 JOO458750 JES458750 IUW458750 ILA458750 IBE458750 HRI458750 HHM458750 GXQ458750 GNU458750 GDY458750 FUC458750 FKG458750 FAK458750 EQO458750 EGS458750 DWW458750 DNA458750 DDE458750 CTI458750 CJM458750 BZQ458750 BPU458750 BFY458750 AWC458750 AMG458750 ACK458750 SO458750 IS458750 A458750 WVE393214 WLI393214 WBM393214 VRQ393214 VHU393214 UXY393214 UOC393214 UEG393214 TUK393214 TKO393214 TAS393214 SQW393214 SHA393214 RXE393214 RNI393214 RDM393214 QTQ393214 QJU393214 PZY393214 PQC393214 PGG393214 OWK393214 OMO393214 OCS393214 NSW393214 NJA393214 MZE393214 MPI393214 MFM393214 LVQ393214 LLU393214 LBY393214 KSC393214 KIG393214 JYK393214 JOO393214 JES393214 IUW393214 ILA393214 IBE393214 HRI393214 HHM393214 GXQ393214 GNU393214 GDY393214 FUC393214 FKG393214 FAK393214 EQO393214 EGS393214 DWW393214 DNA393214 DDE393214 CTI393214 CJM393214 BZQ393214 BPU393214 BFY393214 AWC393214 AMG393214 ACK393214 SO393214 IS393214 A393214 WVE327678 WLI327678 WBM327678 VRQ327678 VHU327678 UXY327678 UOC327678 UEG327678 TUK327678 TKO327678 TAS327678 SQW327678 SHA327678 RXE327678 RNI327678 RDM327678 QTQ327678 QJU327678 PZY327678 PQC327678 PGG327678 OWK327678 OMO327678 OCS327678 NSW327678 NJA327678 MZE327678 MPI327678 MFM327678 LVQ327678 LLU327678 LBY327678 KSC327678 KIG327678 JYK327678 JOO327678 JES327678 IUW327678 ILA327678 IBE327678 HRI327678 HHM327678 GXQ327678 GNU327678 GDY327678 FUC327678 FKG327678 FAK327678 EQO327678 EGS327678 DWW327678 DNA327678 DDE327678 CTI327678 CJM327678 BZQ327678 BPU327678 BFY327678 AWC327678 AMG327678 ACK327678 SO327678 IS327678 A327678 WVE262142 WLI262142 WBM262142 VRQ262142 VHU262142 UXY262142 UOC262142 UEG262142 TUK262142 TKO262142 TAS262142 SQW262142 SHA262142 RXE262142 RNI262142 RDM262142 QTQ262142 QJU262142 PZY262142 PQC262142 PGG262142 OWK262142 OMO262142 OCS262142 NSW262142 NJA262142 MZE262142 MPI262142 MFM262142 LVQ262142 LLU262142 LBY262142 KSC262142 KIG262142 JYK262142 JOO262142 JES262142 IUW262142 ILA262142 IBE262142 HRI262142 HHM262142 GXQ262142 GNU262142 GDY262142 FUC262142 FKG262142 FAK262142 EQO262142 EGS262142 DWW262142 DNA262142 DDE262142 CTI262142 CJM262142 BZQ262142 BPU262142 BFY262142 AWC262142 AMG262142 ACK262142 SO262142 IS262142 A262142 WVE196606 WLI196606 WBM196606 VRQ196606 VHU196606 UXY196606 UOC196606 UEG196606 TUK196606 TKO196606 TAS196606 SQW196606 SHA196606 RXE196606 RNI196606 RDM196606 QTQ196606 QJU196606 PZY196606 PQC196606 PGG196606 OWK196606 OMO196606 OCS196606 NSW196606 NJA196606 MZE196606 MPI196606 MFM196606 LVQ196606 LLU196606 LBY196606 KSC196606 KIG196606 JYK196606 JOO196606 JES196606 IUW196606 ILA196606 IBE196606 HRI196606 HHM196606 GXQ196606 GNU196606 GDY196606 FUC196606 FKG196606 FAK196606 EQO196606 EGS196606 DWW196606 DNA196606 DDE196606 CTI196606 CJM196606 BZQ196606 BPU196606 BFY196606 AWC196606 AMG196606 ACK196606 SO196606 IS196606 A196606 WVE131070 WLI131070 WBM131070 VRQ131070 VHU131070 UXY131070 UOC131070 UEG131070 TUK131070 TKO131070 TAS131070 SQW131070 SHA131070 RXE131070 RNI131070 RDM131070 QTQ131070 QJU131070 PZY131070 PQC131070 PGG131070 OWK131070 OMO131070 OCS131070 NSW131070 NJA131070 MZE131070 MPI131070 MFM131070 LVQ131070 LLU131070 LBY131070 KSC131070 KIG131070 JYK131070 JOO131070 JES131070 IUW131070 ILA131070 IBE131070 HRI131070 HHM131070 GXQ131070 GNU131070 GDY131070 FUC131070 FKG131070 FAK131070 EQO131070 EGS131070 DWW131070 DNA131070 DDE131070 CTI131070 CJM131070 BZQ131070 BPU131070 BFY131070 AWC131070 AMG131070 ACK131070 SO131070 IS131070 A131070 WVE65534 WLI65534 WBM65534 VRQ65534 VHU65534 UXY65534 UOC65534 UEG65534 TUK65534 TKO65534 TAS65534 SQW65534 SHA65534 RXE65534 RNI65534 RDM65534 QTQ65534 QJU65534 PZY65534 PQC65534 PGG65534 OWK65534 OMO65534 OCS65534 NSW65534 NJA65534 MZE65534 MPI65534 MFM65534 LVQ65534 LLU65534 LBY65534 KSC65534 KIG65534 JYK65534 JOO65534 JES65534 IUW65534 ILA65534 IBE65534 HRI65534 HHM65534 GXQ65534 GNU65534 GDY65534 FUC65534 FKG65534 FAK65534 EQO65534 EGS65534 DWW65534 DNA65534 DDE65534 CTI65534 CJM65534 BZQ65534 BPU65534 BFY65534 AWC65534 AMG65534 ACK65534 SO65534 IS65534 A65534">
      <formula1>"1,2,3,4,5"</formula1>
    </dataValidation>
  </dataValidation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7"/>
  <sheetViews>
    <sheetView zoomScale="70" zoomScaleNormal="70" workbookViewId="0">
      <selection activeCell="P84" sqref="P84:Q84"/>
    </sheetView>
  </sheetViews>
  <sheetFormatPr baseColWidth="10" defaultRowHeight="14.25" x14ac:dyDescent="0.25"/>
  <cols>
    <col min="1" max="1" width="3.140625" style="123" bestFit="1" customWidth="1"/>
    <col min="2" max="2" width="58.85546875" style="123" customWidth="1"/>
    <col min="3" max="3" width="31.140625" style="123" customWidth="1"/>
    <col min="4" max="4" width="26.7109375" style="123" customWidth="1"/>
    <col min="5" max="5" width="25" style="123" customWidth="1"/>
    <col min="6" max="7" width="29.7109375" style="123" customWidth="1"/>
    <col min="8" max="8" width="23" style="123" customWidth="1"/>
    <col min="9" max="9" width="27.28515625" style="123" customWidth="1"/>
    <col min="10" max="10" width="29.5703125" style="123" customWidth="1"/>
    <col min="11" max="11" width="33" style="123" customWidth="1"/>
    <col min="12" max="12" width="29.85546875" style="123" customWidth="1"/>
    <col min="13" max="13" width="26.28515625" style="123" customWidth="1"/>
    <col min="14" max="14" width="22.140625" style="123" customWidth="1"/>
    <col min="15" max="15" width="26.140625" style="123" customWidth="1"/>
    <col min="16" max="16" width="19.5703125" style="123" bestFit="1" customWidth="1"/>
    <col min="17" max="17" width="21.85546875" style="123" customWidth="1"/>
    <col min="18" max="18" width="18.28515625" style="123" customWidth="1"/>
    <col min="19" max="22" width="6.42578125" style="123" customWidth="1"/>
    <col min="23" max="251" width="11.42578125" style="123"/>
    <col min="252" max="252" width="1" style="123" customWidth="1"/>
    <col min="253" max="253" width="4.28515625" style="123" customWidth="1"/>
    <col min="254" max="254" width="34.7109375" style="123" customWidth="1"/>
    <col min="255" max="255" width="0" style="123" hidden="1" customWidth="1"/>
    <col min="256" max="256" width="20" style="123" customWidth="1"/>
    <col min="257" max="257" width="20.85546875" style="123" customWidth="1"/>
    <col min="258" max="258" width="25" style="123" customWidth="1"/>
    <col min="259" max="259" width="18.7109375" style="123" customWidth="1"/>
    <col min="260" max="260" width="29.7109375" style="123" customWidth="1"/>
    <col min="261" max="261" width="13.42578125" style="123" customWidth="1"/>
    <col min="262" max="262" width="13.85546875" style="123" customWidth="1"/>
    <col min="263" max="267" width="16.5703125" style="123" customWidth="1"/>
    <col min="268" max="268" width="20.5703125" style="123" customWidth="1"/>
    <col min="269" max="269" width="21.140625" style="123" customWidth="1"/>
    <col min="270" max="270" width="9.5703125" style="123" customWidth="1"/>
    <col min="271" max="271" width="0.42578125" style="123" customWidth="1"/>
    <col min="272" max="278" width="6.42578125" style="123" customWidth="1"/>
    <col min="279" max="507" width="11.42578125" style="123"/>
    <col min="508" max="508" width="1" style="123" customWidth="1"/>
    <col min="509" max="509" width="4.28515625" style="123" customWidth="1"/>
    <col min="510" max="510" width="34.7109375" style="123" customWidth="1"/>
    <col min="511" max="511" width="0" style="123" hidden="1" customWidth="1"/>
    <col min="512" max="512" width="20" style="123" customWidth="1"/>
    <col min="513" max="513" width="20.85546875" style="123" customWidth="1"/>
    <col min="514" max="514" width="25" style="123" customWidth="1"/>
    <col min="515" max="515" width="18.7109375" style="123" customWidth="1"/>
    <col min="516" max="516" width="29.7109375" style="123" customWidth="1"/>
    <col min="517" max="517" width="13.42578125" style="123" customWidth="1"/>
    <col min="518" max="518" width="13.85546875" style="123" customWidth="1"/>
    <col min="519" max="523" width="16.5703125" style="123" customWidth="1"/>
    <col min="524" max="524" width="20.5703125" style="123" customWidth="1"/>
    <col min="525" max="525" width="21.140625" style="123" customWidth="1"/>
    <col min="526" max="526" width="9.5703125" style="123" customWidth="1"/>
    <col min="527" max="527" width="0.42578125" style="123" customWidth="1"/>
    <col min="528" max="534" width="6.42578125" style="123" customWidth="1"/>
    <col min="535" max="763" width="11.42578125" style="123"/>
    <col min="764" max="764" width="1" style="123" customWidth="1"/>
    <col min="765" max="765" width="4.28515625" style="123" customWidth="1"/>
    <col min="766" max="766" width="34.7109375" style="123" customWidth="1"/>
    <col min="767" max="767" width="0" style="123" hidden="1" customWidth="1"/>
    <col min="768" max="768" width="20" style="123" customWidth="1"/>
    <col min="769" max="769" width="20.85546875" style="123" customWidth="1"/>
    <col min="770" max="770" width="25" style="123" customWidth="1"/>
    <col min="771" max="771" width="18.7109375" style="123" customWidth="1"/>
    <col min="772" max="772" width="29.7109375" style="123" customWidth="1"/>
    <col min="773" max="773" width="13.42578125" style="123" customWidth="1"/>
    <col min="774" max="774" width="13.85546875" style="123" customWidth="1"/>
    <col min="775" max="779" width="16.5703125" style="123" customWidth="1"/>
    <col min="780" max="780" width="20.5703125" style="123" customWidth="1"/>
    <col min="781" max="781" width="21.140625" style="123" customWidth="1"/>
    <col min="782" max="782" width="9.5703125" style="123" customWidth="1"/>
    <col min="783" max="783" width="0.42578125" style="123" customWidth="1"/>
    <col min="784" max="790" width="6.42578125" style="123" customWidth="1"/>
    <col min="791" max="1019" width="11.42578125" style="123"/>
    <col min="1020" max="1020" width="1" style="123" customWidth="1"/>
    <col min="1021" max="1021" width="4.28515625" style="123" customWidth="1"/>
    <col min="1022" max="1022" width="34.7109375" style="123" customWidth="1"/>
    <col min="1023" max="1023" width="0" style="123" hidden="1" customWidth="1"/>
    <col min="1024" max="1024" width="20" style="123" customWidth="1"/>
    <col min="1025" max="1025" width="20.85546875" style="123" customWidth="1"/>
    <col min="1026" max="1026" width="25" style="123" customWidth="1"/>
    <col min="1027" max="1027" width="18.7109375" style="123" customWidth="1"/>
    <col min="1028" max="1028" width="29.7109375" style="123" customWidth="1"/>
    <col min="1029" max="1029" width="13.42578125" style="123" customWidth="1"/>
    <col min="1030" max="1030" width="13.85546875" style="123" customWidth="1"/>
    <col min="1031" max="1035" width="16.5703125" style="123" customWidth="1"/>
    <col min="1036" max="1036" width="20.5703125" style="123" customWidth="1"/>
    <col min="1037" max="1037" width="21.140625" style="123" customWidth="1"/>
    <col min="1038" max="1038" width="9.5703125" style="123" customWidth="1"/>
    <col min="1039" max="1039" width="0.42578125" style="123" customWidth="1"/>
    <col min="1040" max="1046" width="6.42578125" style="123" customWidth="1"/>
    <col min="1047" max="1275" width="11.42578125" style="123"/>
    <col min="1276" max="1276" width="1" style="123" customWidth="1"/>
    <col min="1277" max="1277" width="4.28515625" style="123" customWidth="1"/>
    <col min="1278" max="1278" width="34.7109375" style="123" customWidth="1"/>
    <col min="1279" max="1279" width="0" style="123" hidden="1" customWidth="1"/>
    <col min="1280" max="1280" width="20" style="123" customWidth="1"/>
    <col min="1281" max="1281" width="20.85546875" style="123" customWidth="1"/>
    <col min="1282" max="1282" width="25" style="123" customWidth="1"/>
    <col min="1283" max="1283" width="18.7109375" style="123" customWidth="1"/>
    <col min="1284" max="1284" width="29.7109375" style="123" customWidth="1"/>
    <col min="1285" max="1285" width="13.42578125" style="123" customWidth="1"/>
    <col min="1286" max="1286" width="13.85546875" style="123" customWidth="1"/>
    <col min="1287" max="1291" width="16.5703125" style="123" customWidth="1"/>
    <col min="1292" max="1292" width="20.5703125" style="123" customWidth="1"/>
    <col min="1293" max="1293" width="21.140625" style="123" customWidth="1"/>
    <col min="1294" max="1294" width="9.5703125" style="123" customWidth="1"/>
    <col min="1295" max="1295" width="0.42578125" style="123" customWidth="1"/>
    <col min="1296" max="1302" width="6.42578125" style="123" customWidth="1"/>
    <col min="1303" max="1531" width="11.42578125" style="123"/>
    <col min="1532" max="1532" width="1" style="123" customWidth="1"/>
    <col min="1533" max="1533" width="4.28515625" style="123" customWidth="1"/>
    <col min="1534" max="1534" width="34.7109375" style="123" customWidth="1"/>
    <col min="1535" max="1535" width="0" style="123" hidden="1" customWidth="1"/>
    <col min="1536" max="1536" width="20" style="123" customWidth="1"/>
    <col min="1537" max="1537" width="20.85546875" style="123" customWidth="1"/>
    <col min="1538" max="1538" width="25" style="123" customWidth="1"/>
    <col min="1539" max="1539" width="18.7109375" style="123" customWidth="1"/>
    <col min="1540" max="1540" width="29.7109375" style="123" customWidth="1"/>
    <col min="1541" max="1541" width="13.42578125" style="123" customWidth="1"/>
    <col min="1542" max="1542" width="13.85546875" style="123" customWidth="1"/>
    <col min="1543" max="1547" width="16.5703125" style="123" customWidth="1"/>
    <col min="1548" max="1548" width="20.5703125" style="123" customWidth="1"/>
    <col min="1549" max="1549" width="21.140625" style="123" customWidth="1"/>
    <col min="1550" max="1550" width="9.5703125" style="123" customWidth="1"/>
    <col min="1551" max="1551" width="0.42578125" style="123" customWidth="1"/>
    <col min="1552" max="1558" width="6.42578125" style="123" customWidth="1"/>
    <col min="1559" max="1787" width="11.42578125" style="123"/>
    <col min="1788" max="1788" width="1" style="123" customWidth="1"/>
    <col min="1789" max="1789" width="4.28515625" style="123" customWidth="1"/>
    <col min="1790" max="1790" width="34.7109375" style="123" customWidth="1"/>
    <col min="1791" max="1791" width="0" style="123" hidden="1" customWidth="1"/>
    <col min="1792" max="1792" width="20" style="123" customWidth="1"/>
    <col min="1793" max="1793" width="20.85546875" style="123" customWidth="1"/>
    <col min="1794" max="1794" width="25" style="123" customWidth="1"/>
    <col min="1795" max="1795" width="18.7109375" style="123" customWidth="1"/>
    <col min="1796" max="1796" width="29.7109375" style="123" customWidth="1"/>
    <col min="1797" max="1797" width="13.42578125" style="123" customWidth="1"/>
    <col min="1798" max="1798" width="13.85546875" style="123" customWidth="1"/>
    <col min="1799" max="1803" width="16.5703125" style="123" customWidth="1"/>
    <col min="1804" max="1804" width="20.5703125" style="123" customWidth="1"/>
    <col min="1805" max="1805" width="21.140625" style="123" customWidth="1"/>
    <col min="1806" max="1806" width="9.5703125" style="123" customWidth="1"/>
    <col min="1807" max="1807" width="0.42578125" style="123" customWidth="1"/>
    <col min="1808" max="1814" width="6.42578125" style="123" customWidth="1"/>
    <col min="1815" max="2043" width="11.42578125" style="123"/>
    <col min="2044" max="2044" width="1" style="123" customWidth="1"/>
    <col min="2045" max="2045" width="4.28515625" style="123" customWidth="1"/>
    <col min="2046" max="2046" width="34.7109375" style="123" customWidth="1"/>
    <col min="2047" max="2047" width="0" style="123" hidden="1" customWidth="1"/>
    <col min="2048" max="2048" width="20" style="123" customWidth="1"/>
    <col min="2049" max="2049" width="20.85546875" style="123" customWidth="1"/>
    <col min="2050" max="2050" width="25" style="123" customWidth="1"/>
    <col min="2051" max="2051" width="18.7109375" style="123" customWidth="1"/>
    <col min="2052" max="2052" width="29.7109375" style="123" customWidth="1"/>
    <col min="2053" max="2053" width="13.42578125" style="123" customWidth="1"/>
    <col min="2054" max="2054" width="13.85546875" style="123" customWidth="1"/>
    <col min="2055" max="2059" width="16.5703125" style="123" customWidth="1"/>
    <col min="2060" max="2060" width="20.5703125" style="123" customWidth="1"/>
    <col min="2061" max="2061" width="21.140625" style="123" customWidth="1"/>
    <col min="2062" max="2062" width="9.5703125" style="123" customWidth="1"/>
    <col min="2063" max="2063" width="0.42578125" style="123" customWidth="1"/>
    <col min="2064" max="2070" width="6.42578125" style="123" customWidth="1"/>
    <col min="2071" max="2299" width="11.42578125" style="123"/>
    <col min="2300" max="2300" width="1" style="123" customWidth="1"/>
    <col min="2301" max="2301" width="4.28515625" style="123" customWidth="1"/>
    <col min="2302" max="2302" width="34.7109375" style="123" customWidth="1"/>
    <col min="2303" max="2303" width="0" style="123" hidden="1" customWidth="1"/>
    <col min="2304" max="2304" width="20" style="123" customWidth="1"/>
    <col min="2305" max="2305" width="20.85546875" style="123" customWidth="1"/>
    <col min="2306" max="2306" width="25" style="123" customWidth="1"/>
    <col min="2307" max="2307" width="18.7109375" style="123" customWidth="1"/>
    <col min="2308" max="2308" width="29.7109375" style="123" customWidth="1"/>
    <col min="2309" max="2309" width="13.42578125" style="123" customWidth="1"/>
    <col min="2310" max="2310" width="13.85546875" style="123" customWidth="1"/>
    <col min="2311" max="2315" width="16.5703125" style="123" customWidth="1"/>
    <col min="2316" max="2316" width="20.5703125" style="123" customWidth="1"/>
    <col min="2317" max="2317" width="21.140625" style="123" customWidth="1"/>
    <col min="2318" max="2318" width="9.5703125" style="123" customWidth="1"/>
    <col min="2319" max="2319" width="0.42578125" style="123" customWidth="1"/>
    <col min="2320" max="2326" width="6.42578125" style="123" customWidth="1"/>
    <col min="2327" max="2555" width="11.42578125" style="123"/>
    <col min="2556" max="2556" width="1" style="123" customWidth="1"/>
    <col min="2557" max="2557" width="4.28515625" style="123" customWidth="1"/>
    <col min="2558" max="2558" width="34.7109375" style="123" customWidth="1"/>
    <col min="2559" max="2559" width="0" style="123" hidden="1" customWidth="1"/>
    <col min="2560" max="2560" width="20" style="123" customWidth="1"/>
    <col min="2561" max="2561" width="20.85546875" style="123" customWidth="1"/>
    <col min="2562" max="2562" width="25" style="123" customWidth="1"/>
    <col min="2563" max="2563" width="18.7109375" style="123" customWidth="1"/>
    <col min="2564" max="2564" width="29.7109375" style="123" customWidth="1"/>
    <col min="2565" max="2565" width="13.42578125" style="123" customWidth="1"/>
    <col min="2566" max="2566" width="13.85546875" style="123" customWidth="1"/>
    <col min="2567" max="2571" width="16.5703125" style="123" customWidth="1"/>
    <col min="2572" max="2572" width="20.5703125" style="123" customWidth="1"/>
    <col min="2573" max="2573" width="21.140625" style="123" customWidth="1"/>
    <col min="2574" max="2574" width="9.5703125" style="123" customWidth="1"/>
    <col min="2575" max="2575" width="0.42578125" style="123" customWidth="1"/>
    <col min="2576" max="2582" width="6.42578125" style="123" customWidth="1"/>
    <col min="2583" max="2811" width="11.42578125" style="123"/>
    <col min="2812" max="2812" width="1" style="123" customWidth="1"/>
    <col min="2813" max="2813" width="4.28515625" style="123" customWidth="1"/>
    <col min="2814" max="2814" width="34.7109375" style="123" customWidth="1"/>
    <col min="2815" max="2815" width="0" style="123" hidden="1" customWidth="1"/>
    <col min="2816" max="2816" width="20" style="123" customWidth="1"/>
    <col min="2817" max="2817" width="20.85546875" style="123" customWidth="1"/>
    <col min="2818" max="2818" width="25" style="123" customWidth="1"/>
    <col min="2819" max="2819" width="18.7109375" style="123" customWidth="1"/>
    <col min="2820" max="2820" width="29.7109375" style="123" customWidth="1"/>
    <col min="2821" max="2821" width="13.42578125" style="123" customWidth="1"/>
    <col min="2822" max="2822" width="13.85546875" style="123" customWidth="1"/>
    <col min="2823" max="2827" width="16.5703125" style="123" customWidth="1"/>
    <col min="2828" max="2828" width="20.5703125" style="123" customWidth="1"/>
    <col min="2829" max="2829" width="21.140625" style="123" customWidth="1"/>
    <col min="2830" max="2830" width="9.5703125" style="123" customWidth="1"/>
    <col min="2831" max="2831" width="0.42578125" style="123" customWidth="1"/>
    <col min="2832" max="2838" width="6.42578125" style="123" customWidth="1"/>
    <col min="2839" max="3067" width="11.42578125" style="123"/>
    <col min="3068" max="3068" width="1" style="123" customWidth="1"/>
    <col min="3069" max="3069" width="4.28515625" style="123" customWidth="1"/>
    <col min="3070" max="3070" width="34.7109375" style="123" customWidth="1"/>
    <col min="3071" max="3071" width="0" style="123" hidden="1" customWidth="1"/>
    <col min="3072" max="3072" width="20" style="123" customWidth="1"/>
    <col min="3073" max="3073" width="20.85546875" style="123" customWidth="1"/>
    <col min="3074" max="3074" width="25" style="123" customWidth="1"/>
    <col min="3075" max="3075" width="18.7109375" style="123" customWidth="1"/>
    <col min="3076" max="3076" width="29.7109375" style="123" customWidth="1"/>
    <col min="3077" max="3077" width="13.42578125" style="123" customWidth="1"/>
    <col min="3078" max="3078" width="13.85546875" style="123" customWidth="1"/>
    <col min="3079" max="3083" width="16.5703125" style="123" customWidth="1"/>
    <col min="3084" max="3084" width="20.5703125" style="123" customWidth="1"/>
    <col min="3085" max="3085" width="21.140625" style="123" customWidth="1"/>
    <col min="3086" max="3086" width="9.5703125" style="123" customWidth="1"/>
    <col min="3087" max="3087" width="0.42578125" style="123" customWidth="1"/>
    <col min="3088" max="3094" width="6.42578125" style="123" customWidth="1"/>
    <col min="3095" max="3323" width="11.42578125" style="123"/>
    <col min="3324" max="3324" width="1" style="123" customWidth="1"/>
    <col min="3325" max="3325" width="4.28515625" style="123" customWidth="1"/>
    <col min="3326" max="3326" width="34.7109375" style="123" customWidth="1"/>
    <col min="3327" max="3327" width="0" style="123" hidden="1" customWidth="1"/>
    <col min="3328" max="3328" width="20" style="123" customWidth="1"/>
    <col min="3329" max="3329" width="20.85546875" style="123" customWidth="1"/>
    <col min="3330" max="3330" width="25" style="123" customWidth="1"/>
    <col min="3331" max="3331" width="18.7109375" style="123" customWidth="1"/>
    <col min="3332" max="3332" width="29.7109375" style="123" customWidth="1"/>
    <col min="3333" max="3333" width="13.42578125" style="123" customWidth="1"/>
    <col min="3334" max="3334" width="13.85546875" style="123" customWidth="1"/>
    <col min="3335" max="3339" width="16.5703125" style="123" customWidth="1"/>
    <col min="3340" max="3340" width="20.5703125" style="123" customWidth="1"/>
    <col min="3341" max="3341" width="21.140625" style="123" customWidth="1"/>
    <col min="3342" max="3342" width="9.5703125" style="123" customWidth="1"/>
    <col min="3343" max="3343" width="0.42578125" style="123" customWidth="1"/>
    <col min="3344" max="3350" width="6.42578125" style="123" customWidth="1"/>
    <col min="3351" max="3579" width="11.42578125" style="123"/>
    <col min="3580" max="3580" width="1" style="123" customWidth="1"/>
    <col min="3581" max="3581" width="4.28515625" style="123" customWidth="1"/>
    <col min="3582" max="3582" width="34.7109375" style="123" customWidth="1"/>
    <col min="3583" max="3583" width="0" style="123" hidden="1" customWidth="1"/>
    <col min="3584" max="3584" width="20" style="123" customWidth="1"/>
    <col min="3585" max="3585" width="20.85546875" style="123" customWidth="1"/>
    <col min="3586" max="3586" width="25" style="123" customWidth="1"/>
    <col min="3587" max="3587" width="18.7109375" style="123" customWidth="1"/>
    <col min="3588" max="3588" width="29.7109375" style="123" customWidth="1"/>
    <col min="3589" max="3589" width="13.42578125" style="123" customWidth="1"/>
    <col min="3590" max="3590" width="13.85546875" style="123" customWidth="1"/>
    <col min="3591" max="3595" width="16.5703125" style="123" customWidth="1"/>
    <col min="3596" max="3596" width="20.5703125" style="123" customWidth="1"/>
    <col min="3597" max="3597" width="21.140625" style="123" customWidth="1"/>
    <col min="3598" max="3598" width="9.5703125" style="123" customWidth="1"/>
    <col min="3599" max="3599" width="0.42578125" style="123" customWidth="1"/>
    <col min="3600" max="3606" width="6.42578125" style="123" customWidth="1"/>
    <col min="3607" max="3835" width="11.42578125" style="123"/>
    <col min="3836" max="3836" width="1" style="123" customWidth="1"/>
    <col min="3837" max="3837" width="4.28515625" style="123" customWidth="1"/>
    <col min="3838" max="3838" width="34.7109375" style="123" customWidth="1"/>
    <col min="3839" max="3839" width="0" style="123" hidden="1" customWidth="1"/>
    <col min="3840" max="3840" width="20" style="123" customWidth="1"/>
    <col min="3841" max="3841" width="20.85546875" style="123" customWidth="1"/>
    <col min="3842" max="3842" width="25" style="123" customWidth="1"/>
    <col min="3843" max="3843" width="18.7109375" style="123" customWidth="1"/>
    <col min="3844" max="3844" width="29.7109375" style="123" customWidth="1"/>
    <col min="3845" max="3845" width="13.42578125" style="123" customWidth="1"/>
    <col min="3846" max="3846" width="13.85546875" style="123" customWidth="1"/>
    <col min="3847" max="3851" width="16.5703125" style="123" customWidth="1"/>
    <col min="3852" max="3852" width="20.5703125" style="123" customWidth="1"/>
    <col min="3853" max="3853" width="21.140625" style="123" customWidth="1"/>
    <col min="3854" max="3854" width="9.5703125" style="123" customWidth="1"/>
    <col min="3855" max="3855" width="0.42578125" style="123" customWidth="1"/>
    <col min="3856" max="3862" width="6.42578125" style="123" customWidth="1"/>
    <col min="3863" max="4091" width="11.42578125" style="123"/>
    <col min="4092" max="4092" width="1" style="123" customWidth="1"/>
    <col min="4093" max="4093" width="4.28515625" style="123" customWidth="1"/>
    <col min="4094" max="4094" width="34.7109375" style="123" customWidth="1"/>
    <col min="4095" max="4095" width="0" style="123" hidden="1" customWidth="1"/>
    <col min="4096" max="4096" width="20" style="123" customWidth="1"/>
    <col min="4097" max="4097" width="20.85546875" style="123" customWidth="1"/>
    <col min="4098" max="4098" width="25" style="123" customWidth="1"/>
    <col min="4099" max="4099" width="18.7109375" style="123" customWidth="1"/>
    <col min="4100" max="4100" width="29.7109375" style="123" customWidth="1"/>
    <col min="4101" max="4101" width="13.42578125" style="123" customWidth="1"/>
    <col min="4102" max="4102" width="13.85546875" style="123" customWidth="1"/>
    <col min="4103" max="4107" width="16.5703125" style="123" customWidth="1"/>
    <col min="4108" max="4108" width="20.5703125" style="123" customWidth="1"/>
    <col min="4109" max="4109" width="21.140625" style="123" customWidth="1"/>
    <col min="4110" max="4110" width="9.5703125" style="123" customWidth="1"/>
    <col min="4111" max="4111" width="0.42578125" style="123" customWidth="1"/>
    <col min="4112" max="4118" width="6.42578125" style="123" customWidth="1"/>
    <col min="4119" max="4347" width="11.42578125" style="123"/>
    <col min="4348" max="4348" width="1" style="123" customWidth="1"/>
    <col min="4349" max="4349" width="4.28515625" style="123" customWidth="1"/>
    <col min="4350" max="4350" width="34.7109375" style="123" customWidth="1"/>
    <col min="4351" max="4351" width="0" style="123" hidden="1" customWidth="1"/>
    <col min="4352" max="4352" width="20" style="123" customWidth="1"/>
    <col min="4353" max="4353" width="20.85546875" style="123" customWidth="1"/>
    <col min="4354" max="4354" width="25" style="123" customWidth="1"/>
    <col min="4355" max="4355" width="18.7109375" style="123" customWidth="1"/>
    <col min="4356" max="4356" width="29.7109375" style="123" customWidth="1"/>
    <col min="4357" max="4357" width="13.42578125" style="123" customWidth="1"/>
    <col min="4358" max="4358" width="13.85546875" style="123" customWidth="1"/>
    <col min="4359" max="4363" width="16.5703125" style="123" customWidth="1"/>
    <col min="4364" max="4364" width="20.5703125" style="123" customWidth="1"/>
    <col min="4365" max="4365" width="21.140625" style="123" customWidth="1"/>
    <col min="4366" max="4366" width="9.5703125" style="123" customWidth="1"/>
    <col min="4367" max="4367" width="0.42578125" style="123" customWidth="1"/>
    <col min="4368" max="4374" width="6.42578125" style="123" customWidth="1"/>
    <col min="4375" max="4603" width="11.42578125" style="123"/>
    <col min="4604" max="4604" width="1" style="123" customWidth="1"/>
    <col min="4605" max="4605" width="4.28515625" style="123" customWidth="1"/>
    <col min="4606" max="4606" width="34.7109375" style="123" customWidth="1"/>
    <col min="4607" max="4607" width="0" style="123" hidden="1" customWidth="1"/>
    <col min="4608" max="4608" width="20" style="123" customWidth="1"/>
    <col min="4609" max="4609" width="20.85546875" style="123" customWidth="1"/>
    <col min="4610" max="4610" width="25" style="123" customWidth="1"/>
    <col min="4611" max="4611" width="18.7109375" style="123" customWidth="1"/>
    <col min="4612" max="4612" width="29.7109375" style="123" customWidth="1"/>
    <col min="4613" max="4613" width="13.42578125" style="123" customWidth="1"/>
    <col min="4614" max="4614" width="13.85546875" style="123" customWidth="1"/>
    <col min="4615" max="4619" width="16.5703125" style="123" customWidth="1"/>
    <col min="4620" max="4620" width="20.5703125" style="123" customWidth="1"/>
    <col min="4621" max="4621" width="21.140625" style="123" customWidth="1"/>
    <col min="4622" max="4622" width="9.5703125" style="123" customWidth="1"/>
    <col min="4623" max="4623" width="0.42578125" style="123" customWidth="1"/>
    <col min="4624" max="4630" width="6.42578125" style="123" customWidth="1"/>
    <col min="4631" max="4859" width="11.42578125" style="123"/>
    <col min="4860" max="4860" width="1" style="123" customWidth="1"/>
    <col min="4861" max="4861" width="4.28515625" style="123" customWidth="1"/>
    <col min="4862" max="4862" width="34.7109375" style="123" customWidth="1"/>
    <col min="4863" max="4863" width="0" style="123" hidden="1" customWidth="1"/>
    <col min="4864" max="4864" width="20" style="123" customWidth="1"/>
    <col min="4865" max="4865" width="20.85546875" style="123" customWidth="1"/>
    <col min="4866" max="4866" width="25" style="123" customWidth="1"/>
    <col min="4867" max="4867" width="18.7109375" style="123" customWidth="1"/>
    <col min="4868" max="4868" width="29.7109375" style="123" customWidth="1"/>
    <col min="4869" max="4869" width="13.42578125" style="123" customWidth="1"/>
    <col min="4870" max="4870" width="13.85546875" style="123" customWidth="1"/>
    <col min="4871" max="4875" width="16.5703125" style="123" customWidth="1"/>
    <col min="4876" max="4876" width="20.5703125" style="123" customWidth="1"/>
    <col min="4877" max="4877" width="21.140625" style="123" customWidth="1"/>
    <col min="4878" max="4878" width="9.5703125" style="123" customWidth="1"/>
    <col min="4879" max="4879" width="0.42578125" style="123" customWidth="1"/>
    <col min="4880" max="4886" width="6.42578125" style="123" customWidth="1"/>
    <col min="4887" max="5115" width="11.42578125" style="123"/>
    <col min="5116" max="5116" width="1" style="123" customWidth="1"/>
    <col min="5117" max="5117" width="4.28515625" style="123" customWidth="1"/>
    <col min="5118" max="5118" width="34.7109375" style="123" customWidth="1"/>
    <col min="5119" max="5119" width="0" style="123" hidden="1" customWidth="1"/>
    <col min="5120" max="5120" width="20" style="123" customWidth="1"/>
    <col min="5121" max="5121" width="20.85546875" style="123" customWidth="1"/>
    <col min="5122" max="5122" width="25" style="123" customWidth="1"/>
    <col min="5123" max="5123" width="18.7109375" style="123" customWidth="1"/>
    <col min="5124" max="5124" width="29.7109375" style="123" customWidth="1"/>
    <col min="5125" max="5125" width="13.42578125" style="123" customWidth="1"/>
    <col min="5126" max="5126" width="13.85546875" style="123" customWidth="1"/>
    <col min="5127" max="5131" width="16.5703125" style="123" customWidth="1"/>
    <col min="5132" max="5132" width="20.5703125" style="123" customWidth="1"/>
    <col min="5133" max="5133" width="21.140625" style="123" customWidth="1"/>
    <col min="5134" max="5134" width="9.5703125" style="123" customWidth="1"/>
    <col min="5135" max="5135" width="0.42578125" style="123" customWidth="1"/>
    <col min="5136" max="5142" width="6.42578125" style="123" customWidth="1"/>
    <col min="5143" max="5371" width="11.42578125" style="123"/>
    <col min="5372" max="5372" width="1" style="123" customWidth="1"/>
    <col min="5373" max="5373" width="4.28515625" style="123" customWidth="1"/>
    <col min="5374" max="5374" width="34.7109375" style="123" customWidth="1"/>
    <col min="5375" max="5375" width="0" style="123" hidden="1" customWidth="1"/>
    <col min="5376" max="5376" width="20" style="123" customWidth="1"/>
    <col min="5377" max="5377" width="20.85546875" style="123" customWidth="1"/>
    <col min="5378" max="5378" width="25" style="123" customWidth="1"/>
    <col min="5379" max="5379" width="18.7109375" style="123" customWidth="1"/>
    <col min="5380" max="5380" width="29.7109375" style="123" customWidth="1"/>
    <col min="5381" max="5381" width="13.42578125" style="123" customWidth="1"/>
    <col min="5382" max="5382" width="13.85546875" style="123" customWidth="1"/>
    <col min="5383" max="5387" width="16.5703125" style="123" customWidth="1"/>
    <col min="5388" max="5388" width="20.5703125" style="123" customWidth="1"/>
    <col min="5389" max="5389" width="21.140625" style="123" customWidth="1"/>
    <col min="5390" max="5390" width="9.5703125" style="123" customWidth="1"/>
    <col min="5391" max="5391" width="0.42578125" style="123" customWidth="1"/>
    <col min="5392" max="5398" width="6.42578125" style="123" customWidth="1"/>
    <col min="5399" max="5627" width="11.42578125" style="123"/>
    <col min="5628" max="5628" width="1" style="123" customWidth="1"/>
    <col min="5629" max="5629" width="4.28515625" style="123" customWidth="1"/>
    <col min="5630" max="5630" width="34.7109375" style="123" customWidth="1"/>
    <col min="5631" max="5631" width="0" style="123" hidden="1" customWidth="1"/>
    <col min="5632" max="5632" width="20" style="123" customWidth="1"/>
    <col min="5633" max="5633" width="20.85546875" style="123" customWidth="1"/>
    <col min="5634" max="5634" width="25" style="123" customWidth="1"/>
    <col min="5635" max="5635" width="18.7109375" style="123" customWidth="1"/>
    <col min="5636" max="5636" width="29.7109375" style="123" customWidth="1"/>
    <col min="5637" max="5637" width="13.42578125" style="123" customWidth="1"/>
    <col min="5638" max="5638" width="13.85546875" style="123" customWidth="1"/>
    <col min="5639" max="5643" width="16.5703125" style="123" customWidth="1"/>
    <col min="5644" max="5644" width="20.5703125" style="123" customWidth="1"/>
    <col min="5645" max="5645" width="21.140625" style="123" customWidth="1"/>
    <col min="5646" max="5646" width="9.5703125" style="123" customWidth="1"/>
    <col min="5647" max="5647" width="0.42578125" style="123" customWidth="1"/>
    <col min="5648" max="5654" width="6.42578125" style="123" customWidth="1"/>
    <col min="5655" max="5883" width="11.42578125" style="123"/>
    <col min="5884" max="5884" width="1" style="123" customWidth="1"/>
    <col min="5885" max="5885" width="4.28515625" style="123" customWidth="1"/>
    <col min="5886" max="5886" width="34.7109375" style="123" customWidth="1"/>
    <col min="5887" max="5887" width="0" style="123" hidden="1" customWidth="1"/>
    <col min="5888" max="5888" width="20" style="123" customWidth="1"/>
    <col min="5889" max="5889" width="20.85546875" style="123" customWidth="1"/>
    <col min="5890" max="5890" width="25" style="123" customWidth="1"/>
    <col min="5891" max="5891" width="18.7109375" style="123" customWidth="1"/>
    <col min="5892" max="5892" width="29.7109375" style="123" customWidth="1"/>
    <col min="5893" max="5893" width="13.42578125" style="123" customWidth="1"/>
    <col min="5894" max="5894" width="13.85546875" style="123" customWidth="1"/>
    <col min="5895" max="5899" width="16.5703125" style="123" customWidth="1"/>
    <col min="5900" max="5900" width="20.5703125" style="123" customWidth="1"/>
    <col min="5901" max="5901" width="21.140625" style="123" customWidth="1"/>
    <col min="5902" max="5902" width="9.5703125" style="123" customWidth="1"/>
    <col min="5903" max="5903" width="0.42578125" style="123" customWidth="1"/>
    <col min="5904" max="5910" width="6.42578125" style="123" customWidth="1"/>
    <col min="5911" max="6139" width="11.42578125" style="123"/>
    <col min="6140" max="6140" width="1" style="123" customWidth="1"/>
    <col min="6141" max="6141" width="4.28515625" style="123" customWidth="1"/>
    <col min="6142" max="6142" width="34.7109375" style="123" customWidth="1"/>
    <col min="6143" max="6143" width="0" style="123" hidden="1" customWidth="1"/>
    <col min="6144" max="6144" width="20" style="123" customWidth="1"/>
    <col min="6145" max="6145" width="20.85546875" style="123" customWidth="1"/>
    <col min="6146" max="6146" width="25" style="123" customWidth="1"/>
    <col min="6147" max="6147" width="18.7109375" style="123" customWidth="1"/>
    <col min="6148" max="6148" width="29.7109375" style="123" customWidth="1"/>
    <col min="6149" max="6149" width="13.42578125" style="123" customWidth="1"/>
    <col min="6150" max="6150" width="13.85546875" style="123" customWidth="1"/>
    <col min="6151" max="6155" width="16.5703125" style="123" customWidth="1"/>
    <col min="6156" max="6156" width="20.5703125" style="123" customWidth="1"/>
    <col min="6157" max="6157" width="21.140625" style="123" customWidth="1"/>
    <col min="6158" max="6158" width="9.5703125" style="123" customWidth="1"/>
    <col min="6159" max="6159" width="0.42578125" style="123" customWidth="1"/>
    <col min="6160" max="6166" width="6.42578125" style="123" customWidth="1"/>
    <col min="6167" max="6395" width="11.42578125" style="123"/>
    <col min="6396" max="6396" width="1" style="123" customWidth="1"/>
    <col min="6397" max="6397" width="4.28515625" style="123" customWidth="1"/>
    <col min="6398" max="6398" width="34.7109375" style="123" customWidth="1"/>
    <col min="6399" max="6399" width="0" style="123" hidden="1" customWidth="1"/>
    <col min="6400" max="6400" width="20" style="123" customWidth="1"/>
    <col min="6401" max="6401" width="20.85546875" style="123" customWidth="1"/>
    <col min="6402" max="6402" width="25" style="123" customWidth="1"/>
    <col min="6403" max="6403" width="18.7109375" style="123" customWidth="1"/>
    <col min="6404" max="6404" width="29.7109375" style="123" customWidth="1"/>
    <col min="6405" max="6405" width="13.42578125" style="123" customWidth="1"/>
    <col min="6406" max="6406" width="13.85546875" style="123" customWidth="1"/>
    <col min="6407" max="6411" width="16.5703125" style="123" customWidth="1"/>
    <col min="6412" max="6412" width="20.5703125" style="123" customWidth="1"/>
    <col min="6413" max="6413" width="21.140625" style="123" customWidth="1"/>
    <col min="6414" max="6414" width="9.5703125" style="123" customWidth="1"/>
    <col min="6415" max="6415" width="0.42578125" style="123" customWidth="1"/>
    <col min="6416" max="6422" width="6.42578125" style="123" customWidth="1"/>
    <col min="6423" max="6651" width="11.42578125" style="123"/>
    <col min="6652" max="6652" width="1" style="123" customWidth="1"/>
    <col min="6653" max="6653" width="4.28515625" style="123" customWidth="1"/>
    <col min="6654" max="6654" width="34.7109375" style="123" customWidth="1"/>
    <col min="6655" max="6655" width="0" style="123" hidden="1" customWidth="1"/>
    <col min="6656" max="6656" width="20" style="123" customWidth="1"/>
    <col min="6657" max="6657" width="20.85546875" style="123" customWidth="1"/>
    <col min="6658" max="6658" width="25" style="123" customWidth="1"/>
    <col min="6659" max="6659" width="18.7109375" style="123" customWidth="1"/>
    <col min="6660" max="6660" width="29.7109375" style="123" customWidth="1"/>
    <col min="6661" max="6661" width="13.42578125" style="123" customWidth="1"/>
    <col min="6662" max="6662" width="13.85546875" style="123" customWidth="1"/>
    <col min="6663" max="6667" width="16.5703125" style="123" customWidth="1"/>
    <col min="6668" max="6668" width="20.5703125" style="123" customWidth="1"/>
    <col min="6669" max="6669" width="21.140625" style="123" customWidth="1"/>
    <col min="6670" max="6670" width="9.5703125" style="123" customWidth="1"/>
    <col min="6671" max="6671" width="0.42578125" style="123" customWidth="1"/>
    <col min="6672" max="6678" width="6.42578125" style="123" customWidth="1"/>
    <col min="6679" max="6907" width="11.42578125" style="123"/>
    <col min="6908" max="6908" width="1" style="123" customWidth="1"/>
    <col min="6909" max="6909" width="4.28515625" style="123" customWidth="1"/>
    <col min="6910" max="6910" width="34.7109375" style="123" customWidth="1"/>
    <col min="6911" max="6911" width="0" style="123" hidden="1" customWidth="1"/>
    <col min="6912" max="6912" width="20" style="123" customWidth="1"/>
    <col min="6913" max="6913" width="20.85546875" style="123" customWidth="1"/>
    <col min="6914" max="6914" width="25" style="123" customWidth="1"/>
    <col min="6915" max="6915" width="18.7109375" style="123" customWidth="1"/>
    <col min="6916" max="6916" width="29.7109375" style="123" customWidth="1"/>
    <col min="6917" max="6917" width="13.42578125" style="123" customWidth="1"/>
    <col min="6918" max="6918" width="13.85546875" style="123" customWidth="1"/>
    <col min="6919" max="6923" width="16.5703125" style="123" customWidth="1"/>
    <col min="6924" max="6924" width="20.5703125" style="123" customWidth="1"/>
    <col min="6925" max="6925" width="21.140625" style="123" customWidth="1"/>
    <col min="6926" max="6926" width="9.5703125" style="123" customWidth="1"/>
    <col min="6927" max="6927" width="0.42578125" style="123" customWidth="1"/>
    <col min="6928" max="6934" width="6.42578125" style="123" customWidth="1"/>
    <col min="6935" max="7163" width="11.42578125" style="123"/>
    <col min="7164" max="7164" width="1" style="123" customWidth="1"/>
    <col min="7165" max="7165" width="4.28515625" style="123" customWidth="1"/>
    <col min="7166" max="7166" width="34.7109375" style="123" customWidth="1"/>
    <col min="7167" max="7167" width="0" style="123" hidden="1" customWidth="1"/>
    <col min="7168" max="7168" width="20" style="123" customWidth="1"/>
    <col min="7169" max="7169" width="20.85546875" style="123" customWidth="1"/>
    <col min="7170" max="7170" width="25" style="123" customWidth="1"/>
    <col min="7171" max="7171" width="18.7109375" style="123" customWidth="1"/>
    <col min="7172" max="7172" width="29.7109375" style="123" customWidth="1"/>
    <col min="7173" max="7173" width="13.42578125" style="123" customWidth="1"/>
    <col min="7174" max="7174" width="13.85546875" style="123" customWidth="1"/>
    <col min="7175" max="7179" width="16.5703125" style="123" customWidth="1"/>
    <col min="7180" max="7180" width="20.5703125" style="123" customWidth="1"/>
    <col min="7181" max="7181" width="21.140625" style="123" customWidth="1"/>
    <col min="7182" max="7182" width="9.5703125" style="123" customWidth="1"/>
    <col min="7183" max="7183" width="0.42578125" style="123" customWidth="1"/>
    <col min="7184" max="7190" width="6.42578125" style="123" customWidth="1"/>
    <col min="7191" max="7419" width="11.42578125" style="123"/>
    <col min="7420" max="7420" width="1" style="123" customWidth="1"/>
    <col min="7421" max="7421" width="4.28515625" style="123" customWidth="1"/>
    <col min="7422" max="7422" width="34.7109375" style="123" customWidth="1"/>
    <col min="7423" max="7423" width="0" style="123" hidden="1" customWidth="1"/>
    <col min="7424" max="7424" width="20" style="123" customWidth="1"/>
    <col min="7425" max="7425" width="20.85546875" style="123" customWidth="1"/>
    <col min="7426" max="7426" width="25" style="123" customWidth="1"/>
    <col min="7427" max="7427" width="18.7109375" style="123" customWidth="1"/>
    <col min="7428" max="7428" width="29.7109375" style="123" customWidth="1"/>
    <col min="7429" max="7429" width="13.42578125" style="123" customWidth="1"/>
    <col min="7430" max="7430" width="13.85546875" style="123" customWidth="1"/>
    <col min="7431" max="7435" width="16.5703125" style="123" customWidth="1"/>
    <col min="7436" max="7436" width="20.5703125" style="123" customWidth="1"/>
    <col min="7437" max="7437" width="21.140625" style="123" customWidth="1"/>
    <col min="7438" max="7438" width="9.5703125" style="123" customWidth="1"/>
    <col min="7439" max="7439" width="0.42578125" style="123" customWidth="1"/>
    <col min="7440" max="7446" width="6.42578125" style="123" customWidth="1"/>
    <col min="7447" max="7675" width="11.42578125" style="123"/>
    <col min="7676" max="7676" width="1" style="123" customWidth="1"/>
    <col min="7677" max="7677" width="4.28515625" style="123" customWidth="1"/>
    <col min="7678" max="7678" width="34.7109375" style="123" customWidth="1"/>
    <col min="7679" max="7679" width="0" style="123" hidden="1" customWidth="1"/>
    <col min="7680" max="7680" width="20" style="123" customWidth="1"/>
    <col min="7681" max="7681" width="20.85546875" style="123" customWidth="1"/>
    <col min="7682" max="7682" width="25" style="123" customWidth="1"/>
    <col min="7683" max="7683" width="18.7109375" style="123" customWidth="1"/>
    <col min="7684" max="7684" width="29.7109375" style="123" customWidth="1"/>
    <col min="7685" max="7685" width="13.42578125" style="123" customWidth="1"/>
    <col min="7686" max="7686" width="13.85546875" style="123" customWidth="1"/>
    <col min="7687" max="7691" width="16.5703125" style="123" customWidth="1"/>
    <col min="7692" max="7692" width="20.5703125" style="123" customWidth="1"/>
    <col min="7693" max="7693" width="21.140625" style="123" customWidth="1"/>
    <col min="7694" max="7694" width="9.5703125" style="123" customWidth="1"/>
    <col min="7695" max="7695" width="0.42578125" style="123" customWidth="1"/>
    <col min="7696" max="7702" width="6.42578125" style="123" customWidth="1"/>
    <col min="7703" max="7931" width="11.42578125" style="123"/>
    <col min="7932" max="7932" width="1" style="123" customWidth="1"/>
    <col min="7933" max="7933" width="4.28515625" style="123" customWidth="1"/>
    <col min="7934" max="7934" width="34.7109375" style="123" customWidth="1"/>
    <col min="7935" max="7935" width="0" style="123" hidden="1" customWidth="1"/>
    <col min="7936" max="7936" width="20" style="123" customWidth="1"/>
    <col min="7937" max="7937" width="20.85546875" style="123" customWidth="1"/>
    <col min="7938" max="7938" width="25" style="123" customWidth="1"/>
    <col min="7939" max="7939" width="18.7109375" style="123" customWidth="1"/>
    <col min="7940" max="7940" width="29.7109375" style="123" customWidth="1"/>
    <col min="7941" max="7941" width="13.42578125" style="123" customWidth="1"/>
    <col min="7942" max="7942" width="13.85546875" style="123" customWidth="1"/>
    <col min="7943" max="7947" width="16.5703125" style="123" customWidth="1"/>
    <col min="7948" max="7948" width="20.5703125" style="123" customWidth="1"/>
    <col min="7949" max="7949" width="21.140625" style="123" customWidth="1"/>
    <col min="7950" max="7950" width="9.5703125" style="123" customWidth="1"/>
    <col min="7951" max="7951" width="0.42578125" style="123" customWidth="1"/>
    <col min="7952" max="7958" width="6.42578125" style="123" customWidth="1"/>
    <col min="7959" max="8187" width="11.42578125" style="123"/>
    <col min="8188" max="8188" width="1" style="123" customWidth="1"/>
    <col min="8189" max="8189" width="4.28515625" style="123" customWidth="1"/>
    <col min="8190" max="8190" width="34.7109375" style="123" customWidth="1"/>
    <col min="8191" max="8191" width="0" style="123" hidden="1" customWidth="1"/>
    <col min="8192" max="8192" width="20" style="123" customWidth="1"/>
    <col min="8193" max="8193" width="20.85546875" style="123" customWidth="1"/>
    <col min="8194" max="8194" width="25" style="123" customWidth="1"/>
    <col min="8195" max="8195" width="18.7109375" style="123" customWidth="1"/>
    <col min="8196" max="8196" width="29.7109375" style="123" customWidth="1"/>
    <col min="8197" max="8197" width="13.42578125" style="123" customWidth="1"/>
    <col min="8198" max="8198" width="13.85546875" style="123" customWidth="1"/>
    <col min="8199" max="8203" width="16.5703125" style="123" customWidth="1"/>
    <col min="8204" max="8204" width="20.5703125" style="123" customWidth="1"/>
    <col min="8205" max="8205" width="21.140625" style="123" customWidth="1"/>
    <col min="8206" max="8206" width="9.5703125" style="123" customWidth="1"/>
    <col min="8207" max="8207" width="0.42578125" style="123" customWidth="1"/>
    <col min="8208" max="8214" width="6.42578125" style="123" customWidth="1"/>
    <col min="8215" max="8443" width="11.42578125" style="123"/>
    <col min="8444" max="8444" width="1" style="123" customWidth="1"/>
    <col min="8445" max="8445" width="4.28515625" style="123" customWidth="1"/>
    <col min="8446" max="8446" width="34.7109375" style="123" customWidth="1"/>
    <col min="8447" max="8447" width="0" style="123" hidden="1" customWidth="1"/>
    <col min="8448" max="8448" width="20" style="123" customWidth="1"/>
    <col min="8449" max="8449" width="20.85546875" style="123" customWidth="1"/>
    <col min="8450" max="8450" width="25" style="123" customWidth="1"/>
    <col min="8451" max="8451" width="18.7109375" style="123" customWidth="1"/>
    <col min="8452" max="8452" width="29.7109375" style="123" customWidth="1"/>
    <col min="8453" max="8453" width="13.42578125" style="123" customWidth="1"/>
    <col min="8454" max="8454" width="13.85546875" style="123" customWidth="1"/>
    <col min="8455" max="8459" width="16.5703125" style="123" customWidth="1"/>
    <col min="8460" max="8460" width="20.5703125" style="123" customWidth="1"/>
    <col min="8461" max="8461" width="21.140625" style="123" customWidth="1"/>
    <col min="8462" max="8462" width="9.5703125" style="123" customWidth="1"/>
    <col min="8463" max="8463" width="0.42578125" style="123" customWidth="1"/>
    <col min="8464" max="8470" width="6.42578125" style="123" customWidth="1"/>
    <col min="8471" max="8699" width="11.42578125" style="123"/>
    <col min="8700" max="8700" width="1" style="123" customWidth="1"/>
    <col min="8701" max="8701" width="4.28515625" style="123" customWidth="1"/>
    <col min="8702" max="8702" width="34.7109375" style="123" customWidth="1"/>
    <col min="8703" max="8703" width="0" style="123" hidden="1" customWidth="1"/>
    <col min="8704" max="8704" width="20" style="123" customWidth="1"/>
    <col min="8705" max="8705" width="20.85546875" style="123" customWidth="1"/>
    <col min="8706" max="8706" width="25" style="123" customWidth="1"/>
    <col min="8707" max="8707" width="18.7109375" style="123" customWidth="1"/>
    <col min="8708" max="8708" width="29.7109375" style="123" customWidth="1"/>
    <col min="8709" max="8709" width="13.42578125" style="123" customWidth="1"/>
    <col min="8710" max="8710" width="13.85546875" style="123" customWidth="1"/>
    <col min="8711" max="8715" width="16.5703125" style="123" customWidth="1"/>
    <col min="8716" max="8716" width="20.5703125" style="123" customWidth="1"/>
    <col min="8717" max="8717" width="21.140625" style="123" customWidth="1"/>
    <col min="8718" max="8718" width="9.5703125" style="123" customWidth="1"/>
    <col min="8719" max="8719" width="0.42578125" style="123" customWidth="1"/>
    <col min="8720" max="8726" width="6.42578125" style="123" customWidth="1"/>
    <col min="8727" max="8955" width="11.42578125" style="123"/>
    <col min="8956" max="8956" width="1" style="123" customWidth="1"/>
    <col min="8957" max="8957" width="4.28515625" style="123" customWidth="1"/>
    <col min="8958" max="8958" width="34.7109375" style="123" customWidth="1"/>
    <col min="8959" max="8959" width="0" style="123" hidden="1" customWidth="1"/>
    <col min="8960" max="8960" width="20" style="123" customWidth="1"/>
    <col min="8961" max="8961" width="20.85546875" style="123" customWidth="1"/>
    <col min="8962" max="8962" width="25" style="123" customWidth="1"/>
    <col min="8963" max="8963" width="18.7109375" style="123" customWidth="1"/>
    <col min="8964" max="8964" width="29.7109375" style="123" customWidth="1"/>
    <col min="8965" max="8965" width="13.42578125" style="123" customWidth="1"/>
    <col min="8966" max="8966" width="13.85546875" style="123" customWidth="1"/>
    <col min="8967" max="8971" width="16.5703125" style="123" customWidth="1"/>
    <col min="8972" max="8972" width="20.5703125" style="123" customWidth="1"/>
    <col min="8973" max="8973" width="21.140625" style="123" customWidth="1"/>
    <col min="8974" max="8974" width="9.5703125" style="123" customWidth="1"/>
    <col min="8975" max="8975" width="0.42578125" style="123" customWidth="1"/>
    <col min="8976" max="8982" width="6.42578125" style="123" customWidth="1"/>
    <col min="8983" max="9211" width="11.42578125" style="123"/>
    <col min="9212" max="9212" width="1" style="123" customWidth="1"/>
    <col min="9213" max="9213" width="4.28515625" style="123" customWidth="1"/>
    <col min="9214" max="9214" width="34.7109375" style="123" customWidth="1"/>
    <col min="9215" max="9215" width="0" style="123" hidden="1" customWidth="1"/>
    <col min="9216" max="9216" width="20" style="123" customWidth="1"/>
    <col min="9217" max="9217" width="20.85546875" style="123" customWidth="1"/>
    <col min="9218" max="9218" width="25" style="123" customWidth="1"/>
    <col min="9219" max="9219" width="18.7109375" style="123" customWidth="1"/>
    <col min="9220" max="9220" width="29.7109375" style="123" customWidth="1"/>
    <col min="9221" max="9221" width="13.42578125" style="123" customWidth="1"/>
    <col min="9222" max="9222" width="13.85546875" style="123" customWidth="1"/>
    <col min="9223" max="9227" width="16.5703125" style="123" customWidth="1"/>
    <col min="9228" max="9228" width="20.5703125" style="123" customWidth="1"/>
    <col min="9229" max="9229" width="21.140625" style="123" customWidth="1"/>
    <col min="9230" max="9230" width="9.5703125" style="123" customWidth="1"/>
    <col min="9231" max="9231" width="0.42578125" style="123" customWidth="1"/>
    <col min="9232" max="9238" width="6.42578125" style="123" customWidth="1"/>
    <col min="9239" max="9467" width="11.42578125" style="123"/>
    <col min="9468" max="9468" width="1" style="123" customWidth="1"/>
    <col min="9469" max="9469" width="4.28515625" style="123" customWidth="1"/>
    <col min="9470" max="9470" width="34.7109375" style="123" customWidth="1"/>
    <col min="9471" max="9471" width="0" style="123" hidden="1" customWidth="1"/>
    <col min="9472" max="9472" width="20" style="123" customWidth="1"/>
    <col min="9473" max="9473" width="20.85546875" style="123" customWidth="1"/>
    <col min="9474" max="9474" width="25" style="123" customWidth="1"/>
    <col min="9475" max="9475" width="18.7109375" style="123" customWidth="1"/>
    <col min="9476" max="9476" width="29.7109375" style="123" customWidth="1"/>
    <col min="9477" max="9477" width="13.42578125" style="123" customWidth="1"/>
    <col min="9478" max="9478" width="13.85546875" style="123" customWidth="1"/>
    <col min="9479" max="9483" width="16.5703125" style="123" customWidth="1"/>
    <col min="9484" max="9484" width="20.5703125" style="123" customWidth="1"/>
    <col min="9485" max="9485" width="21.140625" style="123" customWidth="1"/>
    <col min="9486" max="9486" width="9.5703125" style="123" customWidth="1"/>
    <col min="9487" max="9487" width="0.42578125" style="123" customWidth="1"/>
    <col min="9488" max="9494" width="6.42578125" style="123" customWidth="1"/>
    <col min="9495" max="9723" width="11.42578125" style="123"/>
    <col min="9724" max="9724" width="1" style="123" customWidth="1"/>
    <col min="9725" max="9725" width="4.28515625" style="123" customWidth="1"/>
    <col min="9726" max="9726" width="34.7109375" style="123" customWidth="1"/>
    <col min="9727" max="9727" width="0" style="123" hidden="1" customWidth="1"/>
    <col min="9728" max="9728" width="20" style="123" customWidth="1"/>
    <col min="9729" max="9729" width="20.85546875" style="123" customWidth="1"/>
    <col min="9730" max="9730" width="25" style="123" customWidth="1"/>
    <col min="9731" max="9731" width="18.7109375" style="123" customWidth="1"/>
    <col min="9732" max="9732" width="29.7109375" style="123" customWidth="1"/>
    <col min="9733" max="9733" width="13.42578125" style="123" customWidth="1"/>
    <col min="9734" max="9734" width="13.85546875" style="123" customWidth="1"/>
    <col min="9735" max="9739" width="16.5703125" style="123" customWidth="1"/>
    <col min="9740" max="9740" width="20.5703125" style="123" customWidth="1"/>
    <col min="9741" max="9741" width="21.140625" style="123" customWidth="1"/>
    <col min="9742" max="9742" width="9.5703125" style="123" customWidth="1"/>
    <col min="9743" max="9743" width="0.42578125" style="123" customWidth="1"/>
    <col min="9744" max="9750" width="6.42578125" style="123" customWidth="1"/>
    <col min="9751" max="9979" width="11.42578125" style="123"/>
    <col min="9980" max="9980" width="1" style="123" customWidth="1"/>
    <col min="9981" max="9981" width="4.28515625" style="123" customWidth="1"/>
    <col min="9982" max="9982" width="34.7109375" style="123" customWidth="1"/>
    <col min="9983" max="9983" width="0" style="123" hidden="1" customWidth="1"/>
    <col min="9984" max="9984" width="20" style="123" customWidth="1"/>
    <col min="9985" max="9985" width="20.85546875" style="123" customWidth="1"/>
    <col min="9986" max="9986" width="25" style="123" customWidth="1"/>
    <col min="9987" max="9987" width="18.7109375" style="123" customWidth="1"/>
    <col min="9988" max="9988" width="29.7109375" style="123" customWidth="1"/>
    <col min="9989" max="9989" width="13.42578125" style="123" customWidth="1"/>
    <col min="9990" max="9990" width="13.85546875" style="123" customWidth="1"/>
    <col min="9991" max="9995" width="16.5703125" style="123" customWidth="1"/>
    <col min="9996" max="9996" width="20.5703125" style="123" customWidth="1"/>
    <col min="9997" max="9997" width="21.140625" style="123" customWidth="1"/>
    <col min="9998" max="9998" width="9.5703125" style="123" customWidth="1"/>
    <col min="9999" max="9999" width="0.42578125" style="123" customWidth="1"/>
    <col min="10000" max="10006" width="6.42578125" style="123" customWidth="1"/>
    <col min="10007" max="10235" width="11.42578125" style="123"/>
    <col min="10236" max="10236" width="1" style="123" customWidth="1"/>
    <col min="10237" max="10237" width="4.28515625" style="123" customWidth="1"/>
    <col min="10238" max="10238" width="34.7109375" style="123" customWidth="1"/>
    <col min="10239" max="10239" width="0" style="123" hidden="1" customWidth="1"/>
    <col min="10240" max="10240" width="20" style="123" customWidth="1"/>
    <col min="10241" max="10241" width="20.85546875" style="123" customWidth="1"/>
    <col min="10242" max="10242" width="25" style="123" customWidth="1"/>
    <col min="10243" max="10243" width="18.7109375" style="123" customWidth="1"/>
    <col min="10244" max="10244" width="29.7109375" style="123" customWidth="1"/>
    <col min="10245" max="10245" width="13.42578125" style="123" customWidth="1"/>
    <col min="10246" max="10246" width="13.85546875" style="123" customWidth="1"/>
    <col min="10247" max="10251" width="16.5703125" style="123" customWidth="1"/>
    <col min="10252" max="10252" width="20.5703125" style="123" customWidth="1"/>
    <col min="10253" max="10253" width="21.140625" style="123" customWidth="1"/>
    <col min="10254" max="10254" width="9.5703125" style="123" customWidth="1"/>
    <col min="10255" max="10255" width="0.42578125" style="123" customWidth="1"/>
    <col min="10256" max="10262" width="6.42578125" style="123" customWidth="1"/>
    <col min="10263" max="10491" width="11.42578125" style="123"/>
    <col min="10492" max="10492" width="1" style="123" customWidth="1"/>
    <col min="10493" max="10493" width="4.28515625" style="123" customWidth="1"/>
    <col min="10494" max="10494" width="34.7109375" style="123" customWidth="1"/>
    <col min="10495" max="10495" width="0" style="123" hidden="1" customWidth="1"/>
    <col min="10496" max="10496" width="20" style="123" customWidth="1"/>
    <col min="10497" max="10497" width="20.85546875" style="123" customWidth="1"/>
    <col min="10498" max="10498" width="25" style="123" customWidth="1"/>
    <col min="10499" max="10499" width="18.7109375" style="123" customWidth="1"/>
    <col min="10500" max="10500" width="29.7109375" style="123" customWidth="1"/>
    <col min="10501" max="10501" width="13.42578125" style="123" customWidth="1"/>
    <col min="10502" max="10502" width="13.85546875" style="123" customWidth="1"/>
    <col min="10503" max="10507" width="16.5703125" style="123" customWidth="1"/>
    <col min="10508" max="10508" width="20.5703125" style="123" customWidth="1"/>
    <col min="10509" max="10509" width="21.140625" style="123" customWidth="1"/>
    <col min="10510" max="10510" width="9.5703125" style="123" customWidth="1"/>
    <col min="10511" max="10511" width="0.42578125" style="123" customWidth="1"/>
    <col min="10512" max="10518" width="6.42578125" style="123" customWidth="1"/>
    <col min="10519" max="10747" width="11.42578125" style="123"/>
    <col min="10748" max="10748" width="1" style="123" customWidth="1"/>
    <col min="10749" max="10749" width="4.28515625" style="123" customWidth="1"/>
    <col min="10750" max="10750" width="34.7109375" style="123" customWidth="1"/>
    <col min="10751" max="10751" width="0" style="123" hidden="1" customWidth="1"/>
    <col min="10752" max="10752" width="20" style="123" customWidth="1"/>
    <col min="10753" max="10753" width="20.85546875" style="123" customWidth="1"/>
    <col min="10754" max="10754" width="25" style="123" customWidth="1"/>
    <col min="10755" max="10755" width="18.7109375" style="123" customWidth="1"/>
    <col min="10756" max="10756" width="29.7109375" style="123" customWidth="1"/>
    <col min="10757" max="10757" width="13.42578125" style="123" customWidth="1"/>
    <col min="10758" max="10758" width="13.85546875" style="123" customWidth="1"/>
    <col min="10759" max="10763" width="16.5703125" style="123" customWidth="1"/>
    <col min="10764" max="10764" width="20.5703125" style="123" customWidth="1"/>
    <col min="10765" max="10765" width="21.140625" style="123" customWidth="1"/>
    <col min="10766" max="10766" width="9.5703125" style="123" customWidth="1"/>
    <col min="10767" max="10767" width="0.42578125" style="123" customWidth="1"/>
    <col min="10768" max="10774" width="6.42578125" style="123" customWidth="1"/>
    <col min="10775" max="11003" width="11.42578125" style="123"/>
    <col min="11004" max="11004" width="1" style="123" customWidth="1"/>
    <col min="11005" max="11005" width="4.28515625" style="123" customWidth="1"/>
    <col min="11006" max="11006" width="34.7109375" style="123" customWidth="1"/>
    <col min="11007" max="11007" width="0" style="123" hidden="1" customWidth="1"/>
    <col min="11008" max="11008" width="20" style="123" customWidth="1"/>
    <col min="11009" max="11009" width="20.85546875" style="123" customWidth="1"/>
    <col min="11010" max="11010" width="25" style="123" customWidth="1"/>
    <col min="11011" max="11011" width="18.7109375" style="123" customWidth="1"/>
    <col min="11012" max="11012" width="29.7109375" style="123" customWidth="1"/>
    <col min="11013" max="11013" width="13.42578125" style="123" customWidth="1"/>
    <col min="11014" max="11014" width="13.85546875" style="123" customWidth="1"/>
    <col min="11015" max="11019" width="16.5703125" style="123" customWidth="1"/>
    <col min="11020" max="11020" width="20.5703125" style="123" customWidth="1"/>
    <col min="11021" max="11021" width="21.140625" style="123" customWidth="1"/>
    <col min="11022" max="11022" width="9.5703125" style="123" customWidth="1"/>
    <col min="11023" max="11023" width="0.42578125" style="123" customWidth="1"/>
    <col min="11024" max="11030" width="6.42578125" style="123" customWidth="1"/>
    <col min="11031" max="11259" width="11.42578125" style="123"/>
    <col min="11260" max="11260" width="1" style="123" customWidth="1"/>
    <col min="11261" max="11261" width="4.28515625" style="123" customWidth="1"/>
    <col min="11262" max="11262" width="34.7109375" style="123" customWidth="1"/>
    <col min="11263" max="11263" width="0" style="123" hidden="1" customWidth="1"/>
    <col min="11264" max="11264" width="20" style="123" customWidth="1"/>
    <col min="11265" max="11265" width="20.85546875" style="123" customWidth="1"/>
    <col min="11266" max="11266" width="25" style="123" customWidth="1"/>
    <col min="11267" max="11267" width="18.7109375" style="123" customWidth="1"/>
    <col min="11268" max="11268" width="29.7109375" style="123" customWidth="1"/>
    <col min="11269" max="11269" width="13.42578125" style="123" customWidth="1"/>
    <col min="11270" max="11270" width="13.85546875" style="123" customWidth="1"/>
    <col min="11271" max="11275" width="16.5703125" style="123" customWidth="1"/>
    <col min="11276" max="11276" width="20.5703125" style="123" customWidth="1"/>
    <col min="11277" max="11277" width="21.140625" style="123" customWidth="1"/>
    <col min="11278" max="11278" width="9.5703125" style="123" customWidth="1"/>
    <col min="11279" max="11279" width="0.42578125" style="123" customWidth="1"/>
    <col min="11280" max="11286" width="6.42578125" style="123" customWidth="1"/>
    <col min="11287" max="11515" width="11.42578125" style="123"/>
    <col min="11516" max="11516" width="1" style="123" customWidth="1"/>
    <col min="11517" max="11517" width="4.28515625" style="123" customWidth="1"/>
    <col min="11518" max="11518" width="34.7109375" style="123" customWidth="1"/>
    <col min="11519" max="11519" width="0" style="123" hidden="1" customWidth="1"/>
    <col min="11520" max="11520" width="20" style="123" customWidth="1"/>
    <col min="11521" max="11521" width="20.85546875" style="123" customWidth="1"/>
    <col min="11522" max="11522" width="25" style="123" customWidth="1"/>
    <col min="11523" max="11523" width="18.7109375" style="123" customWidth="1"/>
    <col min="11524" max="11524" width="29.7109375" style="123" customWidth="1"/>
    <col min="11525" max="11525" width="13.42578125" style="123" customWidth="1"/>
    <col min="11526" max="11526" width="13.85546875" style="123" customWidth="1"/>
    <col min="11527" max="11531" width="16.5703125" style="123" customWidth="1"/>
    <col min="11532" max="11532" width="20.5703125" style="123" customWidth="1"/>
    <col min="11533" max="11533" width="21.140625" style="123" customWidth="1"/>
    <col min="11534" max="11534" width="9.5703125" style="123" customWidth="1"/>
    <col min="11535" max="11535" width="0.42578125" style="123" customWidth="1"/>
    <col min="11536" max="11542" width="6.42578125" style="123" customWidth="1"/>
    <col min="11543" max="11771" width="11.42578125" style="123"/>
    <col min="11772" max="11772" width="1" style="123" customWidth="1"/>
    <col min="11773" max="11773" width="4.28515625" style="123" customWidth="1"/>
    <col min="11774" max="11774" width="34.7109375" style="123" customWidth="1"/>
    <col min="11775" max="11775" width="0" style="123" hidden="1" customWidth="1"/>
    <col min="11776" max="11776" width="20" style="123" customWidth="1"/>
    <col min="11777" max="11777" width="20.85546875" style="123" customWidth="1"/>
    <col min="11778" max="11778" width="25" style="123" customWidth="1"/>
    <col min="11779" max="11779" width="18.7109375" style="123" customWidth="1"/>
    <col min="11780" max="11780" width="29.7109375" style="123" customWidth="1"/>
    <col min="11781" max="11781" width="13.42578125" style="123" customWidth="1"/>
    <col min="11782" max="11782" width="13.85546875" style="123" customWidth="1"/>
    <col min="11783" max="11787" width="16.5703125" style="123" customWidth="1"/>
    <col min="11788" max="11788" width="20.5703125" style="123" customWidth="1"/>
    <col min="11789" max="11789" width="21.140625" style="123" customWidth="1"/>
    <col min="11790" max="11790" width="9.5703125" style="123" customWidth="1"/>
    <col min="11791" max="11791" width="0.42578125" style="123" customWidth="1"/>
    <col min="11792" max="11798" width="6.42578125" style="123" customWidth="1"/>
    <col min="11799" max="12027" width="11.42578125" style="123"/>
    <col min="12028" max="12028" width="1" style="123" customWidth="1"/>
    <col min="12029" max="12029" width="4.28515625" style="123" customWidth="1"/>
    <col min="12030" max="12030" width="34.7109375" style="123" customWidth="1"/>
    <col min="12031" max="12031" width="0" style="123" hidden="1" customWidth="1"/>
    <col min="12032" max="12032" width="20" style="123" customWidth="1"/>
    <col min="12033" max="12033" width="20.85546875" style="123" customWidth="1"/>
    <col min="12034" max="12034" width="25" style="123" customWidth="1"/>
    <col min="12035" max="12035" width="18.7109375" style="123" customWidth="1"/>
    <col min="12036" max="12036" width="29.7109375" style="123" customWidth="1"/>
    <col min="12037" max="12037" width="13.42578125" style="123" customWidth="1"/>
    <col min="12038" max="12038" width="13.85546875" style="123" customWidth="1"/>
    <col min="12039" max="12043" width="16.5703125" style="123" customWidth="1"/>
    <col min="12044" max="12044" width="20.5703125" style="123" customWidth="1"/>
    <col min="12045" max="12045" width="21.140625" style="123" customWidth="1"/>
    <col min="12046" max="12046" width="9.5703125" style="123" customWidth="1"/>
    <col min="12047" max="12047" width="0.42578125" style="123" customWidth="1"/>
    <col min="12048" max="12054" width="6.42578125" style="123" customWidth="1"/>
    <col min="12055" max="12283" width="11.42578125" style="123"/>
    <col min="12284" max="12284" width="1" style="123" customWidth="1"/>
    <col min="12285" max="12285" width="4.28515625" style="123" customWidth="1"/>
    <col min="12286" max="12286" width="34.7109375" style="123" customWidth="1"/>
    <col min="12287" max="12287" width="0" style="123" hidden="1" customWidth="1"/>
    <col min="12288" max="12288" width="20" style="123" customWidth="1"/>
    <col min="12289" max="12289" width="20.85546875" style="123" customWidth="1"/>
    <col min="12290" max="12290" width="25" style="123" customWidth="1"/>
    <col min="12291" max="12291" width="18.7109375" style="123" customWidth="1"/>
    <col min="12292" max="12292" width="29.7109375" style="123" customWidth="1"/>
    <col min="12293" max="12293" width="13.42578125" style="123" customWidth="1"/>
    <col min="12294" max="12294" width="13.85546875" style="123" customWidth="1"/>
    <col min="12295" max="12299" width="16.5703125" style="123" customWidth="1"/>
    <col min="12300" max="12300" width="20.5703125" style="123" customWidth="1"/>
    <col min="12301" max="12301" width="21.140625" style="123" customWidth="1"/>
    <col min="12302" max="12302" width="9.5703125" style="123" customWidth="1"/>
    <col min="12303" max="12303" width="0.42578125" style="123" customWidth="1"/>
    <col min="12304" max="12310" width="6.42578125" style="123" customWidth="1"/>
    <col min="12311" max="12539" width="11.42578125" style="123"/>
    <col min="12540" max="12540" width="1" style="123" customWidth="1"/>
    <col min="12541" max="12541" width="4.28515625" style="123" customWidth="1"/>
    <col min="12542" max="12542" width="34.7109375" style="123" customWidth="1"/>
    <col min="12543" max="12543" width="0" style="123" hidden="1" customWidth="1"/>
    <col min="12544" max="12544" width="20" style="123" customWidth="1"/>
    <col min="12545" max="12545" width="20.85546875" style="123" customWidth="1"/>
    <col min="12546" max="12546" width="25" style="123" customWidth="1"/>
    <col min="12547" max="12547" width="18.7109375" style="123" customWidth="1"/>
    <col min="12548" max="12548" width="29.7109375" style="123" customWidth="1"/>
    <col min="12549" max="12549" width="13.42578125" style="123" customWidth="1"/>
    <col min="12550" max="12550" width="13.85546875" style="123" customWidth="1"/>
    <col min="12551" max="12555" width="16.5703125" style="123" customWidth="1"/>
    <col min="12556" max="12556" width="20.5703125" style="123" customWidth="1"/>
    <col min="12557" max="12557" width="21.140625" style="123" customWidth="1"/>
    <col min="12558" max="12558" width="9.5703125" style="123" customWidth="1"/>
    <col min="12559" max="12559" width="0.42578125" style="123" customWidth="1"/>
    <col min="12560" max="12566" width="6.42578125" style="123" customWidth="1"/>
    <col min="12567" max="12795" width="11.42578125" style="123"/>
    <col min="12796" max="12796" width="1" style="123" customWidth="1"/>
    <col min="12797" max="12797" width="4.28515625" style="123" customWidth="1"/>
    <col min="12798" max="12798" width="34.7109375" style="123" customWidth="1"/>
    <col min="12799" max="12799" width="0" style="123" hidden="1" customWidth="1"/>
    <col min="12800" max="12800" width="20" style="123" customWidth="1"/>
    <col min="12801" max="12801" width="20.85546875" style="123" customWidth="1"/>
    <col min="12802" max="12802" width="25" style="123" customWidth="1"/>
    <col min="12803" max="12803" width="18.7109375" style="123" customWidth="1"/>
    <col min="12804" max="12804" width="29.7109375" style="123" customWidth="1"/>
    <col min="12805" max="12805" width="13.42578125" style="123" customWidth="1"/>
    <col min="12806" max="12806" width="13.85546875" style="123" customWidth="1"/>
    <col min="12807" max="12811" width="16.5703125" style="123" customWidth="1"/>
    <col min="12812" max="12812" width="20.5703125" style="123" customWidth="1"/>
    <col min="12813" max="12813" width="21.140625" style="123" customWidth="1"/>
    <col min="12814" max="12814" width="9.5703125" style="123" customWidth="1"/>
    <col min="12815" max="12815" width="0.42578125" style="123" customWidth="1"/>
    <col min="12816" max="12822" width="6.42578125" style="123" customWidth="1"/>
    <col min="12823" max="13051" width="11.42578125" style="123"/>
    <col min="13052" max="13052" width="1" style="123" customWidth="1"/>
    <col min="13053" max="13053" width="4.28515625" style="123" customWidth="1"/>
    <col min="13054" max="13054" width="34.7109375" style="123" customWidth="1"/>
    <col min="13055" max="13055" width="0" style="123" hidden="1" customWidth="1"/>
    <col min="13056" max="13056" width="20" style="123" customWidth="1"/>
    <col min="13057" max="13057" width="20.85546875" style="123" customWidth="1"/>
    <col min="13058" max="13058" width="25" style="123" customWidth="1"/>
    <col min="13059" max="13059" width="18.7109375" style="123" customWidth="1"/>
    <col min="13060" max="13060" width="29.7109375" style="123" customWidth="1"/>
    <col min="13061" max="13061" width="13.42578125" style="123" customWidth="1"/>
    <col min="13062" max="13062" width="13.85546875" style="123" customWidth="1"/>
    <col min="13063" max="13067" width="16.5703125" style="123" customWidth="1"/>
    <col min="13068" max="13068" width="20.5703125" style="123" customWidth="1"/>
    <col min="13069" max="13069" width="21.140625" style="123" customWidth="1"/>
    <col min="13070" max="13070" width="9.5703125" style="123" customWidth="1"/>
    <col min="13071" max="13071" width="0.42578125" style="123" customWidth="1"/>
    <col min="13072" max="13078" width="6.42578125" style="123" customWidth="1"/>
    <col min="13079" max="13307" width="11.42578125" style="123"/>
    <col min="13308" max="13308" width="1" style="123" customWidth="1"/>
    <col min="13309" max="13309" width="4.28515625" style="123" customWidth="1"/>
    <col min="13310" max="13310" width="34.7109375" style="123" customWidth="1"/>
    <col min="13311" max="13311" width="0" style="123" hidden="1" customWidth="1"/>
    <col min="13312" max="13312" width="20" style="123" customWidth="1"/>
    <col min="13313" max="13313" width="20.85546875" style="123" customWidth="1"/>
    <col min="13314" max="13314" width="25" style="123" customWidth="1"/>
    <col min="13315" max="13315" width="18.7109375" style="123" customWidth="1"/>
    <col min="13316" max="13316" width="29.7109375" style="123" customWidth="1"/>
    <col min="13317" max="13317" width="13.42578125" style="123" customWidth="1"/>
    <col min="13318" max="13318" width="13.85546875" style="123" customWidth="1"/>
    <col min="13319" max="13323" width="16.5703125" style="123" customWidth="1"/>
    <col min="13324" max="13324" width="20.5703125" style="123" customWidth="1"/>
    <col min="13325" max="13325" width="21.140625" style="123" customWidth="1"/>
    <col min="13326" max="13326" width="9.5703125" style="123" customWidth="1"/>
    <col min="13327" max="13327" width="0.42578125" style="123" customWidth="1"/>
    <col min="13328" max="13334" width="6.42578125" style="123" customWidth="1"/>
    <col min="13335" max="13563" width="11.42578125" style="123"/>
    <col min="13564" max="13564" width="1" style="123" customWidth="1"/>
    <col min="13565" max="13565" width="4.28515625" style="123" customWidth="1"/>
    <col min="13566" max="13566" width="34.7109375" style="123" customWidth="1"/>
    <col min="13567" max="13567" width="0" style="123" hidden="1" customWidth="1"/>
    <col min="13568" max="13568" width="20" style="123" customWidth="1"/>
    <col min="13569" max="13569" width="20.85546875" style="123" customWidth="1"/>
    <col min="13570" max="13570" width="25" style="123" customWidth="1"/>
    <col min="13571" max="13571" width="18.7109375" style="123" customWidth="1"/>
    <col min="13572" max="13572" width="29.7109375" style="123" customWidth="1"/>
    <col min="13573" max="13573" width="13.42578125" style="123" customWidth="1"/>
    <col min="13574" max="13574" width="13.85546875" style="123" customWidth="1"/>
    <col min="13575" max="13579" width="16.5703125" style="123" customWidth="1"/>
    <col min="13580" max="13580" width="20.5703125" style="123" customWidth="1"/>
    <col min="13581" max="13581" width="21.140625" style="123" customWidth="1"/>
    <col min="13582" max="13582" width="9.5703125" style="123" customWidth="1"/>
    <col min="13583" max="13583" width="0.42578125" style="123" customWidth="1"/>
    <col min="13584" max="13590" width="6.42578125" style="123" customWidth="1"/>
    <col min="13591" max="13819" width="11.42578125" style="123"/>
    <col min="13820" max="13820" width="1" style="123" customWidth="1"/>
    <col min="13821" max="13821" width="4.28515625" style="123" customWidth="1"/>
    <col min="13822" max="13822" width="34.7109375" style="123" customWidth="1"/>
    <col min="13823" max="13823" width="0" style="123" hidden="1" customWidth="1"/>
    <col min="13824" max="13824" width="20" style="123" customWidth="1"/>
    <col min="13825" max="13825" width="20.85546875" style="123" customWidth="1"/>
    <col min="13826" max="13826" width="25" style="123" customWidth="1"/>
    <col min="13827" max="13827" width="18.7109375" style="123" customWidth="1"/>
    <col min="13828" max="13828" width="29.7109375" style="123" customWidth="1"/>
    <col min="13829" max="13829" width="13.42578125" style="123" customWidth="1"/>
    <col min="13830" max="13830" width="13.85546875" style="123" customWidth="1"/>
    <col min="13831" max="13835" width="16.5703125" style="123" customWidth="1"/>
    <col min="13836" max="13836" width="20.5703125" style="123" customWidth="1"/>
    <col min="13837" max="13837" width="21.140625" style="123" customWidth="1"/>
    <col min="13838" max="13838" width="9.5703125" style="123" customWidth="1"/>
    <col min="13839" max="13839" width="0.42578125" style="123" customWidth="1"/>
    <col min="13840" max="13846" width="6.42578125" style="123" customWidth="1"/>
    <col min="13847" max="14075" width="11.42578125" style="123"/>
    <col min="14076" max="14076" width="1" style="123" customWidth="1"/>
    <col min="14077" max="14077" width="4.28515625" style="123" customWidth="1"/>
    <col min="14078" max="14078" width="34.7109375" style="123" customWidth="1"/>
    <col min="14079" max="14079" width="0" style="123" hidden="1" customWidth="1"/>
    <col min="14080" max="14080" width="20" style="123" customWidth="1"/>
    <col min="14081" max="14081" width="20.85546875" style="123" customWidth="1"/>
    <col min="14082" max="14082" width="25" style="123" customWidth="1"/>
    <col min="14083" max="14083" width="18.7109375" style="123" customWidth="1"/>
    <col min="14084" max="14084" width="29.7109375" style="123" customWidth="1"/>
    <col min="14085" max="14085" width="13.42578125" style="123" customWidth="1"/>
    <col min="14086" max="14086" width="13.85546875" style="123" customWidth="1"/>
    <col min="14087" max="14091" width="16.5703125" style="123" customWidth="1"/>
    <col min="14092" max="14092" width="20.5703125" style="123" customWidth="1"/>
    <col min="14093" max="14093" width="21.140625" style="123" customWidth="1"/>
    <col min="14094" max="14094" width="9.5703125" style="123" customWidth="1"/>
    <col min="14095" max="14095" width="0.42578125" style="123" customWidth="1"/>
    <col min="14096" max="14102" width="6.42578125" style="123" customWidth="1"/>
    <col min="14103" max="14331" width="11.42578125" style="123"/>
    <col min="14332" max="14332" width="1" style="123" customWidth="1"/>
    <col min="14333" max="14333" width="4.28515625" style="123" customWidth="1"/>
    <col min="14334" max="14334" width="34.7109375" style="123" customWidth="1"/>
    <col min="14335" max="14335" width="0" style="123" hidden="1" customWidth="1"/>
    <col min="14336" max="14336" width="20" style="123" customWidth="1"/>
    <col min="14337" max="14337" width="20.85546875" style="123" customWidth="1"/>
    <col min="14338" max="14338" width="25" style="123" customWidth="1"/>
    <col min="14339" max="14339" width="18.7109375" style="123" customWidth="1"/>
    <col min="14340" max="14340" width="29.7109375" style="123" customWidth="1"/>
    <col min="14341" max="14341" width="13.42578125" style="123" customWidth="1"/>
    <col min="14342" max="14342" width="13.85546875" style="123" customWidth="1"/>
    <col min="14343" max="14347" width="16.5703125" style="123" customWidth="1"/>
    <col min="14348" max="14348" width="20.5703125" style="123" customWidth="1"/>
    <col min="14349" max="14349" width="21.140625" style="123" customWidth="1"/>
    <col min="14350" max="14350" width="9.5703125" style="123" customWidth="1"/>
    <col min="14351" max="14351" width="0.42578125" style="123" customWidth="1"/>
    <col min="14352" max="14358" width="6.42578125" style="123" customWidth="1"/>
    <col min="14359" max="14587" width="11.42578125" style="123"/>
    <col min="14588" max="14588" width="1" style="123" customWidth="1"/>
    <col min="14589" max="14589" width="4.28515625" style="123" customWidth="1"/>
    <col min="14590" max="14590" width="34.7109375" style="123" customWidth="1"/>
    <col min="14591" max="14591" width="0" style="123" hidden="1" customWidth="1"/>
    <col min="14592" max="14592" width="20" style="123" customWidth="1"/>
    <col min="14593" max="14593" width="20.85546875" style="123" customWidth="1"/>
    <col min="14594" max="14594" width="25" style="123" customWidth="1"/>
    <col min="14595" max="14595" width="18.7109375" style="123" customWidth="1"/>
    <col min="14596" max="14596" width="29.7109375" style="123" customWidth="1"/>
    <col min="14597" max="14597" width="13.42578125" style="123" customWidth="1"/>
    <col min="14598" max="14598" width="13.85546875" style="123" customWidth="1"/>
    <col min="14599" max="14603" width="16.5703125" style="123" customWidth="1"/>
    <col min="14604" max="14604" width="20.5703125" style="123" customWidth="1"/>
    <col min="14605" max="14605" width="21.140625" style="123" customWidth="1"/>
    <col min="14606" max="14606" width="9.5703125" style="123" customWidth="1"/>
    <col min="14607" max="14607" width="0.42578125" style="123" customWidth="1"/>
    <col min="14608" max="14614" width="6.42578125" style="123" customWidth="1"/>
    <col min="14615" max="14843" width="11.42578125" style="123"/>
    <col min="14844" max="14844" width="1" style="123" customWidth="1"/>
    <col min="14845" max="14845" width="4.28515625" style="123" customWidth="1"/>
    <col min="14846" max="14846" width="34.7109375" style="123" customWidth="1"/>
    <col min="14847" max="14847" width="0" style="123" hidden="1" customWidth="1"/>
    <col min="14848" max="14848" width="20" style="123" customWidth="1"/>
    <col min="14849" max="14849" width="20.85546875" style="123" customWidth="1"/>
    <col min="14850" max="14850" width="25" style="123" customWidth="1"/>
    <col min="14851" max="14851" width="18.7109375" style="123" customWidth="1"/>
    <col min="14852" max="14852" width="29.7109375" style="123" customWidth="1"/>
    <col min="14853" max="14853" width="13.42578125" style="123" customWidth="1"/>
    <col min="14854" max="14854" width="13.85546875" style="123" customWidth="1"/>
    <col min="14855" max="14859" width="16.5703125" style="123" customWidth="1"/>
    <col min="14860" max="14860" width="20.5703125" style="123" customWidth="1"/>
    <col min="14861" max="14861" width="21.140625" style="123" customWidth="1"/>
    <col min="14862" max="14862" width="9.5703125" style="123" customWidth="1"/>
    <col min="14863" max="14863" width="0.42578125" style="123" customWidth="1"/>
    <col min="14864" max="14870" width="6.42578125" style="123" customWidth="1"/>
    <col min="14871" max="15099" width="11.42578125" style="123"/>
    <col min="15100" max="15100" width="1" style="123" customWidth="1"/>
    <col min="15101" max="15101" width="4.28515625" style="123" customWidth="1"/>
    <col min="15102" max="15102" width="34.7109375" style="123" customWidth="1"/>
    <col min="15103" max="15103" width="0" style="123" hidden="1" customWidth="1"/>
    <col min="15104" max="15104" width="20" style="123" customWidth="1"/>
    <col min="15105" max="15105" width="20.85546875" style="123" customWidth="1"/>
    <col min="15106" max="15106" width="25" style="123" customWidth="1"/>
    <col min="15107" max="15107" width="18.7109375" style="123" customWidth="1"/>
    <col min="15108" max="15108" width="29.7109375" style="123" customWidth="1"/>
    <col min="15109" max="15109" width="13.42578125" style="123" customWidth="1"/>
    <col min="15110" max="15110" width="13.85546875" style="123" customWidth="1"/>
    <col min="15111" max="15115" width="16.5703125" style="123" customWidth="1"/>
    <col min="15116" max="15116" width="20.5703125" style="123" customWidth="1"/>
    <col min="15117" max="15117" width="21.140625" style="123" customWidth="1"/>
    <col min="15118" max="15118" width="9.5703125" style="123" customWidth="1"/>
    <col min="15119" max="15119" width="0.42578125" style="123" customWidth="1"/>
    <col min="15120" max="15126" width="6.42578125" style="123" customWidth="1"/>
    <col min="15127" max="15355" width="11.42578125" style="123"/>
    <col min="15356" max="15356" width="1" style="123" customWidth="1"/>
    <col min="15357" max="15357" width="4.28515625" style="123" customWidth="1"/>
    <col min="15358" max="15358" width="34.7109375" style="123" customWidth="1"/>
    <col min="15359" max="15359" width="0" style="123" hidden="1" customWidth="1"/>
    <col min="15360" max="15360" width="20" style="123" customWidth="1"/>
    <col min="15361" max="15361" width="20.85546875" style="123" customWidth="1"/>
    <col min="15362" max="15362" width="25" style="123" customWidth="1"/>
    <col min="15363" max="15363" width="18.7109375" style="123" customWidth="1"/>
    <col min="15364" max="15364" width="29.7109375" style="123" customWidth="1"/>
    <col min="15365" max="15365" width="13.42578125" style="123" customWidth="1"/>
    <col min="15366" max="15366" width="13.85546875" style="123" customWidth="1"/>
    <col min="15367" max="15371" width="16.5703125" style="123" customWidth="1"/>
    <col min="15372" max="15372" width="20.5703125" style="123" customWidth="1"/>
    <col min="15373" max="15373" width="21.140625" style="123" customWidth="1"/>
    <col min="15374" max="15374" width="9.5703125" style="123" customWidth="1"/>
    <col min="15375" max="15375" width="0.42578125" style="123" customWidth="1"/>
    <col min="15376" max="15382" width="6.42578125" style="123" customWidth="1"/>
    <col min="15383" max="15611" width="11.42578125" style="123"/>
    <col min="15612" max="15612" width="1" style="123" customWidth="1"/>
    <col min="15613" max="15613" width="4.28515625" style="123" customWidth="1"/>
    <col min="15614" max="15614" width="34.7109375" style="123" customWidth="1"/>
    <col min="15615" max="15615" width="0" style="123" hidden="1" customWidth="1"/>
    <col min="15616" max="15616" width="20" style="123" customWidth="1"/>
    <col min="15617" max="15617" width="20.85546875" style="123" customWidth="1"/>
    <col min="15618" max="15618" width="25" style="123" customWidth="1"/>
    <col min="15619" max="15619" width="18.7109375" style="123" customWidth="1"/>
    <col min="15620" max="15620" width="29.7109375" style="123" customWidth="1"/>
    <col min="15621" max="15621" width="13.42578125" style="123" customWidth="1"/>
    <col min="15622" max="15622" width="13.85546875" style="123" customWidth="1"/>
    <col min="15623" max="15627" width="16.5703125" style="123" customWidth="1"/>
    <col min="15628" max="15628" width="20.5703125" style="123" customWidth="1"/>
    <col min="15629" max="15629" width="21.140625" style="123" customWidth="1"/>
    <col min="15630" max="15630" width="9.5703125" style="123" customWidth="1"/>
    <col min="15631" max="15631" width="0.42578125" style="123" customWidth="1"/>
    <col min="15632" max="15638" width="6.42578125" style="123" customWidth="1"/>
    <col min="15639" max="15867" width="11.42578125" style="123"/>
    <col min="15868" max="15868" width="1" style="123" customWidth="1"/>
    <col min="15869" max="15869" width="4.28515625" style="123" customWidth="1"/>
    <col min="15870" max="15870" width="34.7109375" style="123" customWidth="1"/>
    <col min="15871" max="15871" width="0" style="123" hidden="1" customWidth="1"/>
    <col min="15872" max="15872" width="20" style="123" customWidth="1"/>
    <col min="15873" max="15873" width="20.85546875" style="123" customWidth="1"/>
    <col min="15874" max="15874" width="25" style="123" customWidth="1"/>
    <col min="15875" max="15875" width="18.7109375" style="123" customWidth="1"/>
    <col min="15876" max="15876" width="29.7109375" style="123" customWidth="1"/>
    <col min="15877" max="15877" width="13.42578125" style="123" customWidth="1"/>
    <col min="15878" max="15878" width="13.85546875" style="123" customWidth="1"/>
    <col min="15879" max="15883" width="16.5703125" style="123" customWidth="1"/>
    <col min="15884" max="15884" width="20.5703125" style="123" customWidth="1"/>
    <col min="15885" max="15885" width="21.140625" style="123" customWidth="1"/>
    <col min="15886" max="15886" width="9.5703125" style="123" customWidth="1"/>
    <col min="15887" max="15887" width="0.42578125" style="123" customWidth="1"/>
    <col min="15888" max="15894" width="6.42578125" style="123" customWidth="1"/>
    <col min="15895" max="16123" width="11.42578125" style="123"/>
    <col min="16124" max="16124" width="1" style="123" customWidth="1"/>
    <col min="16125" max="16125" width="4.28515625" style="123" customWidth="1"/>
    <col min="16126" max="16126" width="34.7109375" style="123" customWidth="1"/>
    <col min="16127" max="16127" width="0" style="123" hidden="1" customWidth="1"/>
    <col min="16128" max="16128" width="20" style="123" customWidth="1"/>
    <col min="16129" max="16129" width="20.85546875" style="123" customWidth="1"/>
    <col min="16130" max="16130" width="25" style="123" customWidth="1"/>
    <col min="16131" max="16131" width="18.7109375" style="123" customWidth="1"/>
    <col min="16132" max="16132" width="29.7109375" style="123" customWidth="1"/>
    <col min="16133" max="16133" width="13.42578125" style="123" customWidth="1"/>
    <col min="16134" max="16134" width="13.85546875" style="123" customWidth="1"/>
    <col min="16135" max="16139" width="16.5703125" style="123" customWidth="1"/>
    <col min="16140" max="16140" width="20.5703125" style="123" customWidth="1"/>
    <col min="16141" max="16141" width="21.140625" style="123" customWidth="1"/>
    <col min="16142" max="16142" width="9.5703125" style="123" customWidth="1"/>
    <col min="16143" max="16143" width="0.42578125" style="123" customWidth="1"/>
    <col min="16144" max="16150" width="6.42578125" style="123" customWidth="1"/>
    <col min="16151" max="16371" width="11.42578125" style="123"/>
    <col min="16372" max="16384" width="11.42578125" style="123" customWidth="1"/>
  </cols>
  <sheetData>
    <row r="2" spans="1:16" ht="26.25" x14ac:dyDescent="0.25">
      <c r="B2" s="516" t="s">
        <v>77</v>
      </c>
      <c r="C2" s="517"/>
      <c r="D2" s="517"/>
      <c r="E2" s="517"/>
      <c r="F2" s="517"/>
      <c r="G2" s="517"/>
      <c r="H2" s="517"/>
      <c r="I2" s="517"/>
      <c r="J2" s="517"/>
      <c r="K2" s="517"/>
      <c r="L2" s="517"/>
      <c r="M2" s="517"/>
      <c r="N2" s="517"/>
      <c r="O2" s="517"/>
      <c r="P2" s="517"/>
    </row>
    <row r="4" spans="1:16" ht="26.25" x14ac:dyDescent="0.25">
      <c r="B4" s="520" t="s">
        <v>78</v>
      </c>
      <c r="C4" s="520"/>
      <c r="D4" s="520"/>
      <c r="E4" s="520"/>
      <c r="F4" s="520"/>
      <c r="G4" s="520"/>
      <c r="H4" s="520"/>
      <c r="I4" s="520"/>
      <c r="J4" s="520"/>
      <c r="K4" s="520"/>
      <c r="L4" s="520"/>
      <c r="M4" s="520"/>
      <c r="N4" s="520"/>
      <c r="O4" s="520"/>
      <c r="P4" s="520"/>
    </row>
    <row r="5" spans="1:16" s="171" customFormat="1" ht="20.25" x14ac:dyDescent="0.3">
      <c r="A5" s="521" t="s">
        <v>79</v>
      </c>
      <c r="B5" s="521"/>
      <c r="C5" s="521"/>
      <c r="D5" s="521"/>
      <c r="E5" s="521"/>
      <c r="F5" s="521"/>
      <c r="G5" s="521"/>
      <c r="H5" s="521"/>
      <c r="I5" s="521"/>
      <c r="J5" s="521"/>
      <c r="K5" s="521"/>
      <c r="L5" s="521"/>
    </row>
    <row r="6" spans="1:16" ht="15" thickBot="1" x14ac:dyDescent="0.3"/>
    <row r="7" spans="1:16" ht="21" thickBot="1" x14ac:dyDescent="0.3">
      <c r="B7" s="101" t="s">
        <v>80</v>
      </c>
      <c r="C7" s="500" t="s">
        <v>534</v>
      </c>
      <c r="D7" s="500"/>
      <c r="E7" s="500"/>
      <c r="F7" s="500"/>
      <c r="G7" s="500"/>
      <c r="H7" s="500"/>
      <c r="I7" s="500"/>
      <c r="J7" s="500"/>
      <c r="K7" s="500"/>
      <c r="L7" s="500"/>
      <c r="M7" s="500"/>
      <c r="N7" s="501"/>
    </row>
    <row r="8" spans="1:16" ht="15.75" thickBot="1" x14ac:dyDescent="0.3">
      <c r="B8" s="102" t="s">
        <v>81</v>
      </c>
      <c r="C8" s="500"/>
      <c r="D8" s="500"/>
      <c r="E8" s="500"/>
      <c r="F8" s="500"/>
      <c r="G8" s="500"/>
      <c r="H8" s="500"/>
      <c r="I8" s="500"/>
      <c r="J8" s="500"/>
      <c r="K8" s="500"/>
      <c r="L8" s="500"/>
      <c r="M8" s="500"/>
      <c r="N8" s="501"/>
    </row>
    <row r="9" spans="1:16" ht="15.75" thickBot="1" x14ac:dyDescent="0.3">
      <c r="B9" s="102" t="s">
        <v>82</v>
      </c>
      <c r="C9" s="500"/>
      <c r="D9" s="500"/>
      <c r="E9" s="500"/>
      <c r="F9" s="500"/>
      <c r="G9" s="500"/>
      <c r="H9" s="500"/>
      <c r="I9" s="500"/>
      <c r="J9" s="500"/>
      <c r="K9" s="500"/>
      <c r="L9" s="500"/>
      <c r="M9" s="500"/>
      <c r="N9" s="501"/>
    </row>
    <row r="10" spans="1:16" ht="15.75" thickBot="1" x14ac:dyDescent="0.3">
      <c r="B10" s="102" t="s">
        <v>83</v>
      </c>
      <c r="C10" s="500"/>
      <c r="D10" s="500"/>
      <c r="E10" s="500"/>
      <c r="F10" s="500"/>
      <c r="G10" s="500"/>
      <c r="H10" s="500"/>
      <c r="I10" s="500"/>
      <c r="J10" s="500"/>
      <c r="K10" s="500"/>
      <c r="L10" s="500"/>
      <c r="M10" s="500"/>
      <c r="N10" s="501"/>
    </row>
    <row r="11" spans="1:16" ht="15.75" thickBot="1" x14ac:dyDescent="0.3">
      <c r="B11" s="102" t="s">
        <v>84</v>
      </c>
      <c r="C11" s="502">
        <v>24</v>
      </c>
      <c r="D11" s="502"/>
      <c r="E11" s="503"/>
      <c r="F11" s="172"/>
      <c r="G11" s="172"/>
      <c r="H11" s="172"/>
      <c r="I11" s="172"/>
      <c r="J11" s="172"/>
      <c r="K11" s="172"/>
      <c r="L11" s="172"/>
      <c r="M11" s="172"/>
      <c r="N11" s="173"/>
    </row>
    <row r="12" spans="1:16" ht="15.75" thickBot="1" x14ac:dyDescent="0.3">
      <c r="B12" s="103" t="s">
        <v>85</v>
      </c>
      <c r="C12" s="147">
        <v>42023</v>
      </c>
      <c r="D12" s="104"/>
      <c r="E12" s="104"/>
      <c r="F12" s="104"/>
      <c r="G12" s="104"/>
      <c r="H12" s="104"/>
      <c r="I12" s="104"/>
      <c r="J12" s="104"/>
      <c r="K12" s="104"/>
      <c r="L12" s="104"/>
      <c r="M12" s="104"/>
      <c r="N12" s="105"/>
    </row>
    <row r="13" spans="1:16" ht="15.75" x14ac:dyDescent="0.25">
      <c r="B13" s="106"/>
      <c r="C13" s="148"/>
      <c r="D13" s="107"/>
      <c r="E13" s="107"/>
      <c r="F13" s="107"/>
      <c r="G13" s="107"/>
      <c r="H13" s="107"/>
      <c r="I13" s="174"/>
      <c r="J13" s="174"/>
      <c r="K13" s="174"/>
      <c r="L13" s="174"/>
      <c r="M13" s="174"/>
      <c r="N13" s="107"/>
    </row>
    <row r="14" spans="1:16" ht="15" x14ac:dyDescent="0.25">
      <c r="I14" s="174"/>
      <c r="J14" s="174"/>
      <c r="K14" s="174"/>
      <c r="L14" s="174"/>
      <c r="M14" s="174"/>
      <c r="N14" s="175"/>
    </row>
    <row r="15" spans="1:16" ht="30" customHeight="1" x14ac:dyDescent="0.25">
      <c r="B15" s="498" t="s">
        <v>86</v>
      </c>
      <c r="C15" s="498"/>
      <c r="D15" s="176" t="s">
        <v>87</v>
      </c>
      <c r="E15" s="176" t="s">
        <v>88</v>
      </c>
      <c r="F15" s="176" t="s">
        <v>89</v>
      </c>
      <c r="G15" s="177"/>
      <c r="I15" s="149"/>
      <c r="J15" s="149"/>
      <c r="K15" s="149"/>
      <c r="L15" s="149"/>
      <c r="M15" s="149"/>
      <c r="N15" s="175"/>
    </row>
    <row r="16" spans="1:16" ht="15" x14ac:dyDescent="0.25">
      <c r="B16" s="498"/>
      <c r="C16" s="498"/>
      <c r="D16" s="176">
        <v>24</v>
      </c>
      <c r="E16" s="178">
        <v>680184500</v>
      </c>
      <c r="F16" s="178">
        <v>250</v>
      </c>
      <c r="G16" s="179"/>
      <c r="I16" s="150"/>
      <c r="J16" s="150"/>
      <c r="K16" s="150"/>
      <c r="L16" s="150"/>
      <c r="M16" s="150"/>
      <c r="N16" s="175"/>
    </row>
    <row r="17" spans="1:14" ht="15" x14ac:dyDescent="0.25">
      <c r="B17" s="498"/>
      <c r="C17" s="498"/>
      <c r="D17" s="176"/>
      <c r="E17" s="178"/>
      <c r="F17" s="178"/>
      <c r="G17" s="179"/>
      <c r="I17" s="150"/>
      <c r="J17" s="150"/>
      <c r="K17" s="150"/>
      <c r="L17" s="150"/>
      <c r="M17" s="150"/>
      <c r="N17" s="175"/>
    </row>
    <row r="18" spans="1:14" ht="15" x14ac:dyDescent="0.25">
      <c r="B18" s="498"/>
      <c r="C18" s="498"/>
      <c r="D18" s="176"/>
      <c r="E18" s="178"/>
      <c r="F18" s="178"/>
      <c r="G18" s="179"/>
      <c r="I18" s="150"/>
      <c r="J18" s="150"/>
      <c r="K18" s="150"/>
      <c r="L18" s="150"/>
      <c r="M18" s="150"/>
      <c r="N18" s="175"/>
    </row>
    <row r="19" spans="1:14" ht="15" x14ac:dyDescent="0.25">
      <c r="B19" s="498"/>
      <c r="C19" s="498"/>
      <c r="D19" s="176"/>
      <c r="E19" s="180"/>
      <c r="F19" s="178"/>
      <c r="G19" s="179"/>
      <c r="H19" s="151"/>
      <c r="I19" s="150"/>
      <c r="J19" s="150"/>
      <c r="K19" s="150"/>
      <c r="L19" s="150"/>
      <c r="M19" s="150"/>
      <c r="N19" s="181"/>
    </row>
    <row r="20" spans="1:14" ht="15" x14ac:dyDescent="0.25">
      <c r="B20" s="498"/>
      <c r="C20" s="498"/>
      <c r="D20" s="176"/>
      <c r="E20" s="180"/>
      <c r="F20" s="178"/>
      <c r="G20" s="179"/>
      <c r="H20" s="151"/>
      <c r="I20" s="152"/>
      <c r="J20" s="152"/>
      <c r="K20" s="152"/>
      <c r="L20" s="152"/>
      <c r="M20" s="152"/>
      <c r="N20" s="181"/>
    </row>
    <row r="21" spans="1:14" ht="15" x14ac:dyDescent="0.25">
      <c r="B21" s="498"/>
      <c r="C21" s="498"/>
      <c r="D21" s="176"/>
      <c r="E21" s="180"/>
      <c r="F21" s="178"/>
      <c r="G21" s="179"/>
      <c r="H21" s="151"/>
      <c r="I21" s="174"/>
      <c r="J21" s="174"/>
      <c r="K21" s="174"/>
      <c r="L21" s="174"/>
      <c r="M21" s="174"/>
      <c r="N21" s="181"/>
    </row>
    <row r="22" spans="1:14" ht="15" x14ac:dyDescent="0.25">
      <c r="B22" s="498"/>
      <c r="C22" s="498"/>
      <c r="D22" s="176"/>
      <c r="E22" s="180"/>
      <c r="F22" s="178"/>
      <c r="G22" s="179"/>
      <c r="H22" s="151"/>
      <c r="I22" s="174"/>
      <c r="J22" s="174"/>
      <c r="K22" s="174"/>
      <c r="L22" s="174"/>
      <c r="M22" s="174"/>
      <c r="N22" s="181"/>
    </row>
    <row r="23" spans="1:14" ht="15.75" thickBot="1" x14ac:dyDescent="0.3">
      <c r="B23" s="489" t="s">
        <v>90</v>
      </c>
      <c r="C23" s="491"/>
      <c r="D23" s="176"/>
      <c r="E23" s="182">
        <f>SUM(E16:E22)</f>
        <v>680184500</v>
      </c>
      <c r="F23" s="178">
        <f>SUM(F16:F22)</f>
        <v>250</v>
      </c>
      <c r="G23" s="179"/>
      <c r="H23" s="151"/>
      <c r="I23" s="174"/>
      <c r="J23" s="174"/>
      <c r="K23" s="174"/>
      <c r="L23" s="174"/>
      <c r="M23" s="174"/>
      <c r="N23" s="181"/>
    </row>
    <row r="24" spans="1:14" ht="43.5" thickBot="1" x14ac:dyDescent="0.3">
      <c r="A24" s="131"/>
      <c r="B24" s="127" t="s">
        <v>91</v>
      </c>
      <c r="C24" s="127" t="s">
        <v>92</v>
      </c>
      <c r="E24" s="149"/>
      <c r="F24" s="149"/>
      <c r="G24" s="149"/>
      <c r="H24" s="149"/>
      <c r="I24" s="132"/>
      <c r="J24" s="132"/>
      <c r="K24" s="132"/>
      <c r="L24" s="132"/>
      <c r="M24" s="132"/>
    </row>
    <row r="25" spans="1:14" ht="15.75" thickBot="1" x14ac:dyDescent="0.3">
      <c r="A25" s="183">
        <v>1</v>
      </c>
      <c r="C25" s="184">
        <f>+F23*80%</f>
        <v>200</v>
      </c>
      <c r="D25" s="150"/>
      <c r="E25" s="185">
        <f>E23</f>
        <v>680184500</v>
      </c>
      <c r="F25" s="153"/>
      <c r="G25" s="153"/>
      <c r="H25" s="153"/>
      <c r="I25" s="186"/>
      <c r="J25" s="186"/>
      <c r="K25" s="186"/>
      <c r="L25" s="186"/>
      <c r="M25" s="186"/>
    </row>
    <row r="26" spans="1:14" ht="15" x14ac:dyDescent="0.25">
      <c r="A26" s="187"/>
      <c r="C26" s="108"/>
      <c r="D26" s="150"/>
      <c r="E26" s="154"/>
      <c r="F26" s="153"/>
      <c r="G26" s="153"/>
      <c r="H26" s="153"/>
      <c r="I26" s="186"/>
      <c r="J26" s="186"/>
      <c r="K26" s="186"/>
      <c r="L26" s="186"/>
      <c r="M26" s="186"/>
    </row>
    <row r="27" spans="1:14" ht="15" x14ac:dyDescent="0.25">
      <c r="A27" s="187"/>
      <c r="C27" s="108"/>
      <c r="D27" s="150"/>
      <c r="E27" s="154"/>
      <c r="F27" s="153"/>
      <c r="G27" s="153"/>
      <c r="H27" s="153"/>
      <c r="I27" s="186"/>
      <c r="J27" s="186"/>
      <c r="K27" s="186"/>
      <c r="L27" s="186"/>
      <c r="M27" s="186"/>
    </row>
    <row r="28" spans="1:14" ht="15" x14ac:dyDescent="0.2">
      <c r="A28" s="187"/>
      <c r="B28" s="188" t="s">
        <v>93</v>
      </c>
      <c r="C28" s="171"/>
      <c r="D28" s="171"/>
      <c r="E28" s="171"/>
      <c r="F28" s="171"/>
      <c r="G28" s="171"/>
      <c r="H28" s="171"/>
      <c r="I28" s="174"/>
      <c r="J28" s="174"/>
      <c r="K28" s="174"/>
      <c r="L28" s="174"/>
      <c r="M28" s="174"/>
      <c r="N28" s="175"/>
    </row>
    <row r="29" spans="1:14" ht="15" x14ac:dyDescent="0.2">
      <c r="A29" s="187"/>
      <c r="B29" s="171"/>
      <c r="C29" s="171"/>
      <c r="D29" s="171"/>
      <c r="E29" s="171"/>
      <c r="F29" s="171"/>
      <c r="G29" s="171"/>
      <c r="H29" s="171"/>
      <c r="I29" s="174"/>
      <c r="J29" s="174"/>
      <c r="K29" s="174"/>
      <c r="L29" s="174"/>
      <c r="M29" s="174"/>
      <c r="N29" s="175"/>
    </row>
    <row r="30" spans="1:14" ht="15" x14ac:dyDescent="0.2">
      <c r="A30" s="187"/>
      <c r="B30" s="176" t="s">
        <v>94</v>
      </c>
      <c r="C30" s="176" t="s">
        <v>75</v>
      </c>
      <c r="D30" s="176" t="s">
        <v>95</v>
      </c>
      <c r="E30" s="176" t="s">
        <v>96</v>
      </c>
      <c r="F30" s="171"/>
      <c r="G30" s="171"/>
      <c r="H30" s="171"/>
      <c r="I30" s="174"/>
      <c r="J30" s="174"/>
      <c r="K30" s="174"/>
      <c r="L30" s="174"/>
      <c r="M30" s="174"/>
      <c r="N30" s="175"/>
    </row>
    <row r="31" spans="1:14" ht="15" x14ac:dyDescent="0.2">
      <c r="A31" s="187"/>
      <c r="B31" s="99" t="s">
        <v>97</v>
      </c>
      <c r="C31" s="85" t="s">
        <v>98</v>
      </c>
      <c r="D31" s="85"/>
      <c r="E31" s="144"/>
      <c r="F31" s="171"/>
      <c r="G31" s="171"/>
      <c r="H31" s="171"/>
      <c r="I31" s="174"/>
      <c r="J31" s="174"/>
      <c r="K31" s="174"/>
      <c r="L31" s="174"/>
      <c r="M31" s="174"/>
      <c r="N31" s="175"/>
    </row>
    <row r="32" spans="1:14" ht="15" x14ac:dyDescent="0.2">
      <c r="A32" s="187"/>
      <c r="B32" s="99" t="s">
        <v>99</v>
      </c>
      <c r="C32" s="85" t="s">
        <v>98</v>
      </c>
      <c r="D32" s="99"/>
      <c r="E32" s="166"/>
      <c r="F32" s="171"/>
      <c r="G32" s="171"/>
      <c r="H32" s="171"/>
      <c r="I32" s="174"/>
      <c r="J32" s="174"/>
      <c r="K32" s="174"/>
      <c r="L32" s="174"/>
      <c r="M32" s="174"/>
      <c r="N32" s="175"/>
    </row>
    <row r="33" spans="1:14" ht="15" x14ac:dyDescent="0.2">
      <c r="A33" s="187"/>
      <c r="B33" s="99" t="s">
        <v>100</v>
      </c>
      <c r="C33" s="85" t="s">
        <v>98</v>
      </c>
      <c r="D33" s="85"/>
      <c r="E33" s="127"/>
      <c r="F33" s="149"/>
      <c r="G33" s="171"/>
      <c r="H33" s="171"/>
      <c r="I33" s="174"/>
      <c r="J33" s="174"/>
      <c r="K33" s="174"/>
      <c r="L33" s="174"/>
      <c r="M33" s="174"/>
      <c r="N33" s="175"/>
    </row>
    <row r="34" spans="1:14" ht="15" x14ac:dyDescent="0.2">
      <c r="A34" s="187"/>
      <c r="B34" s="99" t="s">
        <v>101</v>
      </c>
      <c r="C34" s="85"/>
      <c r="D34" s="85" t="s">
        <v>98</v>
      </c>
      <c r="E34" s="189"/>
      <c r="F34" s="171"/>
      <c r="G34" s="171"/>
      <c r="H34" s="171"/>
      <c r="I34" s="174"/>
      <c r="J34" s="174"/>
      <c r="K34" s="174"/>
      <c r="L34" s="174"/>
      <c r="M34" s="174"/>
      <c r="N34" s="175"/>
    </row>
    <row r="35" spans="1:14" ht="15" x14ac:dyDescent="0.2">
      <c r="A35" s="187"/>
      <c r="B35" s="171"/>
      <c r="C35" s="171"/>
      <c r="D35" s="171"/>
      <c r="E35" s="171"/>
      <c r="F35" s="171"/>
      <c r="G35" s="171"/>
      <c r="H35" s="171"/>
      <c r="I35" s="174"/>
      <c r="J35" s="174"/>
      <c r="K35" s="174"/>
      <c r="L35" s="174"/>
      <c r="M35" s="174"/>
      <c r="N35" s="175"/>
    </row>
    <row r="36" spans="1:14" ht="15" x14ac:dyDescent="0.2">
      <c r="A36" s="187"/>
      <c r="B36" s="171"/>
      <c r="C36" s="171"/>
      <c r="D36" s="171"/>
      <c r="E36" s="171"/>
      <c r="F36" s="171"/>
      <c r="G36" s="171"/>
      <c r="H36" s="171"/>
      <c r="I36" s="174"/>
      <c r="J36" s="174"/>
      <c r="K36" s="174"/>
      <c r="L36" s="174"/>
      <c r="M36" s="174"/>
      <c r="N36" s="175"/>
    </row>
    <row r="37" spans="1:14" ht="15" x14ac:dyDescent="0.2">
      <c r="A37" s="187"/>
      <c r="B37" s="188" t="s">
        <v>102</v>
      </c>
      <c r="C37" s="171"/>
      <c r="D37" s="171"/>
      <c r="E37" s="171"/>
      <c r="F37" s="171"/>
      <c r="G37" s="171"/>
      <c r="H37" s="171"/>
      <c r="I37" s="174"/>
      <c r="J37" s="174"/>
      <c r="K37" s="174"/>
      <c r="L37" s="174"/>
      <c r="M37" s="174"/>
      <c r="N37" s="175"/>
    </row>
    <row r="38" spans="1:14" ht="15" x14ac:dyDescent="0.2">
      <c r="A38" s="187"/>
      <c r="B38" s="171"/>
      <c r="C38" s="171"/>
      <c r="D38" s="171"/>
      <c r="E38" s="171"/>
      <c r="F38" s="171"/>
      <c r="G38" s="171"/>
      <c r="H38" s="171"/>
      <c r="I38" s="174"/>
      <c r="J38" s="174"/>
      <c r="K38" s="174"/>
      <c r="L38" s="174"/>
      <c r="M38" s="174"/>
      <c r="N38" s="175"/>
    </row>
    <row r="39" spans="1:14" ht="15" x14ac:dyDescent="0.2">
      <c r="A39" s="187"/>
      <c r="B39" s="171"/>
      <c r="C39" s="171"/>
      <c r="D39" s="171"/>
      <c r="E39" s="171"/>
      <c r="F39" s="171"/>
      <c r="G39" s="171"/>
      <c r="H39" s="171"/>
      <c r="I39" s="174"/>
      <c r="J39" s="174"/>
      <c r="K39" s="174"/>
      <c r="L39" s="174"/>
      <c r="M39" s="174"/>
      <c r="N39" s="175"/>
    </row>
    <row r="40" spans="1:14" ht="15" x14ac:dyDescent="0.2">
      <c r="A40" s="187"/>
      <c r="B40" s="176" t="s">
        <v>94</v>
      </c>
      <c r="C40" s="176" t="s">
        <v>103</v>
      </c>
      <c r="D40" s="158" t="s">
        <v>104</v>
      </c>
      <c r="E40" s="158" t="s">
        <v>105</v>
      </c>
      <c r="F40" s="171"/>
      <c r="G40" s="171"/>
      <c r="H40" s="171"/>
      <c r="I40" s="174"/>
      <c r="J40" s="174"/>
      <c r="K40" s="174"/>
      <c r="L40" s="174"/>
      <c r="M40" s="174"/>
      <c r="N40" s="175"/>
    </row>
    <row r="41" spans="1:14" ht="42.75" x14ac:dyDescent="0.2">
      <c r="A41" s="187"/>
      <c r="B41" s="190" t="s">
        <v>106</v>
      </c>
      <c r="C41" s="47">
        <v>40</v>
      </c>
      <c r="D41" s="85">
        <v>0</v>
      </c>
      <c r="E41" s="474">
        <f>+D41+D42</f>
        <v>0</v>
      </c>
      <c r="F41" s="171"/>
      <c r="G41" s="171"/>
      <c r="H41" s="171"/>
      <c r="I41" s="174"/>
      <c r="J41" s="174"/>
      <c r="K41" s="174"/>
      <c r="L41" s="174"/>
      <c r="M41" s="174"/>
      <c r="N41" s="175"/>
    </row>
    <row r="42" spans="1:14" ht="71.25" x14ac:dyDescent="0.2">
      <c r="A42" s="187"/>
      <c r="B42" s="190" t="s">
        <v>107</v>
      </c>
      <c r="C42" s="47">
        <v>60</v>
      </c>
      <c r="D42" s="85">
        <v>0</v>
      </c>
      <c r="E42" s="475"/>
      <c r="F42" s="171"/>
      <c r="G42" s="171"/>
      <c r="H42" s="171"/>
      <c r="I42" s="174"/>
      <c r="J42" s="174"/>
      <c r="K42" s="174"/>
      <c r="L42" s="174"/>
      <c r="M42" s="174"/>
      <c r="N42" s="175"/>
    </row>
    <row r="43" spans="1:14" ht="15" x14ac:dyDescent="0.25">
      <c r="A43" s="187"/>
      <c r="C43" s="108"/>
      <c r="D43" s="150"/>
      <c r="E43" s="154"/>
      <c r="F43" s="153"/>
      <c r="G43" s="153"/>
      <c r="H43" s="153"/>
      <c r="I43" s="186"/>
      <c r="J43" s="186"/>
      <c r="K43" s="186"/>
      <c r="L43" s="186"/>
      <c r="M43" s="186"/>
    </row>
    <row r="44" spans="1:14" ht="15" x14ac:dyDescent="0.25">
      <c r="A44" s="187"/>
      <c r="C44" s="108"/>
      <c r="D44" s="150"/>
      <c r="E44" s="154"/>
      <c r="F44" s="153"/>
      <c r="G44" s="153"/>
      <c r="H44" s="153"/>
      <c r="I44" s="186"/>
      <c r="J44" s="186"/>
      <c r="K44" s="186"/>
      <c r="L44" s="186"/>
      <c r="M44" s="186"/>
    </row>
    <row r="45" spans="1:14" ht="15" x14ac:dyDescent="0.25">
      <c r="A45" s="187"/>
      <c r="C45" s="108"/>
      <c r="D45" s="150"/>
      <c r="E45" s="154"/>
      <c r="F45" s="153"/>
      <c r="G45" s="153"/>
      <c r="H45" s="153"/>
      <c r="I45" s="186"/>
      <c r="J45" s="186"/>
      <c r="K45" s="186"/>
      <c r="L45" s="186"/>
      <c r="M45" s="186"/>
    </row>
    <row r="46" spans="1:14" ht="15" thickBot="1" x14ac:dyDescent="0.3">
      <c r="M46" s="504" t="s">
        <v>108</v>
      </c>
      <c r="N46" s="504"/>
    </row>
    <row r="47" spans="1:14" ht="15" x14ac:dyDescent="0.25">
      <c r="B47" s="188" t="s">
        <v>109</v>
      </c>
      <c r="M47" s="191"/>
      <c r="N47" s="191"/>
    </row>
    <row r="48" spans="1:14" ht="15" thickBot="1" x14ac:dyDescent="0.3">
      <c r="M48" s="191"/>
      <c r="N48" s="191"/>
    </row>
    <row r="49" spans="1:26" s="174" customFormat="1" ht="75" x14ac:dyDescent="0.25">
      <c r="B49" s="192" t="s">
        <v>110</v>
      </c>
      <c r="C49" s="192" t="s">
        <v>111</v>
      </c>
      <c r="D49" s="192" t="s">
        <v>112</v>
      </c>
      <c r="E49" s="192" t="s">
        <v>113</v>
      </c>
      <c r="F49" s="192" t="s">
        <v>114</v>
      </c>
      <c r="G49" s="192" t="s">
        <v>115</v>
      </c>
      <c r="H49" s="192" t="s">
        <v>116</v>
      </c>
      <c r="I49" s="192" t="s">
        <v>117</v>
      </c>
      <c r="J49" s="192" t="s">
        <v>118</v>
      </c>
      <c r="K49" s="192" t="s">
        <v>119</v>
      </c>
      <c r="L49" s="192" t="s">
        <v>120</v>
      </c>
      <c r="M49" s="193" t="s">
        <v>121</v>
      </c>
      <c r="N49" s="192" t="s">
        <v>122</v>
      </c>
      <c r="O49" s="192" t="s">
        <v>123</v>
      </c>
      <c r="P49" s="194" t="s">
        <v>124</v>
      </c>
      <c r="Q49" s="194" t="s">
        <v>125</v>
      </c>
    </row>
    <row r="50" spans="1:26" s="79" customFormat="1" ht="28.5" x14ac:dyDescent="0.25">
      <c r="A50" s="47">
        <v>1</v>
      </c>
      <c r="B50" s="118" t="s">
        <v>534</v>
      </c>
      <c r="C50" s="118" t="s">
        <v>534</v>
      </c>
      <c r="D50" s="62" t="s">
        <v>126</v>
      </c>
      <c r="E50" s="62" t="s">
        <v>535</v>
      </c>
      <c r="F50" s="120" t="s">
        <v>75</v>
      </c>
      <c r="G50" s="110" t="s">
        <v>128</v>
      </c>
      <c r="H50" s="111">
        <v>40940</v>
      </c>
      <c r="I50" s="111">
        <v>41090</v>
      </c>
      <c r="J50" s="112" t="s">
        <v>95</v>
      </c>
      <c r="K50" s="113">
        <v>4</v>
      </c>
      <c r="L50" s="113">
        <v>0</v>
      </c>
      <c r="M50" s="114">
        <v>300</v>
      </c>
      <c r="N50" s="115" t="s">
        <v>128</v>
      </c>
      <c r="O50" s="116">
        <f>17801127+17725863+15084455+17801127+16725927+17263527+17801127+17263527</f>
        <v>137466680</v>
      </c>
      <c r="P50" s="117">
        <v>37</v>
      </c>
      <c r="Q50" s="76"/>
      <c r="R50" s="86"/>
      <c r="S50" s="86"/>
      <c r="T50" s="86"/>
      <c r="U50" s="86"/>
      <c r="V50" s="86"/>
      <c r="W50" s="86"/>
      <c r="X50" s="86"/>
      <c r="Y50" s="86"/>
      <c r="Z50" s="86"/>
    </row>
    <row r="51" spans="1:26" s="79" customFormat="1" ht="28.5" x14ac:dyDescent="0.25">
      <c r="A51" s="47">
        <v>2</v>
      </c>
      <c r="B51" s="118" t="s">
        <v>534</v>
      </c>
      <c r="C51" s="118" t="s">
        <v>534</v>
      </c>
      <c r="D51" s="62" t="s">
        <v>126</v>
      </c>
      <c r="E51" s="62" t="s">
        <v>536</v>
      </c>
      <c r="F51" s="120" t="s">
        <v>75</v>
      </c>
      <c r="G51" s="110" t="s">
        <v>128</v>
      </c>
      <c r="H51" s="111">
        <v>41091</v>
      </c>
      <c r="I51" s="111">
        <v>41258</v>
      </c>
      <c r="J51" s="112" t="s">
        <v>95</v>
      </c>
      <c r="K51" s="113">
        <v>5</v>
      </c>
      <c r="L51" s="113">
        <v>0</v>
      </c>
      <c r="M51" s="114">
        <v>300</v>
      </c>
      <c r="N51" s="115" t="s">
        <v>128</v>
      </c>
      <c r="O51" s="116">
        <f>18338727+17263527+84617505+11349927</f>
        <v>131569686</v>
      </c>
      <c r="P51" s="117">
        <v>37</v>
      </c>
      <c r="Q51" s="76"/>
      <c r="R51" s="86"/>
      <c r="S51" s="86"/>
      <c r="T51" s="86"/>
      <c r="U51" s="86"/>
      <c r="V51" s="86"/>
      <c r="W51" s="86"/>
      <c r="X51" s="86"/>
      <c r="Y51" s="86"/>
      <c r="Z51" s="86"/>
    </row>
    <row r="52" spans="1:26" s="79" customFormat="1" ht="57" x14ac:dyDescent="0.25">
      <c r="A52" s="47">
        <v>3</v>
      </c>
      <c r="B52" s="118" t="s">
        <v>534</v>
      </c>
      <c r="C52" s="118" t="s">
        <v>534</v>
      </c>
      <c r="D52" s="62" t="s">
        <v>126</v>
      </c>
      <c r="E52" s="62" t="s">
        <v>537</v>
      </c>
      <c r="F52" s="120" t="s">
        <v>75</v>
      </c>
      <c r="G52" s="110" t="s">
        <v>128</v>
      </c>
      <c r="H52" s="111">
        <v>41275</v>
      </c>
      <c r="I52" s="111">
        <v>41526</v>
      </c>
      <c r="J52" s="112" t="s">
        <v>95</v>
      </c>
      <c r="K52" s="113">
        <v>8</v>
      </c>
      <c r="L52" s="113">
        <v>0</v>
      </c>
      <c r="M52" s="114">
        <v>300</v>
      </c>
      <c r="N52" s="115" t="s">
        <v>128</v>
      </c>
      <c r="O52" s="116">
        <v>204055616</v>
      </c>
      <c r="P52" s="117">
        <v>37</v>
      </c>
      <c r="Q52" s="189" t="s">
        <v>538</v>
      </c>
      <c r="R52" s="86"/>
      <c r="S52" s="86"/>
      <c r="T52" s="86"/>
      <c r="U52" s="86"/>
      <c r="V52" s="86"/>
      <c r="W52" s="86"/>
      <c r="X52" s="86"/>
      <c r="Y52" s="86"/>
      <c r="Z52" s="86"/>
    </row>
    <row r="53" spans="1:26" s="79" customFormat="1" ht="286.5" customHeight="1" x14ac:dyDescent="0.25">
      <c r="A53" s="47">
        <v>4</v>
      </c>
      <c r="B53" s="118" t="s">
        <v>534</v>
      </c>
      <c r="C53" s="118" t="s">
        <v>534</v>
      </c>
      <c r="D53" s="62" t="s">
        <v>126</v>
      </c>
      <c r="E53" s="62" t="s">
        <v>539</v>
      </c>
      <c r="F53" s="120" t="s">
        <v>75</v>
      </c>
      <c r="G53" s="110" t="s">
        <v>128</v>
      </c>
      <c r="H53" s="111">
        <v>41518</v>
      </c>
      <c r="I53" s="111">
        <v>41988</v>
      </c>
      <c r="J53" s="112" t="s">
        <v>95</v>
      </c>
      <c r="K53" s="113">
        <v>15</v>
      </c>
      <c r="L53" s="113">
        <v>0</v>
      </c>
      <c r="M53" s="114">
        <v>250</v>
      </c>
      <c r="N53" s="115" t="s">
        <v>128</v>
      </c>
      <c r="O53" s="116">
        <f>740860800-72398650+180904750-3307000+87264750</f>
        <v>933324650</v>
      </c>
      <c r="P53" s="117">
        <v>37</v>
      </c>
      <c r="Q53" s="189" t="s">
        <v>540</v>
      </c>
      <c r="R53" s="86"/>
      <c r="S53" s="86"/>
      <c r="T53" s="86"/>
      <c r="U53" s="86"/>
      <c r="V53" s="86"/>
      <c r="W53" s="86"/>
      <c r="X53" s="86"/>
      <c r="Y53" s="86"/>
      <c r="Z53" s="86"/>
    </row>
    <row r="54" spans="1:26" s="79" customFormat="1" x14ac:dyDescent="0.25">
      <c r="A54" s="47">
        <v>6</v>
      </c>
      <c r="B54" s="118"/>
      <c r="C54" s="118"/>
      <c r="D54" s="62"/>
      <c r="E54" s="62"/>
      <c r="F54" s="109"/>
      <c r="G54" s="110"/>
      <c r="H54" s="111"/>
      <c r="I54" s="111"/>
      <c r="J54" s="112"/>
      <c r="K54" s="113"/>
      <c r="L54" s="113"/>
      <c r="M54" s="114"/>
      <c r="N54" s="115"/>
      <c r="O54" s="116"/>
      <c r="P54" s="117"/>
      <c r="Q54" s="76"/>
      <c r="R54" s="86"/>
      <c r="S54" s="86"/>
      <c r="T54" s="86"/>
      <c r="U54" s="86"/>
      <c r="V54" s="86"/>
      <c r="W54" s="86"/>
      <c r="X54" s="86"/>
      <c r="Y54" s="86"/>
      <c r="Z54" s="86"/>
    </row>
    <row r="55" spans="1:26" s="79" customFormat="1" x14ac:dyDescent="0.25">
      <c r="A55" s="47">
        <v>7</v>
      </c>
      <c r="B55" s="118"/>
      <c r="C55" s="118"/>
      <c r="D55" s="62"/>
      <c r="E55" s="62"/>
      <c r="F55" s="109"/>
      <c r="G55" s="110"/>
      <c r="H55" s="111"/>
      <c r="I55" s="111"/>
      <c r="J55" s="112"/>
      <c r="K55" s="113"/>
      <c r="L55" s="113"/>
      <c r="M55" s="114"/>
      <c r="N55" s="115"/>
      <c r="O55" s="116"/>
      <c r="P55" s="117"/>
      <c r="Q55" s="76"/>
      <c r="R55" s="86"/>
      <c r="S55" s="86"/>
      <c r="T55" s="86"/>
      <c r="U55" s="86"/>
      <c r="V55" s="86"/>
      <c r="W55" s="86"/>
      <c r="X55" s="86"/>
      <c r="Y55" s="86"/>
      <c r="Z55" s="86"/>
    </row>
    <row r="56" spans="1:26" s="79" customFormat="1" x14ac:dyDescent="0.25">
      <c r="A56" s="47"/>
      <c r="B56" s="118" t="s">
        <v>105</v>
      </c>
      <c r="C56" s="63"/>
      <c r="D56" s="62"/>
      <c r="E56" s="119"/>
      <c r="F56" s="120"/>
      <c r="G56" s="120"/>
      <c r="H56" s="120"/>
      <c r="I56" s="112"/>
      <c r="J56" s="112"/>
      <c r="K56" s="121">
        <f>SUM(K50:K55)</f>
        <v>32</v>
      </c>
      <c r="L56" s="122"/>
      <c r="M56" s="121">
        <f>SUM(M50:M55)</f>
        <v>1150</v>
      </c>
      <c r="N56" s="122">
        <f>SUM(N50:N52)</f>
        <v>0</v>
      </c>
      <c r="O56" s="117"/>
      <c r="P56" s="117"/>
      <c r="Q56" s="76"/>
    </row>
    <row r="57" spans="1:26" x14ac:dyDescent="0.25">
      <c r="E57" s="155"/>
      <c r="K57" s="156"/>
    </row>
    <row r="58" spans="1:26" ht="15" x14ac:dyDescent="0.25">
      <c r="B58" s="471" t="s">
        <v>133</v>
      </c>
      <c r="C58" s="471" t="s">
        <v>134</v>
      </c>
      <c r="D58" s="505" t="s">
        <v>135</v>
      </c>
      <c r="E58" s="505"/>
      <c r="K58" s="157"/>
      <c r="L58" s="157"/>
      <c r="M58" s="157"/>
    </row>
    <row r="59" spans="1:26" ht="18" x14ac:dyDescent="0.25">
      <c r="B59" s="473"/>
      <c r="C59" s="473"/>
      <c r="D59" s="158" t="s">
        <v>136</v>
      </c>
      <c r="E59" s="159" t="s">
        <v>137</v>
      </c>
      <c r="F59" s="160" t="s">
        <v>138</v>
      </c>
      <c r="H59" s="124"/>
      <c r="I59" s="161"/>
      <c r="K59" s="161"/>
      <c r="L59" s="157"/>
    </row>
    <row r="60" spans="1:26" ht="18" x14ac:dyDescent="0.25">
      <c r="B60" s="160" t="s">
        <v>139</v>
      </c>
      <c r="C60" s="162">
        <f>+K56</f>
        <v>32</v>
      </c>
      <c r="D60" s="85" t="s">
        <v>98</v>
      </c>
      <c r="E60" s="85"/>
      <c r="F60" s="118"/>
      <c r="G60" s="126"/>
      <c r="H60" s="126"/>
      <c r="I60" s="126"/>
      <c r="J60" s="126"/>
      <c r="L60" s="163" t="e">
        <f>K50+#REF!+#REF!+#REF!</f>
        <v>#REF!</v>
      </c>
      <c r="M60" s="126"/>
    </row>
    <row r="61" spans="1:26" ht="15" x14ac:dyDescent="0.25">
      <c r="B61" s="160" t="s">
        <v>140</v>
      </c>
      <c r="C61" s="164">
        <f>+M56</f>
        <v>1150</v>
      </c>
      <c r="D61" s="85" t="s">
        <v>98</v>
      </c>
      <c r="E61" s="85"/>
      <c r="F61" s="99"/>
    </row>
    <row r="62" spans="1:26" x14ac:dyDescent="0.25">
      <c r="B62" s="165"/>
      <c r="C62" s="518"/>
      <c r="D62" s="518"/>
      <c r="E62" s="518"/>
      <c r="F62" s="518"/>
      <c r="G62" s="518"/>
      <c r="H62" s="518"/>
      <c r="I62" s="518"/>
      <c r="J62" s="518"/>
      <c r="K62" s="518"/>
      <c r="L62" s="518"/>
      <c r="M62" s="518"/>
      <c r="N62" s="518"/>
    </row>
    <row r="63" spans="1:26" ht="15" thickBot="1" x14ac:dyDescent="0.3"/>
    <row r="64" spans="1:26" ht="27" thickBot="1" x14ac:dyDescent="0.3">
      <c r="B64" s="519" t="s">
        <v>141</v>
      </c>
      <c r="C64" s="519"/>
      <c r="D64" s="519"/>
      <c r="E64" s="519"/>
      <c r="F64" s="519"/>
      <c r="G64" s="519"/>
      <c r="H64" s="519"/>
      <c r="I64" s="519"/>
      <c r="J64" s="519"/>
      <c r="K64" s="519"/>
      <c r="L64" s="519"/>
      <c r="M64" s="519"/>
      <c r="N64" s="519"/>
    </row>
    <row r="67" spans="2:18" ht="90" x14ac:dyDescent="0.25">
      <c r="B67" s="176" t="s">
        <v>142</v>
      </c>
      <c r="C67" s="195" t="s">
        <v>143</v>
      </c>
      <c r="D67" s="195" t="s">
        <v>144</v>
      </c>
      <c r="E67" s="195" t="s">
        <v>145</v>
      </c>
      <c r="F67" s="195" t="s">
        <v>146</v>
      </c>
      <c r="G67" s="195" t="s">
        <v>147</v>
      </c>
      <c r="H67" s="195" t="s">
        <v>148</v>
      </c>
      <c r="I67" s="176" t="s">
        <v>149</v>
      </c>
      <c r="J67" s="195" t="s">
        <v>150</v>
      </c>
      <c r="K67" s="195" t="s">
        <v>151</v>
      </c>
      <c r="L67" s="195" t="s">
        <v>152</v>
      </c>
      <c r="M67" s="195" t="s">
        <v>153</v>
      </c>
      <c r="N67" s="196" t="s">
        <v>154</v>
      </c>
      <c r="O67" s="196" t="s">
        <v>155</v>
      </c>
      <c r="P67" s="489" t="s">
        <v>96</v>
      </c>
      <c r="Q67" s="491"/>
      <c r="R67" s="195" t="s">
        <v>156</v>
      </c>
    </row>
    <row r="68" spans="2:18" x14ac:dyDescent="0.25">
      <c r="B68" s="99" t="s">
        <v>541</v>
      </c>
      <c r="C68" s="99" t="s">
        <v>541</v>
      </c>
      <c r="D68" s="84" t="s">
        <v>542</v>
      </c>
      <c r="E68" s="127">
        <v>250</v>
      </c>
      <c r="F68" s="47" t="s">
        <v>75</v>
      </c>
      <c r="G68" s="81" t="s">
        <v>128</v>
      </c>
      <c r="H68" s="47" t="s">
        <v>128</v>
      </c>
      <c r="I68" s="47" t="s">
        <v>128</v>
      </c>
      <c r="J68" s="47" t="s">
        <v>128</v>
      </c>
      <c r="K68" s="47" t="s">
        <v>75</v>
      </c>
      <c r="L68" s="47" t="s">
        <v>75</v>
      </c>
      <c r="M68" s="47" t="s">
        <v>75</v>
      </c>
      <c r="N68" s="47" t="s">
        <v>75</v>
      </c>
      <c r="O68" s="47" t="s">
        <v>75</v>
      </c>
      <c r="P68" s="484"/>
      <c r="Q68" s="485"/>
      <c r="R68" s="47" t="s">
        <v>75</v>
      </c>
    </row>
    <row r="69" spans="2:18" x14ac:dyDescent="0.25">
      <c r="B69" s="99"/>
      <c r="C69" s="127"/>
      <c r="D69" s="84"/>
      <c r="E69" s="127"/>
      <c r="F69" s="47"/>
      <c r="G69" s="81"/>
      <c r="H69" s="47"/>
      <c r="I69" s="47"/>
      <c r="J69" s="47"/>
      <c r="K69" s="47"/>
      <c r="L69" s="47"/>
      <c r="M69" s="47"/>
      <c r="N69" s="47"/>
      <c r="O69" s="47"/>
      <c r="P69" s="484"/>
      <c r="Q69" s="485"/>
      <c r="R69" s="47"/>
    </row>
    <row r="70" spans="2:18" ht="15" x14ac:dyDescent="0.25">
      <c r="B70" s="99"/>
      <c r="C70" s="99"/>
      <c r="D70" s="99"/>
      <c r="E70" s="99"/>
      <c r="F70" s="99"/>
      <c r="G70" s="197"/>
      <c r="H70" s="99"/>
      <c r="I70" s="99"/>
      <c r="J70" s="99"/>
      <c r="K70" s="99"/>
      <c r="L70" s="99"/>
      <c r="M70" s="99"/>
      <c r="N70" s="99"/>
      <c r="O70" s="99"/>
      <c r="P70" s="489"/>
      <c r="Q70" s="491"/>
      <c r="R70" s="99"/>
    </row>
    <row r="71" spans="2:18" x14ac:dyDescent="0.25">
      <c r="B71" s="123" t="s">
        <v>159</v>
      </c>
      <c r="H71" s="99"/>
      <c r="I71" s="99"/>
    </row>
    <row r="72" spans="2:18" x14ac:dyDescent="0.25">
      <c r="B72" s="123" t="s">
        <v>160</v>
      </c>
    </row>
    <row r="73" spans="2:18" x14ac:dyDescent="0.25">
      <c r="B73" s="123" t="s">
        <v>161</v>
      </c>
    </row>
    <row r="75" spans="2:18" ht="15" thickBot="1" x14ac:dyDescent="0.3"/>
    <row r="76" spans="2:18" ht="27" thickBot="1" x14ac:dyDescent="0.3">
      <c r="B76" s="513" t="s">
        <v>162</v>
      </c>
      <c r="C76" s="514"/>
      <c r="D76" s="514"/>
      <c r="E76" s="514"/>
      <c r="F76" s="514"/>
      <c r="G76" s="514"/>
      <c r="H76" s="514"/>
      <c r="I76" s="514"/>
      <c r="J76" s="514"/>
      <c r="K76" s="514"/>
      <c r="L76" s="514"/>
      <c r="M76" s="514"/>
      <c r="N76" s="515"/>
    </row>
    <row r="81" spans="2:17" ht="15" x14ac:dyDescent="0.25">
      <c r="B81" s="476" t="s">
        <v>163</v>
      </c>
      <c r="C81" s="498" t="s">
        <v>164</v>
      </c>
      <c r="D81" s="498" t="s">
        <v>165</v>
      </c>
      <c r="E81" s="498" t="s">
        <v>166</v>
      </c>
      <c r="F81" s="498" t="s">
        <v>167</v>
      </c>
      <c r="G81" s="498" t="s">
        <v>168</v>
      </c>
      <c r="H81" s="498" t="s">
        <v>169</v>
      </c>
      <c r="I81" s="498" t="s">
        <v>170</v>
      </c>
      <c r="J81" s="498" t="s">
        <v>171</v>
      </c>
      <c r="K81" s="498"/>
      <c r="L81" s="498"/>
      <c r="M81" s="498" t="s">
        <v>172</v>
      </c>
      <c r="N81" s="498" t="s">
        <v>1804</v>
      </c>
      <c r="O81" s="498" t="s">
        <v>1805</v>
      </c>
      <c r="P81" s="498" t="s">
        <v>96</v>
      </c>
      <c r="Q81" s="498"/>
    </row>
    <row r="82" spans="2:17" ht="28.5" x14ac:dyDescent="0.2">
      <c r="B82" s="477"/>
      <c r="C82" s="498"/>
      <c r="D82" s="498"/>
      <c r="E82" s="498"/>
      <c r="F82" s="498"/>
      <c r="G82" s="498"/>
      <c r="H82" s="498"/>
      <c r="I82" s="498"/>
      <c r="J82" s="166" t="s">
        <v>173</v>
      </c>
      <c r="K82" s="144" t="s">
        <v>174</v>
      </c>
      <c r="L82" s="100" t="s">
        <v>175</v>
      </c>
      <c r="M82" s="498"/>
      <c r="N82" s="498"/>
      <c r="O82" s="498"/>
      <c r="P82" s="498"/>
      <c r="Q82" s="498"/>
    </row>
    <row r="83" spans="2:17" ht="55.5" customHeight="1" x14ac:dyDescent="0.25">
      <c r="B83" s="76" t="s">
        <v>176</v>
      </c>
      <c r="C83" s="47">
        <v>250</v>
      </c>
      <c r="D83" s="127" t="s">
        <v>543</v>
      </c>
      <c r="E83" s="85">
        <v>51574266</v>
      </c>
      <c r="F83" s="47" t="s">
        <v>544</v>
      </c>
      <c r="G83" s="47" t="s">
        <v>545</v>
      </c>
      <c r="H83" s="222">
        <v>34968</v>
      </c>
      <c r="I83" s="47" t="s">
        <v>128</v>
      </c>
      <c r="J83" s="76" t="s">
        <v>534</v>
      </c>
      <c r="K83" s="82" t="s">
        <v>546</v>
      </c>
      <c r="L83" s="47" t="s">
        <v>547</v>
      </c>
      <c r="M83" s="47" t="s">
        <v>75</v>
      </c>
      <c r="N83" s="47" t="s">
        <v>95</v>
      </c>
      <c r="O83" s="47" t="s">
        <v>75</v>
      </c>
      <c r="P83" s="499" t="s">
        <v>548</v>
      </c>
      <c r="Q83" s="499"/>
    </row>
    <row r="84" spans="2:17" ht="42.75" x14ac:dyDescent="0.25">
      <c r="B84" s="76" t="s">
        <v>183</v>
      </c>
      <c r="C84" s="47">
        <v>250</v>
      </c>
      <c r="D84" s="127" t="s">
        <v>549</v>
      </c>
      <c r="E84" s="85">
        <v>80116231</v>
      </c>
      <c r="F84" s="85" t="s">
        <v>550</v>
      </c>
      <c r="G84" s="47" t="s">
        <v>551</v>
      </c>
      <c r="H84" s="222">
        <v>41320</v>
      </c>
      <c r="I84" s="47">
        <v>134877</v>
      </c>
      <c r="J84" s="127" t="s">
        <v>552</v>
      </c>
      <c r="K84" s="47" t="s">
        <v>553</v>
      </c>
      <c r="L84" s="47" t="s">
        <v>554</v>
      </c>
      <c r="M84" s="47" t="s">
        <v>75</v>
      </c>
      <c r="N84" s="47" t="s">
        <v>95</v>
      </c>
      <c r="O84" s="47" t="s">
        <v>75</v>
      </c>
      <c r="P84" s="499" t="s">
        <v>548</v>
      </c>
      <c r="Q84" s="499"/>
    </row>
    <row r="85" spans="2:17" x14ac:dyDescent="0.25">
      <c r="B85" s="86"/>
      <c r="C85" s="86"/>
      <c r="D85" s="86"/>
      <c r="E85" s="203"/>
      <c r="F85" s="203"/>
      <c r="G85" s="86"/>
      <c r="H85" s="204"/>
      <c r="I85" s="86"/>
      <c r="J85" s="149"/>
      <c r="K85" s="149"/>
      <c r="L85" s="149"/>
      <c r="M85" s="187"/>
      <c r="N85" s="187"/>
      <c r="O85" s="187"/>
      <c r="P85" s="152"/>
      <c r="Q85" s="152"/>
    </row>
    <row r="86" spans="2:17" ht="15" thickBot="1" x14ac:dyDescent="0.3">
      <c r="B86" s="86"/>
      <c r="C86" s="86"/>
      <c r="D86" s="86"/>
      <c r="E86" s="203"/>
      <c r="F86" s="203"/>
      <c r="G86" s="86"/>
      <c r="H86" s="204"/>
      <c r="I86" s="86"/>
      <c r="J86" s="149"/>
      <c r="K86" s="149"/>
      <c r="L86" s="149"/>
      <c r="M86" s="187"/>
      <c r="N86" s="187"/>
      <c r="O86" s="187"/>
      <c r="P86" s="152"/>
      <c r="Q86" s="152"/>
    </row>
    <row r="87" spans="2:17" ht="27" thickBot="1" x14ac:dyDescent="0.3">
      <c r="B87" s="513" t="s">
        <v>191</v>
      </c>
      <c r="C87" s="514"/>
      <c r="D87" s="514"/>
      <c r="E87" s="514"/>
      <c r="F87" s="514"/>
      <c r="G87" s="514"/>
      <c r="H87" s="514"/>
      <c r="I87" s="514"/>
      <c r="J87" s="514"/>
      <c r="K87" s="514"/>
      <c r="L87" s="514"/>
      <c r="M87" s="514"/>
      <c r="N87" s="515"/>
    </row>
    <row r="90" spans="2:17" ht="30" x14ac:dyDescent="0.25">
      <c r="B90" s="195" t="s">
        <v>94</v>
      </c>
      <c r="C90" s="195" t="s">
        <v>1806</v>
      </c>
      <c r="D90" s="489" t="s">
        <v>96</v>
      </c>
      <c r="E90" s="491"/>
    </row>
    <row r="91" spans="2:17" ht="28.5" x14ac:dyDescent="0.25">
      <c r="B91" s="127" t="s">
        <v>192</v>
      </c>
      <c r="C91" s="85" t="s">
        <v>75</v>
      </c>
      <c r="D91" s="492"/>
      <c r="E91" s="492"/>
    </row>
    <row r="94" spans="2:17" ht="26.25" x14ac:dyDescent="0.25">
      <c r="B94" s="516" t="s">
        <v>193</v>
      </c>
      <c r="C94" s="517"/>
      <c r="D94" s="517"/>
      <c r="E94" s="517"/>
      <c r="F94" s="517"/>
      <c r="G94" s="517"/>
      <c r="H94" s="517"/>
      <c r="I94" s="517"/>
      <c r="J94" s="517"/>
      <c r="K94" s="517"/>
      <c r="L94" s="517"/>
      <c r="M94" s="517"/>
      <c r="N94" s="517"/>
      <c r="O94" s="517"/>
      <c r="P94" s="517"/>
    </row>
    <row r="96" spans="2:17" ht="15" thickBot="1" x14ac:dyDescent="0.3"/>
    <row r="97" spans="1:26" ht="27" thickBot="1" x14ac:dyDescent="0.3">
      <c r="B97" s="513" t="s">
        <v>194</v>
      </c>
      <c r="C97" s="514"/>
      <c r="D97" s="514"/>
      <c r="E97" s="514"/>
      <c r="F97" s="514"/>
      <c r="G97" s="514"/>
      <c r="H97" s="514"/>
      <c r="I97" s="514"/>
      <c r="J97" s="514"/>
      <c r="K97" s="514"/>
      <c r="L97" s="514"/>
      <c r="M97" s="514"/>
      <c r="N97" s="515"/>
    </row>
    <row r="99" spans="1:26" ht="15" thickBot="1" x14ac:dyDescent="0.3">
      <c r="M99" s="191"/>
      <c r="N99" s="191"/>
    </row>
    <row r="100" spans="1:26" s="174" customFormat="1" ht="75" x14ac:dyDescent="0.25">
      <c r="B100" s="192" t="s">
        <v>110</v>
      </c>
      <c r="C100" s="192" t="s">
        <v>111</v>
      </c>
      <c r="D100" s="192" t="s">
        <v>112</v>
      </c>
      <c r="E100" s="192" t="s">
        <v>113</v>
      </c>
      <c r="F100" s="192" t="s">
        <v>114</v>
      </c>
      <c r="G100" s="192" t="s">
        <v>115</v>
      </c>
      <c r="H100" s="192" t="s">
        <v>116</v>
      </c>
      <c r="I100" s="192" t="s">
        <v>117</v>
      </c>
      <c r="J100" s="192" t="s">
        <v>118</v>
      </c>
      <c r="K100" s="192" t="s">
        <v>119</v>
      </c>
      <c r="L100" s="192" t="s">
        <v>120</v>
      </c>
      <c r="M100" s="193" t="s">
        <v>121</v>
      </c>
      <c r="N100" s="192" t="s">
        <v>122</v>
      </c>
      <c r="O100" s="192" t="s">
        <v>123</v>
      </c>
      <c r="P100" s="194" t="s">
        <v>124</v>
      </c>
      <c r="Q100" s="194" t="s">
        <v>125</v>
      </c>
    </row>
    <row r="101" spans="1:26" s="79" customFormat="1" ht="42" customHeight="1" x14ac:dyDescent="0.25">
      <c r="A101" s="47">
        <v>1</v>
      </c>
      <c r="B101" s="118"/>
      <c r="C101" s="118"/>
      <c r="D101" s="62"/>
      <c r="E101" s="62"/>
      <c r="F101" s="109"/>
      <c r="G101" s="110"/>
      <c r="H101" s="111"/>
      <c r="I101" s="111"/>
      <c r="J101" s="112"/>
      <c r="K101" s="113"/>
      <c r="L101" s="113"/>
      <c r="M101" s="114"/>
      <c r="N101" s="115"/>
      <c r="O101" s="116"/>
      <c r="P101" s="117"/>
      <c r="Q101" s="559" t="s">
        <v>555</v>
      </c>
      <c r="R101" s="86"/>
      <c r="S101" s="86"/>
      <c r="T101" s="86"/>
      <c r="U101" s="86"/>
      <c r="V101" s="86"/>
      <c r="W101" s="86"/>
      <c r="X101" s="86"/>
      <c r="Y101" s="86"/>
      <c r="Z101" s="86"/>
    </row>
    <row r="102" spans="1:26" s="79" customFormat="1" ht="39.75" customHeight="1" x14ac:dyDescent="0.25">
      <c r="A102" s="47">
        <v>3</v>
      </c>
      <c r="B102" s="118"/>
      <c r="C102" s="118"/>
      <c r="D102" s="62"/>
      <c r="E102" s="62"/>
      <c r="F102" s="109"/>
      <c r="G102" s="110"/>
      <c r="H102" s="111"/>
      <c r="I102" s="111"/>
      <c r="J102" s="112"/>
      <c r="K102" s="223"/>
      <c r="L102" s="113"/>
      <c r="M102" s="114"/>
      <c r="N102" s="115"/>
      <c r="O102" s="116"/>
      <c r="P102" s="117"/>
      <c r="Q102" s="560"/>
      <c r="R102" s="86"/>
      <c r="S102" s="86"/>
      <c r="T102" s="86"/>
      <c r="U102" s="86"/>
      <c r="V102" s="86"/>
      <c r="W102" s="86"/>
      <c r="X102" s="86"/>
      <c r="Y102" s="86"/>
      <c r="Z102" s="86"/>
    </row>
    <row r="103" spans="1:26" s="79" customFormat="1" ht="39" customHeight="1" x14ac:dyDescent="0.25">
      <c r="A103" s="47">
        <v>4</v>
      </c>
      <c r="B103" s="62"/>
      <c r="C103" s="62"/>
      <c r="D103" s="62"/>
      <c r="E103" s="62"/>
      <c r="F103" s="205"/>
      <c r="G103" s="120"/>
      <c r="H103" s="111"/>
      <c r="I103" s="111"/>
      <c r="J103" s="112"/>
      <c r="K103" s="206"/>
      <c r="L103" s="207"/>
      <c r="M103" s="114"/>
      <c r="N103" s="115"/>
      <c r="O103" s="208"/>
      <c r="P103" s="117"/>
      <c r="Q103" s="560"/>
      <c r="R103" s="86"/>
      <c r="S103" s="86"/>
      <c r="T103" s="86"/>
      <c r="U103" s="86"/>
      <c r="V103" s="86"/>
      <c r="W103" s="86"/>
      <c r="X103" s="86"/>
      <c r="Y103" s="86"/>
      <c r="Z103" s="86"/>
    </row>
    <row r="104" spans="1:26" s="79" customFormat="1" ht="40.5" customHeight="1" x14ac:dyDescent="0.25">
      <c r="A104" s="47"/>
      <c r="B104" s="62"/>
      <c r="C104" s="63"/>
      <c r="D104" s="62"/>
      <c r="E104" s="119"/>
      <c r="F104" s="120"/>
      <c r="G104" s="120"/>
      <c r="H104" s="120"/>
      <c r="I104" s="112"/>
      <c r="J104" s="112"/>
      <c r="K104" s="112"/>
      <c r="L104" s="112"/>
      <c r="M104" s="115"/>
      <c r="N104" s="115"/>
      <c r="O104" s="117"/>
      <c r="P104" s="117"/>
      <c r="Q104" s="561"/>
      <c r="R104" s="86"/>
      <c r="S104" s="86"/>
      <c r="T104" s="86"/>
      <c r="U104" s="86"/>
      <c r="V104" s="86"/>
      <c r="W104" s="86"/>
      <c r="X104" s="86"/>
      <c r="Y104" s="86"/>
      <c r="Z104" s="86"/>
    </row>
    <row r="105" spans="1:26" s="79" customFormat="1" x14ac:dyDescent="0.25">
      <c r="A105" s="47"/>
      <c r="B105" s="118" t="s">
        <v>105</v>
      </c>
      <c r="C105" s="63"/>
      <c r="D105" s="62"/>
      <c r="E105" s="119"/>
      <c r="F105" s="120"/>
      <c r="G105" s="120"/>
      <c r="H105" s="120"/>
      <c r="I105" s="112"/>
      <c r="J105" s="112"/>
      <c r="K105" s="121">
        <f>SUM(K100:K104)</f>
        <v>0</v>
      </c>
      <c r="L105" s="76"/>
      <c r="M105" s="121">
        <f>SUM(M101:M104)</f>
        <v>0</v>
      </c>
      <c r="N105" s="122"/>
      <c r="O105" s="117"/>
      <c r="P105" s="117"/>
      <c r="Q105" s="76"/>
    </row>
    <row r="106" spans="1:26" x14ac:dyDescent="0.25">
      <c r="E106" s="155"/>
    </row>
    <row r="107" spans="1:26" ht="30.75" customHeight="1" x14ac:dyDescent="0.25">
      <c r="B107" s="167" t="s">
        <v>204</v>
      </c>
      <c r="C107" s="209">
        <f>K105</f>
        <v>0</v>
      </c>
      <c r="H107" s="126"/>
      <c r="I107" s="126"/>
      <c r="J107" s="126"/>
      <c r="K107" s="126"/>
      <c r="L107" s="126"/>
      <c r="M107" s="126"/>
    </row>
    <row r="109" spans="1:26" ht="15" thickBot="1" x14ac:dyDescent="0.3"/>
    <row r="110" spans="1:26" ht="30.75" thickBot="1" x14ac:dyDescent="0.3">
      <c r="B110" s="210" t="s">
        <v>205</v>
      </c>
      <c r="C110" s="211" t="s">
        <v>206</v>
      </c>
      <c r="D110" s="210" t="s">
        <v>104</v>
      </c>
      <c r="E110" s="211" t="s">
        <v>207</v>
      </c>
    </row>
    <row r="111" spans="1:26" x14ac:dyDescent="0.25">
      <c r="B111" s="47" t="s">
        <v>208</v>
      </c>
      <c r="C111" s="212">
        <v>20</v>
      </c>
      <c r="D111" s="212">
        <v>0</v>
      </c>
      <c r="E111" s="495">
        <f>+D111+D112+D113</f>
        <v>0</v>
      </c>
    </row>
    <row r="112" spans="1:26" x14ac:dyDescent="0.25">
      <c r="B112" s="47" t="s">
        <v>209</v>
      </c>
      <c r="C112" s="85">
        <v>30</v>
      </c>
      <c r="D112" s="85">
        <v>0</v>
      </c>
      <c r="E112" s="496"/>
    </row>
    <row r="113" spans="2:17" ht="15" thickBot="1" x14ac:dyDescent="0.3">
      <c r="B113" s="47" t="s">
        <v>210</v>
      </c>
      <c r="C113" s="213">
        <v>40</v>
      </c>
      <c r="D113" s="213">
        <v>0</v>
      </c>
      <c r="E113" s="497"/>
    </row>
    <row r="115" spans="2:17" ht="15" thickBot="1" x14ac:dyDescent="0.3"/>
    <row r="116" spans="2:17" ht="27" thickBot="1" x14ac:dyDescent="0.3">
      <c r="B116" s="513" t="s">
        <v>211</v>
      </c>
      <c r="C116" s="514"/>
      <c r="D116" s="514"/>
      <c r="E116" s="514"/>
      <c r="F116" s="514"/>
      <c r="G116" s="514"/>
      <c r="H116" s="514"/>
      <c r="I116" s="514"/>
      <c r="J116" s="514"/>
      <c r="K116" s="514"/>
      <c r="L116" s="514"/>
      <c r="M116" s="514"/>
      <c r="N116" s="515"/>
    </row>
    <row r="118" spans="2:17" ht="15" customHeight="1" x14ac:dyDescent="0.25">
      <c r="B118" s="476" t="s">
        <v>163</v>
      </c>
      <c r="C118" s="476" t="s">
        <v>164</v>
      </c>
      <c r="D118" s="476" t="s">
        <v>165</v>
      </c>
      <c r="E118" s="476" t="s">
        <v>166</v>
      </c>
      <c r="F118" s="476" t="s">
        <v>167</v>
      </c>
      <c r="G118" s="476" t="s">
        <v>168</v>
      </c>
      <c r="H118" s="476" t="s">
        <v>169</v>
      </c>
      <c r="I118" s="476" t="s">
        <v>170</v>
      </c>
      <c r="J118" s="489" t="s">
        <v>171</v>
      </c>
      <c r="K118" s="490"/>
      <c r="L118" s="491"/>
      <c r="M118" s="476" t="s">
        <v>172</v>
      </c>
      <c r="N118" s="476" t="s">
        <v>1804</v>
      </c>
      <c r="O118" s="476" t="s">
        <v>1805</v>
      </c>
      <c r="P118" s="478" t="s">
        <v>96</v>
      </c>
      <c r="Q118" s="479"/>
    </row>
    <row r="119" spans="2:17" ht="41.25" customHeight="1" x14ac:dyDescent="0.25">
      <c r="B119" s="477"/>
      <c r="C119" s="477"/>
      <c r="D119" s="477"/>
      <c r="E119" s="477"/>
      <c r="F119" s="477"/>
      <c r="G119" s="477"/>
      <c r="H119" s="477"/>
      <c r="I119" s="477"/>
      <c r="J119" s="176" t="s">
        <v>173</v>
      </c>
      <c r="K119" s="176" t="s">
        <v>174</v>
      </c>
      <c r="L119" s="176" t="s">
        <v>175</v>
      </c>
      <c r="M119" s="477"/>
      <c r="N119" s="477"/>
      <c r="O119" s="477"/>
      <c r="P119" s="480"/>
      <c r="Q119" s="481"/>
    </row>
    <row r="120" spans="2:17" ht="59.25" customHeight="1" x14ac:dyDescent="0.2">
      <c r="B120" s="59" t="s">
        <v>556</v>
      </c>
      <c r="C120" s="47"/>
      <c r="D120" s="47"/>
      <c r="E120" s="47"/>
      <c r="F120" s="47"/>
      <c r="G120" s="47"/>
      <c r="H120" s="47"/>
      <c r="I120" s="47"/>
      <c r="J120" s="47"/>
      <c r="K120" s="47"/>
      <c r="L120" s="47"/>
      <c r="M120" s="47"/>
      <c r="N120" s="47"/>
      <c r="O120" s="47"/>
      <c r="P120" s="553" t="s">
        <v>557</v>
      </c>
      <c r="Q120" s="554"/>
    </row>
    <row r="121" spans="2:17" s="215" customFormat="1" ht="60.75" customHeight="1" x14ac:dyDescent="0.2">
      <c r="B121" s="59" t="s">
        <v>558</v>
      </c>
      <c r="C121" s="217"/>
      <c r="D121" s="47"/>
      <c r="E121" s="47"/>
      <c r="F121" s="47"/>
      <c r="G121" s="47"/>
      <c r="H121" s="47"/>
      <c r="I121" s="47"/>
      <c r="J121" s="47"/>
      <c r="K121" s="47"/>
      <c r="L121" s="47"/>
      <c r="M121" s="47"/>
      <c r="N121" s="47"/>
      <c r="O121" s="47"/>
      <c r="P121" s="555"/>
      <c r="Q121" s="556"/>
    </row>
    <row r="122" spans="2:17" ht="64.5" customHeight="1" x14ac:dyDescent="0.2">
      <c r="B122" s="144" t="s">
        <v>559</v>
      </c>
      <c r="C122" s="217"/>
      <c r="D122" s="47"/>
      <c r="E122" s="47"/>
      <c r="F122" s="47"/>
      <c r="G122" s="47"/>
      <c r="H122" s="47"/>
      <c r="I122" s="47"/>
      <c r="J122" s="47"/>
      <c r="K122" s="47"/>
      <c r="L122" s="47"/>
      <c r="M122" s="47"/>
      <c r="N122" s="47"/>
      <c r="O122" s="47"/>
      <c r="P122" s="557"/>
      <c r="Q122" s="558"/>
    </row>
    <row r="124" spans="2:17" ht="15" thickBot="1" x14ac:dyDescent="0.3"/>
    <row r="125" spans="2:17" ht="30" x14ac:dyDescent="0.25">
      <c r="B125" s="158" t="s">
        <v>94</v>
      </c>
      <c r="C125" s="158" t="s">
        <v>205</v>
      </c>
      <c r="D125" s="176" t="s">
        <v>206</v>
      </c>
      <c r="E125" s="158" t="s">
        <v>104</v>
      </c>
      <c r="F125" s="211" t="s">
        <v>227</v>
      </c>
      <c r="G125" s="177"/>
    </row>
    <row r="126" spans="2:17" ht="108.75" customHeight="1" x14ac:dyDescent="0.2">
      <c r="B126" s="459" t="s">
        <v>228</v>
      </c>
      <c r="C126" s="220" t="s">
        <v>229</v>
      </c>
      <c r="D126" s="85">
        <v>25</v>
      </c>
      <c r="E126" s="85">
        <v>0</v>
      </c>
      <c r="F126" s="471">
        <f>+E126+E127+E128</f>
        <v>0</v>
      </c>
      <c r="G126" s="221"/>
    </row>
    <row r="127" spans="2:17" ht="96" x14ac:dyDescent="0.2">
      <c r="B127" s="459"/>
      <c r="C127" s="220" t="s">
        <v>230</v>
      </c>
      <c r="D127" s="47">
        <v>25</v>
      </c>
      <c r="E127" s="85">
        <v>0</v>
      </c>
      <c r="F127" s="472"/>
      <c r="G127" s="221"/>
    </row>
    <row r="128" spans="2:17" ht="60" x14ac:dyDescent="0.2">
      <c r="B128" s="459"/>
      <c r="C128" s="220" t="s">
        <v>231</v>
      </c>
      <c r="D128" s="85">
        <v>10</v>
      </c>
      <c r="E128" s="85">
        <v>0</v>
      </c>
      <c r="F128" s="473"/>
      <c r="G128" s="221"/>
    </row>
    <row r="129" spans="2:5" x14ac:dyDescent="0.2">
      <c r="C129" s="171"/>
    </row>
    <row r="132" spans="2:5" ht="15" x14ac:dyDescent="0.25">
      <c r="B132" s="188" t="s">
        <v>232</v>
      </c>
    </row>
    <row r="135" spans="2:5" ht="15" x14ac:dyDescent="0.25">
      <c r="B135" s="176" t="s">
        <v>94</v>
      </c>
      <c r="C135" s="176" t="s">
        <v>103</v>
      </c>
      <c r="D135" s="158" t="s">
        <v>104</v>
      </c>
      <c r="E135" s="158" t="s">
        <v>105</v>
      </c>
    </row>
    <row r="136" spans="2:5" ht="42.75" x14ac:dyDescent="0.25">
      <c r="B136" s="190" t="s">
        <v>1807</v>
      </c>
      <c r="C136" s="47">
        <v>40</v>
      </c>
      <c r="D136" s="85">
        <f>+E111</f>
        <v>0</v>
      </c>
      <c r="E136" s="474">
        <f>+D136+D137</f>
        <v>0</v>
      </c>
    </row>
    <row r="137" spans="2:5" ht="71.25" x14ac:dyDescent="0.25">
      <c r="B137" s="190" t="s">
        <v>1808</v>
      </c>
      <c r="C137" s="47">
        <v>60</v>
      </c>
      <c r="D137" s="85">
        <f>+F126</f>
        <v>0</v>
      </c>
      <c r="E137" s="475"/>
    </row>
  </sheetData>
  <mergeCells count="62">
    <mergeCell ref="C9:N9"/>
    <mergeCell ref="B2:P2"/>
    <mergeCell ref="B4:P4"/>
    <mergeCell ref="A5:L5"/>
    <mergeCell ref="C7:N7"/>
    <mergeCell ref="C8:N8"/>
    <mergeCell ref="P67:Q67"/>
    <mergeCell ref="C10:N10"/>
    <mergeCell ref="C11:E11"/>
    <mergeCell ref="B15:C22"/>
    <mergeCell ref="B23:C23"/>
    <mergeCell ref="E41:E42"/>
    <mergeCell ref="M46:N46"/>
    <mergeCell ref="B58:B59"/>
    <mergeCell ref="C58:C59"/>
    <mergeCell ref="D58:E58"/>
    <mergeCell ref="C62:N62"/>
    <mergeCell ref="B64:N64"/>
    <mergeCell ref="P68:Q68"/>
    <mergeCell ref="P69:Q69"/>
    <mergeCell ref="P70:Q70"/>
    <mergeCell ref="B76:N76"/>
    <mergeCell ref="B81:B82"/>
    <mergeCell ref="C81:C82"/>
    <mergeCell ref="D81:D82"/>
    <mergeCell ref="E81:E82"/>
    <mergeCell ref="F81:F82"/>
    <mergeCell ref="G81:G82"/>
    <mergeCell ref="P81:Q82"/>
    <mergeCell ref="D91:E91"/>
    <mergeCell ref="H81:H82"/>
    <mergeCell ref="I81:I82"/>
    <mergeCell ref="J81:L81"/>
    <mergeCell ref="M81:M82"/>
    <mergeCell ref="P83:Q83"/>
    <mergeCell ref="P84:Q84"/>
    <mergeCell ref="B87:N87"/>
    <mergeCell ref="D90:E90"/>
    <mergeCell ref="N81:N82"/>
    <mergeCell ref="O81:O82"/>
    <mergeCell ref="B94:P94"/>
    <mergeCell ref="B97:N97"/>
    <mergeCell ref="Q101:Q104"/>
    <mergeCell ref="E111:E113"/>
    <mergeCell ref="B116:N116"/>
    <mergeCell ref="E136:E137"/>
    <mergeCell ref="G118:G119"/>
    <mergeCell ref="H118:H119"/>
    <mergeCell ref="I118:I119"/>
    <mergeCell ref="J118:L118"/>
    <mergeCell ref="E118:E119"/>
    <mergeCell ref="F118:F119"/>
    <mergeCell ref="O118:O119"/>
    <mergeCell ref="P118:Q119"/>
    <mergeCell ref="P120:Q122"/>
    <mergeCell ref="B126:B128"/>
    <mergeCell ref="F126:F128"/>
    <mergeCell ref="M118:M119"/>
    <mergeCell ref="N118:N119"/>
    <mergeCell ref="B118:B119"/>
    <mergeCell ref="C118:C119"/>
    <mergeCell ref="D118:D119"/>
  </mergeCells>
  <dataValidations count="2">
    <dataValidation type="decimal" allowBlank="1" showInputMessage="1" showErrorMessage="1" sqref="WVH983053 WVH25:WVH45 WLL25:WLL45 WBP25:WBP45 VRT25:VRT45 VHX25:VHX45 UYB25:UYB45 UOF25:UOF45 UEJ25:UEJ45 TUN25:TUN45 TKR25:TKR45 TAV25:TAV45 SQZ25:SQZ45 SHD25:SHD45 RXH25:RXH45 RNL25:RNL45 RDP25:RDP45 QTT25:QTT45 QJX25:QJX45 QAB25:QAB45 PQF25:PQF45 PGJ25:PGJ45 OWN25:OWN45 OMR25:OMR45 OCV25:OCV45 NSZ25:NSZ45 NJD25:NJD45 MZH25:MZH45 MPL25:MPL45 MFP25:MFP45 LVT25:LVT45 LLX25:LLX45 LCB25:LCB45 KSF25:KSF45 KIJ25:KIJ45 JYN25:JYN45 JOR25:JOR45 JEV25:JEV45 IUZ25:IUZ45 ILD25:ILD45 IBH25:IBH45 HRL25:HRL45 HHP25:HHP45 GXT25:GXT45 GNX25:GNX45 GEB25:GEB45 FUF25:FUF45 FKJ25:FKJ45 FAN25:FAN45 EQR25:EQR45 EGV25:EGV45 DWZ25:DWZ45 DND25:DND45 DDH25:DDH45 CTL25:CTL45 CJP25:CJP45 BZT25:BZT45 BPX25:BPX45 BGB25:BGB45 AWF25:AWF45 AMJ25:AMJ45 ACN25:ACN45 SR25:SR45 IV25:IV45 WBP983053 VRT983053 VHX983053 UYB983053 UOF983053 UEJ983053 TUN983053 TKR983053 TAV983053 SQZ983053 SHD983053 RXH983053 RNL983053 RDP983053 QTT983053 QJX983053 QAB983053 PQF983053 PGJ983053 OWN983053 OMR983053 OCV983053 NSZ983053 NJD983053 MZH983053 MPL983053 MFP983053 LVT983053 LLX983053 LCB983053 KSF983053 KIJ983053 JYN983053 JOR983053 JEV983053 IUZ983053 ILD983053 IBH983053 HRL983053 HHP983053 GXT983053 GNX983053 GEB983053 FUF983053 FKJ983053 FAN983053 EQR983053 EGV983053 DWZ983053 DND983053 DDH983053 CTL983053 CJP983053 BZT983053 BPX983053 BGB983053 AWF983053 AMJ983053 ACN983053 SR983053 IV983053 C983053 WVH917517 WLL917517 WBP917517 VRT917517 VHX917517 UYB917517 UOF917517 UEJ917517 TUN917517 TKR917517 TAV917517 SQZ917517 SHD917517 RXH917517 RNL917517 RDP917517 QTT917517 QJX917517 QAB917517 PQF917517 PGJ917517 OWN917517 OMR917517 OCV917517 NSZ917517 NJD917517 MZH917517 MPL917517 MFP917517 LVT917517 LLX917517 LCB917517 KSF917517 KIJ917517 JYN917517 JOR917517 JEV917517 IUZ917517 ILD917517 IBH917517 HRL917517 HHP917517 GXT917517 GNX917517 GEB917517 FUF917517 FKJ917517 FAN917517 EQR917517 EGV917517 DWZ917517 DND917517 DDH917517 CTL917517 CJP917517 BZT917517 BPX917517 BGB917517 AWF917517 AMJ917517 ACN917517 SR917517 IV917517 C917517 WVH851981 WLL851981 WBP851981 VRT851981 VHX851981 UYB851981 UOF851981 UEJ851981 TUN851981 TKR851981 TAV851981 SQZ851981 SHD851981 RXH851981 RNL851981 RDP851981 QTT851981 QJX851981 QAB851981 PQF851981 PGJ851981 OWN851981 OMR851981 OCV851981 NSZ851981 NJD851981 MZH851981 MPL851981 MFP851981 LVT851981 LLX851981 LCB851981 KSF851981 KIJ851981 JYN851981 JOR851981 JEV851981 IUZ851981 ILD851981 IBH851981 HRL851981 HHP851981 GXT851981 GNX851981 GEB851981 FUF851981 FKJ851981 FAN851981 EQR851981 EGV851981 DWZ851981 DND851981 DDH851981 CTL851981 CJP851981 BZT851981 BPX851981 BGB851981 AWF851981 AMJ851981 ACN851981 SR851981 IV851981 C851981 WVH786445 WLL786445 WBP786445 VRT786445 VHX786445 UYB786445 UOF786445 UEJ786445 TUN786445 TKR786445 TAV786445 SQZ786445 SHD786445 RXH786445 RNL786445 RDP786445 QTT786445 QJX786445 QAB786445 PQF786445 PGJ786445 OWN786445 OMR786445 OCV786445 NSZ786445 NJD786445 MZH786445 MPL786445 MFP786445 LVT786445 LLX786445 LCB786445 KSF786445 KIJ786445 JYN786445 JOR786445 JEV786445 IUZ786445 ILD786445 IBH786445 HRL786445 HHP786445 GXT786445 GNX786445 GEB786445 FUF786445 FKJ786445 FAN786445 EQR786445 EGV786445 DWZ786445 DND786445 DDH786445 CTL786445 CJP786445 BZT786445 BPX786445 BGB786445 AWF786445 AMJ786445 ACN786445 SR786445 IV786445 C786445 WVH720909 WLL720909 WBP720909 VRT720909 VHX720909 UYB720909 UOF720909 UEJ720909 TUN720909 TKR720909 TAV720909 SQZ720909 SHD720909 RXH720909 RNL720909 RDP720909 QTT720909 QJX720909 QAB720909 PQF720909 PGJ720909 OWN720909 OMR720909 OCV720909 NSZ720909 NJD720909 MZH720909 MPL720909 MFP720909 LVT720909 LLX720909 LCB720909 KSF720909 KIJ720909 JYN720909 JOR720909 JEV720909 IUZ720909 ILD720909 IBH720909 HRL720909 HHP720909 GXT720909 GNX720909 GEB720909 FUF720909 FKJ720909 FAN720909 EQR720909 EGV720909 DWZ720909 DND720909 DDH720909 CTL720909 CJP720909 BZT720909 BPX720909 BGB720909 AWF720909 AMJ720909 ACN720909 SR720909 IV720909 C720909 WVH655373 WLL655373 WBP655373 VRT655373 VHX655373 UYB655373 UOF655373 UEJ655373 TUN655373 TKR655373 TAV655373 SQZ655373 SHD655373 RXH655373 RNL655373 RDP655373 QTT655373 QJX655373 QAB655373 PQF655373 PGJ655373 OWN655373 OMR655373 OCV655373 NSZ655373 NJD655373 MZH655373 MPL655373 MFP655373 LVT655373 LLX655373 LCB655373 KSF655373 KIJ655373 JYN655373 JOR655373 JEV655373 IUZ655373 ILD655373 IBH655373 HRL655373 HHP655373 GXT655373 GNX655373 GEB655373 FUF655373 FKJ655373 FAN655373 EQR655373 EGV655373 DWZ655373 DND655373 DDH655373 CTL655373 CJP655373 BZT655373 BPX655373 BGB655373 AWF655373 AMJ655373 ACN655373 SR655373 IV655373 C655373 WVH589837 WLL589837 WBP589837 VRT589837 VHX589837 UYB589837 UOF589837 UEJ589837 TUN589837 TKR589837 TAV589837 SQZ589837 SHD589837 RXH589837 RNL589837 RDP589837 QTT589837 QJX589837 QAB589837 PQF589837 PGJ589837 OWN589837 OMR589837 OCV589837 NSZ589837 NJD589837 MZH589837 MPL589837 MFP589837 LVT589837 LLX589837 LCB589837 KSF589837 KIJ589837 JYN589837 JOR589837 JEV589837 IUZ589837 ILD589837 IBH589837 HRL589837 HHP589837 GXT589837 GNX589837 GEB589837 FUF589837 FKJ589837 FAN589837 EQR589837 EGV589837 DWZ589837 DND589837 DDH589837 CTL589837 CJP589837 BZT589837 BPX589837 BGB589837 AWF589837 AMJ589837 ACN589837 SR589837 IV589837 C589837 WVH524301 WLL524301 WBP524301 VRT524301 VHX524301 UYB524301 UOF524301 UEJ524301 TUN524301 TKR524301 TAV524301 SQZ524301 SHD524301 RXH524301 RNL524301 RDP524301 QTT524301 QJX524301 QAB524301 PQF524301 PGJ524301 OWN524301 OMR524301 OCV524301 NSZ524301 NJD524301 MZH524301 MPL524301 MFP524301 LVT524301 LLX524301 LCB524301 KSF524301 KIJ524301 JYN524301 JOR524301 JEV524301 IUZ524301 ILD524301 IBH524301 HRL524301 HHP524301 GXT524301 GNX524301 GEB524301 FUF524301 FKJ524301 FAN524301 EQR524301 EGV524301 DWZ524301 DND524301 DDH524301 CTL524301 CJP524301 BZT524301 BPX524301 BGB524301 AWF524301 AMJ524301 ACN524301 SR524301 IV524301 C524301 WVH458765 WLL458765 WBP458765 VRT458765 VHX458765 UYB458765 UOF458765 UEJ458765 TUN458765 TKR458765 TAV458765 SQZ458765 SHD458765 RXH458765 RNL458765 RDP458765 QTT458765 QJX458765 QAB458765 PQF458765 PGJ458765 OWN458765 OMR458765 OCV458765 NSZ458765 NJD458765 MZH458765 MPL458765 MFP458765 LVT458765 LLX458765 LCB458765 KSF458765 KIJ458765 JYN458765 JOR458765 JEV458765 IUZ458765 ILD458765 IBH458765 HRL458765 HHP458765 GXT458765 GNX458765 GEB458765 FUF458765 FKJ458765 FAN458765 EQR458765 EGV458765 DWZ458765 DND458765 DDH458765 CTL458765 CJP458765 BZT458765 BPX458765 BGB458765 AWF458765 AMJ458765 ACN458765 SR458765 IV458765 C458765 WVH393229 WLL393229 WBP393229 VRT393229 VHX393229 UYB393229 UOF393229 UEJ393229 TUN393229 TKR393229 TAV393229 SQZ393229 SHD393229 RXH393229 RNL393229 RDP393229 QTT393229 QJX393229 QAB393229 PQF393229 PGJ393229 OWN393229 OMR393229 OCV393229 NSZ393229 NJD393229 MZH393229 MPL393229 MFP393229 LVT393229 LLX393229 LCB393229 KSF393229 KIJ393229 JYN393229 JOR393229 JEV393229 IUZ393229 ILD393229 IBH393229 HRL393229 HHP393229 GXT393229 GNX393229 GEB393229 FUF393229 FKJ393229 FAN393229 EQR393229 EGV393229 DWZ393229 DND393229 DDH393229 CTL393229 CJP393229 BZT393229 BPX393229 BGB393229 AWF393229 AMJ393229 ACN393229 SR393229 IV393229 C393229 WVH327693 WLL327693 WBP327693 VRT327693 VHX327693 UYB327693 UOF327693 UEJ327693 TUN327693 TKR327693 TAV327693 SQZ327693 SHD327693 RXH327693 RNL327693 RDP327693 QTT327693 QJX327693 QAB327693 PQF327693 PGJ327693 OWN327693 OMR327693 OCV327693 NSZ327693 NJD327693 MZH327693 MPL327693 MFP327693 LVT327693 LLX327693 LCB327693 KSF327693 KIJ327693 JYN327693 JOR327693 JEV327693 IUZ327693 ILD327693 IBH327693 HRL327693 HHP327693 GXT327693 GNX327693 GEB327693 FUF327693 FKJ327693 FAN327693 EQR327693 EGV327693 DWZ327693 DND327693 DDH327693 CTL327693 CJP327693 BZT327693 BPX327693 BGB327693 AWF327693 AMJ327693 ACN327693 SR327693 IV327693 C327693 WVH262157 WLL262157 WBP262157 VRT262157 VHX262157 UYB262157 UOF262157 UEJ262157 TUN262157 TKR262157 TAV262157 SQZ262157 SHD262157 RXH262157 RNL262157 RDP262157 QTT262157 QJX262157 QAB262157 PQF262157 PGJ262157 OWN262157 OMR262157 OCV262157 NSZ262157 NJD262157 MZH262157 MPL262157 MFP262157 LVT262157 LLX262157 LCB262157 KSF262157 KIJ262157 JYN262157 JOR262157 JEV262157 IUZ262157 ILD262157 IBH262157 HRL262157 HHP262157 GXT262157 GNX262157 GEB262157 FUF262157 FKJ262157 FAN262157 EQR262157 EGV262157 DWZ262157 DND262157 DDH262157 CTL262157 CJP262157 BZT262157 BPX262157 BGB262157 AWF262157 AMJ262157 ACN262157 SR262157 IV262157 C262157 WVH196621 WLL196621 WBP196621 VRT196621 VHX196621 UYB196621 UOF196621 UEJ196621 TUN196621 TKR196621 TAV196621 SQZ196621 SHD196621 RXH196621 RNL196621 RDP196621 QTT196621 QJX196621 QAB196621 PQF196621 PGJ196621 OWN196621 OMR196621 OCV196621 NSZ196621 NJD196621 MZH196621 MPL196621 MFP196621 LVT196621 LLX196621 LCB196621 KSF196621 KIJ196621 JYN196621 JOR196621 JEV196621 IUZ196621 ILD196621 IBH196621 HRL196621 HHP196621 GXT196621 GNX196621 GEB196621 FUF196621 FKJ196621 FAN196621 EQR196621 EGV196621 DWZ196621 DND196621 DDH196621 CTL196621 CJP196621 BZT196621 BPX196621 BGB196621 AWF196621 AMJ196621 ACN196621 SR196621 IV196621 C196621 WVH131085 WLL131085 WBP131085 VRT131085 VHX131085 UYB131085 UOF131085 UEJ131085 TUN131085 TKR131085 TAV131085 SQZ131085 SHD131085 RXH131085 RNL131085 RDP131085 QTT131085 QJX131085 QAB131085 PQF131085 PGJ131085 OWN131085 OMR131085 OCV131085 NSZ131085 NJD131085 MZH131085 MPL131085 MFP131085 LVT131085 LLX131085 LCB131085 KSF131085 KIJ131085 JYN131085 JOR131085 JEV131085 IUZ131085 ILD131085 IBH131085 HRL131085 HHP131085 GXT131085 GNX131085 GEB131085 FUF131085 FKJ131085 FAN131085 EQR131085 EGV131085 DWZ131085 DND131085 DDH131085 CTL131085 CJP131085 BZT131085 BPX131085 BGB131085 AWF131085 AMJ131085 ACN131085 SR131085 IV131085 C131085 WVH65549 WLL65549 WBP65549 VRT65549 VHX65549 UYB65549 UOF65549 UEJ65549 TUN65549 TKR65549 TAV65549 SQZ65549 SHD65549 RXH65549 RNL65549 RDP65549 QTT65549 QJX65549 QAB65549 PQF65549 PGJ65549 OWN65549 OMR65549 OCV65549 NSZ65549 NJD65549 MZH65549 MPL65549 MFP65549 LVT65549 LLX65549 LCB65549 KSF65549 KIJ65549 JYN65549 JOR65549 JEV65549 IUZ65549 ILD65549 IBH65549 HRL65549 HHP65549 GXT65549 GNX65549 GEB65549 FUF65549 FKJ65549 FAN65549 EQR65549 EGV65549 DWZ65549 DND65549 DDH65549 CTL65549 CJP65549 BZT65549 BPX65549 BGB65549 AWF65549 AMJ65549 ACN65549 SR65549 IV65549 C65549 WLL983053">
      <formula1>0</formula1>
      <formula2>1</formula2>
    </dataValidation>
    <dataValidation type="list" allowBlank="1" showInputMessage="1" showErrorMessage="1" sqref="WVE983053 WVE25:WVE45 WLI25:WLI45 WBM25:WBM45 VRQ25:VRQ45 VHU25:VHU45 UXY25:UXY45 UOC25:UOC45 UEG25:UEG45 TUK25:TUK45 TKO25:TKO45 TAS25:TAS45 SQW25:SQW45 SHA25:SHA45 RXE25:RXE45 RNI25:RNI45 RDM25:RDM45 QTQ25:QTQ45 QJU25:QJU45 PZY25:PZY45 PQC25:PQC45 PGG25:PGG45 OWK25:OWK45 OMO25:OMO45 OCS25:OCS45 NSW25:NSW45 NJA25:NJA45 MZE25:MZE45 MPI25:MPI45 MFM25:MFM45 LVQ25:LVQ45 LLU25:LLU45 LBY25:LBY45 KSC25:KSC45 KIG25:KIG45 JYK25:JYK45 JOO25:JOO45 JES25:JES45 IUW25:IUW45 ILA25:ILA45 IBE25:IBE45 HRI25:HRI45 HHM25:HHM45 GXQ25:GXQ45 GNU25:GNU45 GDY25:GDY45 FUC25:FUC45 FKG25:FKG45 FAK25:FAK45 EQO25:EQO45 EGS25:EGS45 DWW25:DWW45 DNA25:DNA45 DDE25:DDE45 CTI25:CTI45 CJM25:CJM45 BZQ25:BZQ45 BPU25:BPU45 BFY25:BFY45 AWC25:AWC45 AMG25:AMG45 ACK25:ACK45 SO25:SO45 IS25:IS45 A25:A45 WLI983053 WBM983053 VRQ983053 VHU983053 UXY983053 UOC983053 UEG983053 TUK983053 TKO983053 TAS983053 SQW983053 SHA983053 RXE983053 RNI983053 RDM983053 QTQ983053 QJU983053 PZY983053 PQC983053 PGG983053 OWK983053 OMO983053 OCS983053 NSW983053 NJA983053 MZE983053 MPI983053 MFM983053 LVQ983053 LLU983053 LBY983053 KSC983053 KIG983053 JYK983053 JOO983053 JES983053 IUW983053 ILA983053 IBE983053 HRI983053 HHM983053 GXQ983053 GNU983053 GDY983053 FUC983053 FKG983053 FAK983053 EQO983053 EGS983053 DWW983053 DNA983053 DDE983053 CTI983053 CJM983053 BZQ983053 BPU983053 BFY983053 AWC983053 AMG983053 ACK983053 SO983053 IS983053 A983053 WVE917517 WLI917517 WBM917517 VRQ917517 VHU917517 UXY917517 UOC917517 UEG917517 TUK917517 TKO917517 TAS917517 SQW917517 SHA917517 RXE917517 RNI917517 RDM917517 QTQ917517 QJU917517 PZY917517 PQC917517 PGG917517 OWK917517 OMO917517 OCS917517 NSW917517 NJA917517 MZE917517 MPI917517 MFM917517 LVQ917517 LLU917517 LBY917517 KSC917517 KIG917517 JYK917517 JOO917517 JES917517 IUW917517 ILA917517 IBE917517 HRI917517 HHM917517 GXQ917517 GNU917517 GDY917517 FUC917517 FKG917517 FAK917517 EQO917517 EGS917517 DWW917517 DNA917517 DDE917517 CTI917517 CJM917517 BZQ917517 BPU917517 BFY917517 AWC917517 AMG917517 ACK917517 SO917517 IS917517 A917517 WVE851981 WLI851981 WBM851981 VRQ851981 VHU851981 UXY851981 UOC851981 UEG851981 TUK851981 TKO851981 TAS851981 SQW851981 SHA851981 RXE851981 RNI851981 RDM851981 QTQ851981 QJU851981 PZY851981 PQC851981 PGG851981 OWK851981 OMO851981 OCS851981 NSW851981 NJA851981 MZE851981 MPI851981 MFM851981 LVQ851981 LLU851981 LBY851981 KSC851981 KIG851981 JYK851981 JOO851981 JES851981 IUW851981 ILA851981 IBE851981 HRI851981 HHM851981 GXQ851981 GNU851981 GDY851981 FUC851981 FKG851981 FAK851981 EQO851981 EGS851981 DWW851981 DNA851981 DDE851981 CTI851981 CJM851981 BZQ851981 BPU851981 BFY851981 AWC851981 AMG851981 ACK851981 SO851981 IS851981 A851981 WVE786445 WLI786445 WBM786445 VRQ786445 VHU786445 UXY786445 UOC786445 UEG786445 TUK786445 TKO786445 TAS786445 SQW786445 SHA786445 RXE786445 RNI786445 RDM786445 QTQ786445 QJU786445 PZY786445 PQC786445 PGG786445 OWK786445 OMO786445 OCS786445 NSW786445 NJA786445 MZE786445 MPI786445 MFM786445 LVQ786445 LLU786445 LBY786445 KSC786445 KIG786445 JYK786445 JOO786445 JES786445 IUW786445 ILA786445 IBE786445 HRI786445 HHM786445 GXQ786445 GNU786445 GDY786445 FUC786445 FKG786445 FAK786445 EQO786445 EGS786445 DWW786445 DNA786445 DDE786445 CTI786445 CJM786445 BZQ786445 BPU786445 BFY786445 AWC786445 AMG786445 ACK786445 SO786445 IS786445 A786445 WVE720909 WLI720909 WBM720909 VRQ720909 VHU720909 UXY720909 UOC720909 UEG720909 TUK720909 TKO720909 TAS720909 SQW720909 SHA720909 RXE720909 RNI720909 RDM720909 QTQ720909 QJU720909 PZY720909 PQC720909 PGG720909 OWK720909 OMO720909 OCS720909 NSW720909 NJA720909 MZE720909 MPI720909 MFM720909 LVQ720909 LLU720909 LBY720909 KSC720909 KIG720909 JYK720909 JOO720909 JES720909 IUW720909 ILA720909 IBE720909 HRI720909 HHM720909 GXQ720909 GNU720909 GDY720909 FUC720909 FKG720909 FAK720909 EQO720909 EGS720909 DWW720909 DNA720909 DDE720909 CTI720909 CJM720909 BZQ720909 BPU720909 BFY720909 AWC720909 AMG720909 ACK720909 SO720909 IS720909 A720909 WVE655373 WLI655373 WBM655373 VRQ655373 VHU655373 UXY655373 UOC655373 UEG655373 TUK655373 TKO655373 TAS655373 SQW655373 SHA655373 RXE655373 RNI655373 RDM655373 QTQ655373 QJU655373 PZY655373 PQC655373 PGG655373 OWK655373 OMO655373 OCS655373 NSW655373 NJA655373 MZE655373 MPI655373 MFM655373 LVQ655373 LLU655373 LBY655373 KSC655373 KIG655373 JYK655373 JOO655373 JES655373 IUW655373 ILA655373 IBE655373 HRI655373 HHM655373 GXQ655373 GNU655373 GDY655373 FUC655373 FKG655373 FAK655373 EQO655373 EGS655373 DWW655373 DNA655373 DDE655373 CTI655373 CJM655373 BZQ655373 BPU655373 BFY655373 AWC655373 AMG655373 ACK655373 SO655373 IS655373 A655373 WVE589837 WLI589837 WBM589837 VRQ589837 VHU589837 UXY589837 UOC589837 UEG589837 TUK589837 TKO589837 TAS589837 SQW589837 SHA589837 RXE589837 RNI589837 RDM589837 QTQ589837 QJU589837 PZY589837 PQC589837 PGG589837 OWK589837 OMO589837 OCS589837 NSW589837 NJA589837 MZE589837 MPI589837 MFM589837 LVQ589837 LLU589837 LBY589837 KSC589837 KIG589837 JYK589837 JOO589837 JES589837 IUW589837 ILA589837 IBE589837 HRI589837 HHM589837 GXQ589837 GNU589837 GDY589837 FUC589837 FKG589837 FAK589837 EQO589837 EGS589837 DWW589837 DNA589837 DDE589837 CTI589837 CJM589837 BZQ589837 BPU589837 BFY589837 AWC589837 AMG589837 ACK589837 SO589837 IS589837 A589837 WVE524301 WLI524301 WBM524301 VRQ524301 VHU524301 UXY524301 UOC524301 UEG524301 TUK524301 TKO524301 TAS524301 SQW524301 SHA524301 RXE524301 RNI524301 RDM524301 QTQ524301 QJU524301 PZY524301 PQC524301 PGG524301 OWK524301 OMO524301 OCS524301 NSW524301 NJA524301 MZE524301 MPI524301 MFM524301 LVQ524301 LLU524301 LBY524301 KSC524301 KIG524301 JYK524301 JOO524301 JES524301 IUW524301 ILA524301 IBE524301 HRI524301 HHM524301 GXQ524301 GNU524301 GDY524301 FUC524301 FKG524301 FAK524301 EQO524301 EGS524301 DWW524301 DNA524301 DDE524301 CTI524301 CJM524301 BZQ524301 BPU524301 BFY524301 AWC524301 AMG524301 ACK524301 SO524301 IS524301 A524301 WVE458765 WLI458765 WBM458765 VRQ458765 VHU458765 UXY458765 UOC458765 UEG458765 TUK458765 TKO458765 TAS458765 SQW458765 SHA458765 RXE458765 RNI458765 RDM458765 QTQ458765 QJU458765 PZY458765 PQC458765 PGG458765 OWK458765 OMO458765 OCS458765 NSW458765 NJA458765 MZE458765 MPI458765 MFM458765 LVQ458765 LLU458765 LBY458765 KSC458765 KIG458765 JYK458765 JOO458765 JES458765 IUW458765 ILA458765 IBE458765 HRI458765 HHM458765 GXQ458765 GNU458765 GDY458765 FUC458765 FKG458765 FAK458765 EQO458765 EGS458765 DWW458765 DNA458765 DDE458765 CTI458765 CJM458765 BZQ458765 BPU458765 BFY458765 AWC458765 AMG458765 ACK458765 SO458765 IS458765 A458765 WVE393229 WLI393229 WBM393229 VRQ393229 VHU393229 UXY393229 UOC393229 UEG393229 TUK393229 TKO393229 TAS393229 SQW393229 SHA393229 RXE393229 RNI393229 RDM393229 QTQ393229 QJU393229 PZY393229 PQC393229 PGG393229 OWK393229 OMO393229 OCS393229 NSW393229 NJA393229 MZE393229 MPI393229 MFM393229 LVQ393229 LLU393229 LBY393229 KSC393229 KIG393229 JYK393229 JOO393229 JES393229 IUW393229 ILA393229 IBE393229 HRI393229 HHM393229 GXQ393229 GNU393229 GDY393229 FUC393229 FKG393229 FAK393229 EQO393229 EGS393229 DWW393229 DNA393229 DDE393229 CTI393229 CJM393229 BZQ393229 BPU393229 BFY393229 AWC393229 AMG393229 ACK393229 SO393229 IS393229 A393229 WVE327693 WLI327693 WBM327693 VRQ327693 VHU327693 UXY327693 UOC327693 UEG327693 TUK327693 TKO327693 TAS327693 SQW327693 SHA327693 RXE327693 RNI327693 RDM327693 QTQ327693 QJU327693 PZY327693 PQC327693 PGG327693 OWK327693 OMO327693 OCS327693 NSW327693 NJA327693 MZE327693 MPI327693 MFM327693 LVQ327693 LLU327693 LBY327693 KSC327693 KIG327693 JYK327693 JOO327693 JES327693 IUW327693 ILA327693 IBE327693 HRI327693 HHM327693 GXQ327693 GNU327693 GDY327693 FUC327693 FKG327693 FAK327693 EQO327693 EGS327693 DWW327693 DNA327693 DDE327693 CTI327693 CJM327693 BZQ327693 BPU327693 BFY327693 AWC327693 AMG327693 ACK327693 SO327693 IS327693 A327693 WVE262157 WLI262157 WBM262157 VRQ262157 VHU262157 UXY262157 UOC262157 UEG262157 TUK262157 TKO262157 TAS262157 SQW262157 SHA262157 RXE262157 RNI262157 RDM262157 QTQ262157 QJU262157 PZY262157 PQC262157 PGG262157 OWK262157 OMO262157 OCS262157 NSW262157 NJA262157 MZE262157 MPI262157 MFM262157 LVQ262157 LLU262157 LBY262157 KSC262157 KIG262157 JYK262157 JOO262157 JES262157 IUW262157 ILA262157 IBE262157 HRI262157 HHM262157 GXQ262157 GNU262157 GDY262157 FUC262157 FKG262157 FAK262157 EQO262157 EGS262157 DWW262157 DNA262157 DDE262157 CTI262157 CJM262157 BZQ262157 BPU262157 BFY262157 AWC262157 AMG262157 ACK262157 SO262157 IS262157 A262157 WVE196621 WLI196621 WBM196621 VRQ196621 VHU196621 UXY196621 UOC196621 UEG196621 TUK196621 TKO196621 TAS196621 SQW196621 SHA196621 RXE196621 RNI196621 RDM196621 QTQ196621 QJU196621 PZY196621 PQC196621 PGG196621 OWK196621 OMO196621 OCS196621 NSW196621 NJA196621 MZE196621 MPI196621 MFM196621 LVQ196621 LLU196621 LBY196621 KSC196621 KIG196621 JYK196621 JOO196621 JES196621 IUW196621 ILA196621 IBE196621 HRI196621 HHM196621 GXQ196621 GNU196621 GDY196621 FUC196621 FKG196621 FAK196621 EQO196621 EGS196621 DWW196621 DNA196621 DDE196621 CTI196621 CJM196621 BZQ196621 BPU196621 BFY196621 AWC196621 AMG196621 ACK196621 SO196621 IS196621 A196621 WVE131085 WLI131085 WBM131085 VRQ131085 VHU131085 UXY131085 UOC131085 UEG131085 TUK131085 TKO131085 TAS131085 SQW131085 SHA131085 RXE131085 RNI131085 RDM131085 QTQ131085 QJU131085 PZY131085 PQC131085 PGG131085 OWK131085 OMO131085 OCS131085 NSW131085 NJA131085 MZE131085 MPI131085 MFM131085 LVQ131085 LLU131085 LBY131085 KSC131085 KIG131085 JYK131085 JOO131085 JES131085 IUW131085 ILA131085 IBE131085 HRI131085 HHM131085 GXQ131085 GNU131085 GDY131085 FUC131085 FKG131085 FAK131085 EQO131085 EGS131085 DWW131085 DNA131085 DDE131085 CTI131085 CJM131085 BZQ131085 BPU131085 BFY131085 AWC131085 AMG131085 ACK131085 SO131085 IS131085 A131085 WVE65549 WLI65549 WBM65549 VRQ65549 VHU65549 UXY65549 UOC65549 UEG65549 TUK65549 TKO65549 TAS65549 SQW65549 SHA65549 RXE65549 RNI65549 RDM65549 QTQ65549 QJU65549 PZY65549 PQC65549 PGG65549 OWK65549 OMO65549 OCS65549 NSW65549 NJA65549 MZE65549 MPI65549 MFM65549 LVQ65549 LLU65549 LBY65549 KSC65549 KIG65549 JYK65549 JOO65549 JES65549 IUW65549 ILA65549 IBE65549 HRI65549 HHM65549 GXQ65549 GNU65549 GDY65549 FUC65549 FKG65549 FAK65549 EQO65549 EGS65549 DWW65549 DNA65549 DDE65549 CTI65549 CJM65549 BZQ65549 BPU65549 BFY65549 AWC65549 AMG65549 ACK65549 SO65549 IS65549 A65549">
      <formula1>"1,2,3,4,5"</formula1>
    </dataValidation>
  </dataValidations>
  <pageMargins left="0.7" right="0.7" top="0.75" bottom="0.75" header="0.3" footer="0.3"/>
  <pageSetup orientation="portrait" horizontalDpi="4294967295" verticalDpi="4294967295"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28"/>
  <sheetViews>
    <sheetView zoomScale="77" zoomScaleNormal="77" workbookViewId="0">
      <selection activeCell="G37" sqref="G37"/>
    </sheetView>
  </sheetViews>
  <sheetFormatPr baseColWidth="10" defaultRowHeight="14.25" x14ac:dyDescent="0.25"/>
  <cols>
    <col min="1" max="1" width="3.140625" style="123" bestFit="1" customWidth="1"/>
    <col min="2" max="2" width="58.85546875" style="123" customWidth="1"/>
    <col min="3" max="3" width="31.140625" style="123" customWidth="1"/>
    <col min="4" max="4" width="26.7109375" style="123" customWidth="1"/>
    <col min="5" max="5" width="25" style="123" customWidth="1"/>
    <col min="6" max="7" width="29.7109375" style="123" customWidth="1"/>
    <col min="8" max="8" width="23" style="123" customWidth="1"/>
    <col min="9" max="9" width="27.28515625" style="123" customWidth="1"/>
    <col min="10" max="10" width="29.5703125" style="123" customWidth="1"/>
    <col min="11" max="11" width="33" style="123" customWidth="1"/>
    <col min="12" max="12" width="29.85546875" style="123" customWidth="1"/>
    <col min="13" max="13" width="26.28515625" style="123" customWidth="1"/>
    <col min="14" max="14" width="22.140625" style="123" customWidth="1"/>
    <col min="15" max="15" width="26.140625" style="123" customWidth="1"/>
    <col min="16" max="16" width="19.5703125" style="123" bestFit="1" customWidth="1"/>
    <col min="17" max="17" width="33.28515625" style="123" customWidth="1"/>
    <col min="18" max="18" width="18.28515625" style="123" customWidth="1"/>
    <col min="19" max="22" width="6.42578125" style="123" customWidth="1"/>
    <col min="23" max="251" width="11.42578125" style="123"/>
    <col min="252" max="252" width="1" style="123" customWidth="1"/>
    <col min="253" max="253" width="4.28515625" style="123" customWidth="1"/>
    <col min="254" max="254" width="34.7109375" style="123" customWidth="1"/>
    <col min="255" max="255" width="0" style="123" hidden="1" customWidth="1"/>
    <col min="256" max="256" width="20" style="123" customWidth="1"/>
    <col min="257" max="257" width="20.85546875" style="123" customWidth="1"/>
    <col min="258" max="258" width="25" style="123" customWidth="1"/>
    <col min="259" max="259" width="18.7109375" style="123" customWidth="1"/>
    <col min="260" max="260" width="29.7109375" style="123" customWidth="1"/>
    <col min="261" max="261" width="13.42578125" style="123" customWidth="1"/>
    <col min="262" max="262" width="13.85546875" style="123" customWidth="1"/>
    <col min="263" max="267" width="16.5703125" style="123" customWidth="1"/>
    <col min="268" max="268" width="20.5703125" style="123" customWidth="1"/>
    <col min="269" max="269" width="21.140625" style="123" customWidth="1"/>
    <col min="270" max="270" width="9.5703125" style="123" customWidth="1"/>
    <col min="271" max="271" width="0.42578125" style="123" customWidth="1"/>
    <col min="272" max="278" width="6.42578125" style="123" customWidth="1"/>
    <col min="279" max="507" width="11.42578125" style="123"/>
    <col min="508" max="508" width="1" style="123" customWidth="1"/>
    <col min="509" max="509" width="4.28515625" style="123" customWidth="1"/>
    <col min="510" max="510" width="34.7109375" style="123" customWidth="1"/>
    <col min="511" max="511" width="0" style="123" hidden="1" customWidth="1"/>
    <col min="512" max="512" width="20" style="123" customWidth="1"/>
    <col min="513" max="513" width="20.85546875" style="123" customWidth="1"/>
    <col min="514" max="514" width="25" style="123" customWidth="1"/>
    <col min="515" max="515" width="18.7109375" style="123" customWidth="1"/>
    <col min="516" max="516" width="29.7109375" style="123" customWidth="1"/>
    <col min="517" max="517" width="13.42578125" style="123" customWidth="1"/>
    <col min="518" max="518" width="13.85546875" style="123" customWidth="1"/>
    <col min="519" max="523" width="16.5703125" style="123" customWidth="1"/>
    <col min="524" max="524" width="20.5703125" style="123" customWidth="1"/>
    <col min="525" max="525" width="21.140625" style="123" customWidth="1"/>
    <col min="526" max="526" width="9.5703125" style="123" customWidth="1"/>
    <col min="527" max="527" width="0.42578125" style="123" customWidth="1"/>
    <col min="528" max="534" width="6.42578125" style="123" customWidth="1"/>
    <col min="535" max="763" width="11.42578125" style="123"/>
    <col min="764" max="764" width="1" style="123" customWidth="1"/>
    <col min="765" max="765" width="4.28515625" style="123" customWidth="1"/>
    <col min="766" max="766" width="34.7109375" style="123" customWidth="1"/>
    <col min="767" max="767" width="0" style="123" hidden="1" customWidth="1"/>
    <col min="768" max="768" width="20" style="123" customWidth="1"/>
    <col min="769" max="769" width="20.85546875" style="123" customWidth="1"/>
    <col min="770" max="770" width="25" style="123" customWidth="1"/>
    <col min="771" max="771" width="18.7109375" style="123" customWidth="1"/>
    <col min="772" max="772" width="29.7109375" style="123" customWidth="1"/>
    <col min="773" max="773" width="13.42578125" style="123" customWidth="1"/>
    <col min="774" max="774" width="13.85546875" style="123" customWidth="1"/>
    <col min="775" max="779" width="16.5703125" style="123" customWidth="1"/>
    <col min="780" max="780" width="20.5703125" style="123" customWidth="1"/>
    <col min="781" max="781" width="21.140625" style="123" customWidth="1"/>
    <col min="782" max="782" width="9.5703125" style="123" customWidth="1"/>
    <col min="783" max="783" width="0.42578125" style="123" customWidth="1"/>
    <col min="784" max="790" width="6.42578125" style="123" customWidth="1"/>
    <col min="791" max="1019" width="11.42578125" style="123"/>
    <col min="1020" max="1020" width="1" style="123" customWidth="1"/>
    <col min="1021" max="1021" width="4.28515625" style="123" customWidth="1"/>
    <col min="1022" max="1022" width="34.7109375" style="123" customWidth="1"/>
    <col min="1023" max="1023" width="0" style="123" hidden="1" customWidth="1"/>
    <col min="1024" max="1024" width="20" style="123" customWidth="1"/>
    <col min="1025" max="1025" width="20.85546875" style="123" customWidth="1"/>
    <col min="1026" max="1026" width="25" style="123" customWidth="1"/>
    <col min="1027" max="1027" width="18.7109375" style="123" customWidth="1"/>
    <col min="1028" max="1028" width="29.7109375" style="123" customWidth="1"/>
    <col min="1029" max="1029" width="13.42578125" style="123" customWidth="1"/>
    <col min="1030" max="1030" width="13.85546875" style="123" customWidth="1"/>
    <col min="1031" max="1035" width="16.5703125" style="123" customWidth="1"/>
    <col min="1036" max="1036" width="20.5703125" style="123" customWidth="1"/>
    <col min="1037" max="1037" width="21.140625" style="123" customWidth="1"/>
    <col min="1038" max="1038" width="9.5703125" style="123" customWidth="1"/>
    <col min="1039" max="1039" width="0.42578125" style="123" customWidth="1"/>
    <col min="1040" max="1046" width="6.42578125" style="123" customWidth="1"/>
    <col min="1047" max="1275" width="11.42578125" style="123"/>
    <col min="1276" max="1276" width="1" style="123" customWidth="1"/>
    <col min="1277" max="1277" width="4.28515625" style="123" customWidth="1"/>
    <col min="1278" max="1278" width="34.7109375" style="123" customWidth="1"/>
    <col min="1279" max="1279" width="0" style="123" hidden="1" customWidth="1"/>
    <col min="1280" max="1280" width="20" style="123" customWidth="1"/>
    <col min="1281" max="1281" width="20.85546875" style="123" customWidth="1"/>
    <col min="1282" max="1282" width="25" style="123" customWidth="1"/>
    <col min="1283" max="1283" width="18.7109375" style="123" customWidth="1"/>
    <col min="1284" max="1284" width="29.7109375" style="123" customWidth="1"/>
    <col min="1285" max="1285" width="13.42578125" style="123" customWidth="1"/>
    <col min="1286" max="1286" width="13.85546875" style="123" customWidth="1"/>
    <col min="1287" max="1291" width="16.5703125" style="123" customWidth="1"/>
    <col min="1292" max="1292" width="20.5703125" style="123" customWidth="1"/>
    <col min="1293" max="1293" width="21.140625" style="123" customWidth="1"/>
    <col min="1294" max="1294" width="9.5703125" style="123" customWidth="1"/>
    <col min="1295" max="1295" width="0.42578125" style="123" customWidth="1"/>
    <col min="1296" max="1302" width="6.42578125" style="123" customWidth="1"/>
    <col min="1303" max="1531" width="11.42578125" style="123"/>
    <col min="1532" max="1532" width="1" style="123" customWidth="1"/>
    <col min="1533" max="1533" width="4.28515625" style="123" customWidth="1"/>
    <col min="1534" max="1534" width="34.7109375" style="123" customWidth="1"/>
    <col min="1535" max="1535" width="0" style="123" hidden="1" customWidth="1"/>
    <col min="1536" max="1536" width="20" style="123" customWidth="1"/>
    <col min="1537" max="1537" width="20.85546875" style="123" customWidth="1"/>
    <col min="1538" max="1538" width="25" style="123" customWidth="1"/>
    <col min="1539" max="1539" width="18.7109375" style="123" customWidth="1"/>
    <col min="1540" max="1540" width="29.7109375" style="123" customWidth="1"/>
    <col min="1541" max="1541" width="13.42578125" style="123" customWidth="1"/>
    <col min="1542" max="1542" width="13.85546875" style="123" customWidth="1"/>
    <col min="1543" max="1547" width="16.5703125" style="123" customWidth="1"/>
    <col min="1548" max="1548" width="20.5703125" style="123" customWidth="1"/>
    <col min="1549" max="1549" width="21.140625" style="123" customWidth="1"/>
    <col min="1550" max="1550" width="9.5703125" style="123" customWidth="1"/>
    <col min="1551" max="1551" width="0.42578125" style="123" customWidth="1"/>
    <col min="1552" max="1558" width="6.42578125" style="123" customWidth="1"/>
    <col min="1559" max="1787" width="11.42578125" style="123"/>
    <col min="1788" max="1788" width="1" style="123" customWidth="1"/>
    <col min="1789" max="1789" width="4.28515625" style="123" customWidth="1"/>
    <col min="1790" max="1790" width="34.7109375" style="123" customWidth="1"/>
    <col min="1791" max="1791" width="0" style="123" hidden="1" customWidth="1"/>
    <col min="1792" max="1792" width="20" style="123" customWidth="1"/>
    <col min="1793" max="1793" width="20.85546875" style="123" customWidth="1"/>
    <col min="1794" max="1794" width="25" style="123" customWidth="1"/>
    <col min="1795" max="1795" width="18.7109375" style="123" customWidth="1"/>
    <col min="1796" max="1796" width="29.7109375" style="123" customWidth="1"/>
    <col min="1797" max="1797" width="13.42578125" style="123" customWidth="1"/>
    <col min="1798" max="1798" width="13.85546875" style="123" customWidth="1"/>
    <col min="1799" max="1803" width="16.5703125" style="123" customWidth="1"/>
    <col min="1804" max="1804" width="20.5703125" style="123" customWidth="1"/>
    <col min="1805" max="1805" width="21.140625" style="123" customWidth="1"/>
    <col min="1806" max="1806" width="9.5703125" style="123" customWidth="1"/>
    <col min="1807" max="1807" width="0.42578125" style="123" customWidth="1"/>
    <col min="1808" max="1814" width="6.42578125" style="123" customWidth="1"/>
    <col min="1815" max="2043" width="11.42578125" style="123"/>
    <col min="2044" max="2044" width="1" style="123" customWidth="1"/>
    <col min="2045" max="2045" width="4.28515625" style="123" customWidth="1"/>
    <col min="2046" max="2046" width="34.7109375" style="123" customWidth="1"/>
    <col min="2047" max="2047" width="0" style="123" hidden="1" customWidth="1"/>
    <col min="2048" max="2048" width="20" style="123" customWidth="1"/>
    <col min="2049" max="2049" width="20.85546875" style="123" customWidth="1"/>
    <col min="2050" max="2050" width="25" style="123" customWidth="1"/>
    <col min="2051" max="2051" width="18.7109375" style="123" customWidth="1"/>
    <col min="2052" max="2052" width="29.7109375" style="123" customWidth="1"/>
    <col min="2053" max="2053" width="13.42578125" style="123" customWidth="1"/>
    <col min="2054" max="2054" width="13.85546875" style="123" customWidth="1"/>
    <col min="2055" max="2059" width="16.5703125" style="123" customWidth="1"/>
    <col min="2060" max="2060" width="20.5703125" style="123" customWidth="1"/>
    <col min="2061" max="2061" width="21.140625" style="123" customWidth="1"/>
    <col min="2062" max="2062" width="9.5703125" style="123" customWidth="1"/>
    <col min="2063" max="2063" width="0.42578125" style="123" customWidth="1"/>
    <col min="2064" max="2070" width="6.42578125" style="123" customWidth="1"/>
    <col min="2071" max="2299" width="11.42578125" style="123"/>
    <col min="2300" max="2300" width="1" style="123" customWidth="1"/>
    <col min="2301" max="2301" width="4.28515625" style="123" customWidth="1"/>
    <col min="2302" max="2302" width="34.7109375" style="123" customWidth="1"/>
    <col min="2303" max="2303" width="0" style="123" hidden="1" customWidth="1"/>
    <col min="2304" max="2304" width="20" style="123" customWidth="1"/>
    <col min="2305" max="2305" width="20.85546875" style="123" customWidth="1"/>
    <col min="2306" max="2306" width="25" style="123" customWidth="1"/>
    <col min="2307" max="2307" width="18.7109375" style="123" customWidth="1"/>
    <col min="2308" max="2308" width="29.7109375" style="123" customWidth="1"/>
    <col min="2309" max="2309" width="13.42578125" style="123" customWidth="1"/>
    <col min="2310" max="2310" width="13.85546875" style="123" customWidth="1"/>
    <col min="2311" max="2315" width="16.5703125" style="123" customWidth="1"/>
    <col min="2316" max="2316" width="20.5703125" style="123" customWidth="1"/>
    <col min="2317" max="2317" width="21.140625" style="123" customWidth="1"/>
    <col min="2318" max="2318" width="9.5703125" style="123" customWidth="1"/>
    <col min="2319" max="2319" width="0.42578125" style="123" customWidth="1"/>
    <col min="2320" max="2326" width="6.42578125" style="123" customWidth="1"/>
    <col min="2327" max="2555" width="11.42578125" style="123"/>
    <col min="2556" max="2556" width="1" style="123" customWidth="1"/>
    <col min="2557" max="2557" width="4.28515625" style="123" customWidth="1"/>
    <col min="2558" max="2558" width="34.7109375" style="123" customWidth="1"/>
    <col min="2559" max="2559" width="0" style="123" hidden="1" customWidth="1"/>
    <col min="2560" max="2560" width="20" style="123" customWidth="1"/>
    <col min="2561" max="2561" width="20.85546875" style="123" customWidth="1"/>
    <col min="2562" max="2562" width="25" style="123" customWidth="1"/>
    <col min="2563" max="2563" width="18.7109375" style="123" customWidth="1"/>
    <col min="2564" max="2564" width="29.7109375" style="123" customWidth="1"/>
    <col min="2565" max="2565" width="13.42578125" style="123" customWidth="1"/>
    <col min="2566" max="2566" width="13.85546875" style="123" customWidth="1"/>
    <col min="2567" max="2571" width="16.5703125" style="123" customWidth="1"/>
    <col min="2572" max="2572" width="20.5703125" style="123" customWidth="1"/>
    <col min="2573" max="2573" width="21.140625" style="123" customWidth="1"/>
    <col min="2574" max="2574" width="9.5703125" style="123" customWidth="1"/>
    <col min="2575" max="2575" width="0.42578125" style="123" customWidth="1"/>
    <col min="2576" max="2582" width="6.42578125" style="123" customWidth="1"/>
    <col min="2583" max="2811" width="11.42578125" style="123"/>
    <col min="2812" max="2812" width="1" style="123" customWidth="1"/>
    <col min="2813" max="2813" width="4.28515625" style="123" customWidth="1"/>
    <col min="2814" max="2814" width="34.7109375" style="123" customWidth="1"/>
    <col min="2815" max="2815" width="0" style="123" hidden="1" customWidth="1"/>
    <col min="2816" max="2816" width="20" style="123" customWidth="1"/>
    <col min="2817" max="2817" width="20.85546875" style="123" customWidth="1"/>
    <col min="2818" max="2818" width="25" style="123" customWidth="1"/>
    <col min="2819" max="2819" width="18.7109375" style="123" customWidth="1"/>
    <col min="2820" max="2820" width="29.7109375" style="123" customWidth="1"/>
    <col min="2821" max="2821" width="13.42578125" style="123" customWidth="1"/>
    <col min="2822" max="2822" width="13.85546875" style="123" customWidth="1"/>
    <col min="2823" max="2827" width="16.5703125" style="123" customWidth="1"/>
    <col min="2828" max="2828" width="20.5703125" style="123" customWidth="1"/>
    <col min="2829" max="2829" width="21.140625" style="123" customWidth="1"/>
    <col min="2830" max="2830" width="9.5703125" style="123" customWidth="1"/>
    <col min="2831" max="2831" width="0.42578125" style="123" customWidth="1"/>
    <col min="2832" max="2838" width="6.42578125" style="123" customWidth="1"/>
    <col min="2839" max="3067" width="11.42578125" style="123"/>
    <col min="3068" max="3068" width="1" style="123" customWidth="1"/>
    <col min="3069" max="3069" width="4.28515625" style="123" customWidth="1"/>
    <col min="3070" max="3070" width="34.7109375" style="123" customWidth="1"/>
    <col min="3071" max="3071" width="0" style="123" hidden="1" customWidth="1"/>
    <col min="3072" max="3072" width="20" style="123" customWidth="1"/>
    <col min="3073" max="3073" width="20.85546875" style="123" customWidth="1"/>
    <col min="3074" max="3074" width="25" style="123" customWidth="1"/>
    <col min="3075" max="3075" width="18.7109375" style="123" customWidth="1"/>
    <col min="3076" max="3076" width="29.7109375" style="123" customWidth="1"/>
    <col min="3077" max="3077" width="13.42578125" style="123" customWidth="1"/>
    <col min="3078" max="3078" width="13.85546875" style="123" customWidth="1"/>
    <col min="3079" max="3083" width="16.5703125" style="123" customWidth="1"/>
    <col min="3084" max="3084" width="20.5703125" style="123" customWidth="1"/>
    <col min="3085" max="3085" width="21.140625" style="123" customWidth="1"/>
    <col min="3086" max="3086" width="9.5703125" style="123" customWidth="1"/>
    <col min="3087" max="3087" width="0.42578125" style="123" customWidth="1"/>
    <col min="3088" max="3094" width="6.42578125" style="123" customWidth="1"/>
    <col min="3095" max="3323" width="11.42578125" style="123"/>
    <col min="3324" max="3324" width="1" style="123" customWidth="1"/>
    <col min="3325" max="3325" width="4.28515625" style="123" customWidth="1"/>
    <col min="3326" max="3326" width="34.7109375" style="123" customWidth="1"/>
    <col min="3327" max="3327" width="0" style="123" hidden="1" customWidth="1"/>
    <col min="3328" max="3328" width="20" style="123" customWidth="1"/>
    <col min="3329" max="3329" width="20.85546875" style="123" customWidth="1"/>
    <col min="3330" max="3330" width="25" style="123" customWidth="1"/>
    <col min="3331" max="3331" width="18.7109375" style="123" customWidth="1"/>
    <col min="3332" max="3332" width="29.7109375" style="123" customWidth="1"/>
    <col min="3333" max="3333" width="13.42578125" style="123" customWidth="1"/>
    <col min="3334" max="3334" width="13.85546875" style="123" customWidth="1"/>
    <col min="3335" max="3339" width="16.5703125" style="123" customWidth="1"/>
    <col min="3340" max="3340" width="20.5703125" style="123" customWidth="1"/>
    <col min="3341" max="3341" width="21.140625" style="123" customWidth="1"/>
    <col min="3342" max="3342" width="9.5703125" style="123" customWidth="1"/>
    <col min="3343" max="3343" width="0.42578125" style="123" customWidth="1"/>
    <col min="3344" max="3350" width="6.42578125" style="123" customWidth="1"/>
    <col min="3351" max="3579" width="11.42578125" style="123"/>
    <col min="3580" max="3580" width="1" style="123" customWidth="1"/>
    <col min="3581" max="3581" width="4.28515625" style="123" customWidth="1"/>
    <col min="3582" max="3582" width="34.7109375" style="123" customWidth="1"/>
    <col min="3583" max="3583" width="0" style="123" hidden="1" customWidth="1"/>
    <col min="3584" max="3584" width="20" style="123" customWidth="1"/>
    <col min="3585" max="3585" width="20.85546875" style="123" customWidth="1"/>
    <col min="3586" max="3586" width="25" style="123" customWidth="1"/>
    <col min="3587" max="3587" width="18.7109375" style="123" customWidth="1"/>
    <col min="3588" max="3588" width="29.7109375" style="123" customWidth="1"/>
    <col min="3589" max="3589" width="13.42578125" style="123" customWidth="1"/>
    <col min="3590" max="3590" width="13.85546875" style="123" customWidth="1"/>
    <col min="3591" max="3595" width="16.5703125" style="123" customWidth="1"/>
    <col min="3596" max="3596" width="20.5703125" style="123" customWidth="1"/>
    <col min="3597" max="3597" width="21.140625" style="123" customWidth="1"/>
    <col min="3598" max="3598" width="9.5703125" style="123" customWidth="1"/>
    <col min="3599" max="3599" width="0.42578125" style="123" customWidth="1"/>
    <col min="3600" max="3606" width="6.42578125" style="123" customWidth="1"/>
    <col min="3607" max="3835" width="11.42578125" style="123"/>
    <col min="3836" max="3836" width="1" style="123" customWidth="1"/>
    <col min="3837" max="3837" width="4.28515625" style="123" customWidth="1"/>
    <col min="3838" max="3838" width="34.7109375" style="123" customWidth="1"/>
    <col min="3839" max="3839" width="0" style="123" hidden="1" customWidth="1"/>
    <col min="3840" max="3840" width="20" style="123" customWidth="1"/>
    <col min="3841" max="3841" width="20.85546875" style="123" customWidth="1"/>
    <col min="3842" max="3842" width="25" style="123" customWidth="1"/>
    <col min="3843" max="3843" width="18.7109375" style="123" customWidth="1"/>
    <col min="3844" max="3844" width="29.7109375" style="123" customWidth="1"/>
    <col min="3845" max="3845" width="13.42578125" style="123" customWidth="1"/>
    <col min="3846" max="3846" width="13.85546875" style="123" customWidth="1"/>
    <col min="3847" max="3851" width="16.5703125" style="123" customWidth="1"/>
    <col min="3852" max="3852" width="20.5703125" style="123" customWidth="1"/>
    <col min="3853" max="3853" width="21.140625" style="123" customWidth="1"/>
    <col min="3854" max="3854" width="9.5703125" style="123" customWidth="1"/>
    <col min="3855" max="3855" width="0.42578125" style="123" customWidth="1"/>
    <col min="3856" max="3862" width="6.42578125" style="123" customWidth="1"/>
    <col min="3863" max="4091" width="11.42578125" style="123"/>
    <col min="4092" max="4092" width="1" style="123" customWidth="1"/>
    <col min="4093" max="4093" width="4.28515625" style="123" customWidth="1"/>
    <col min="4094" max="4094" width="34.7109375" style="123" customWidth="1"/>
    <col min="4095" max="4095" width="0" style="123" hidden="1" customWidth="1"/>
    <col min="4096" max="4096" width="20" style="123" customWidth="1"/>
    <col min="4097" max="4097" width="20.85546875" style="123" customWidth="1"/>
    <col min="4098" max="4098" width="25" style="123" customWidth="1"/>
    <col min="4099" max="4099" width="18.7109375" style="123" customWidth="1"/>
    <col min="4100" max="4100" width="29.7109375" style="123" customWidth="1"/>
    <col min="4101" max="4101" width="13.42578125" style="123" customWidth="1"/>
    <col min="4102" max="4102" width="13.85546875" style="123" customWidth="1"/>
    <col min="4103" max="4107" width="16.5703125" style="123" customWidth="1"/>
    <col min="4108" max="4108" width="20.5703125" style="123" customWidth="1"/>
    <col min="4109" max="4109" width="21.140625" style="123" customWidth="1"/>
    <col min="4110" max="4110" width="9.5703125" style="123" customWidth="1"/>
    <col min="4111" max="4111" width="0.42578125" style="123" customWidth="1"/>
    <col min="4112" max="4118" width="6.42578125" style="123" customWidth="1"/>
    <col min="4119" max="4347" width="11.42578125" style="123"/>
    <col min="4348" max="4348" width="1" style="123" customWidth="1"/>
    <col min="4349" max="4349" width="4.28515625" style="123" customWidth="1"/>
    <col min="4350" max="4350" width="34.7109375" style="123" customWidth="1"/>
    <col min="4351" max="4351" width="0" style="123" hidden="1" customWidth="1"/>
    <col min="4352" max="4352" width="20" style="123" customWidth="1"/>
    <col min="4353" max="4353" width="20.85546875" style="123" customWidth="1"/>
    <col min="4354" max="4354" width="25" style="123" customWidth="1"/>
    <col min="4355" max="4355" width="18.7109375" style="123" customWidth="1"/>
    <col min="4356" max="4356" width="29.7109375" style="123" customWidth="1"/>
    <col min="4357" max="4357" width="13.42578125" style="123" customWidth="1"/>
    <col min="4358" max="4358" width="13.85546875" style="123" customWidth="1"/>
    <col min="4359" max="4363" width="16.5703125" style="123" customWidth="1"/>
    <col min="4364" max="4364" width="20.5703125" style="123" customWidth="1"/>
    <col min="4365" max="4365" width="21.140625" style="123" customWidth="1"/>
    <col min="4366" max="4366" width="9.5703125" style="123" customWidth="1"/>
    <col min="4367" max="4367" width="0.42578125" style="123" customWidth="1"/>
    <col min="4368" max="4374" width="6.42578125" style="123" customWidth="1"/>
    <col min="4375" max="4603" width="11.42578125" style="123"/>
    <col min="4604" max="4604" width="1" style="123" customWidth="1"/>
    <col min="4605" max="4605" width="4.28515625" style="123" customWidth="1"/>
    <col min="4606" max="4606" width="34.7109375" style="123" customWidth="1"/>
    <col min="4607" max="4607" width="0" style="123" hidden="1" customWidth="1"/>
    <col min="4608" max="4608" width="20" style="123" customWidth="1"/>
    <col min="4609" max="4609" width="20.85546875" style="123" customWidth="1"/>
    <col min="4610" max="4610" width="25" style="123" customWidth="1"/>
    <col min="4611" max="4611" width="18.7109375" style="123" customWidth="1"/>
    <col min="4612" max="4612" width="29.7109375" style="123" customWidth="1"/>
    <col min="4613" max="4613" width="13.42578125" style="123" customWidth="1"/>
    <col min="4614" max="4614" width="13.85546875" style="123" customWidth="1"/>
    <col min="4615" max="4619" width="16.5703125" style="123" customWidth="1"/>
    <col min="4620" max="4620" width="20.5703125" style="123" customWidth="1"/>
    <col min="4621" max="4621" width="21.140625" style="123" customWidth="1"/>
    <col min="4622" max="4622" width="9.5703125" style="123" customWidth="1"/>
    <col min="4623" max="4623" width="0.42578125" style="123" customWidth="1"/>
    <col min="4624" max="4630" width="6.42578125" style="123" customWidth="1"/>
    <col min="4631" max="4859" width="11.42578125" style="123"/>
    <col min="4860" max="4860" width="1" style="123" customWidth="1"/>
    <col min="4861" max="4861" width="4.28515625" style="123" customWidth="1"/>
    <col min="4862" max="4862" width="34.7109375" style="123" customWidth="1"/>
    <col min="4863" max="4863" width="0" style="123" hidden="1" customWidth="1"/>
    <col min="4864" max="4864" width="20" style="123" customWidth="1"/>
    <col min="4865" max="4865" width="20.85546875" style="123" customWidth="1"/>
    <col min="4866" max="4866" width="25" style="123" customWidth="1"/>
    <col min="4867" max="4867" width="18.7109375" style="123" customWidth="1"/>
    <col min="4868" max="4868" width="29.7109375" style="123" customWidth="1"/>
    <col min="4869" max="4869" width="13.42578125" style="123" customWidth="1"/>
    <col min="4870" max="4870" width="13.85546875" style="123" customWidth="1"/>
    <col min="4871" max="4875" width="16.5703125" style="123" customWidth="1"/>
    <col min="4876" max="4876" width="20.5703125" style="123" customWidth="1"/>
    <col min="4877" max="4877" width="21.140625" style="123" customWidth="1"/>
    <col min="4878" max="4878" width="9.5703125" style="123" customWidth="1"/>
    <col min="4879" max="4879" width="0.42578125" style="123" customWidth="1"/>
    <col min="4880" max="4886" width="6.42578125" style="123" customWidth="1"/>
    <col min="4887" max="5115" width="11.42578125" style="123"/>
    <col min="5116" max="5116" width="1" style="123" customWidth="1"/>
    <col min="5117" max="5117" width="4.28515625" style="123" customWidth="1"/>
    <col min="5118" max="5118" width="34.7109375" style="123" customWidth="1"/>
    <col min="5119" max="5119" width="0" style="123" hidden="1" customWidth="1"/>
    <col min="5120" max="5120" width="20" style="123" customWidth="1"/>
    <col min="5121" max="5121" width="20.85546875" style="123" customWidth="1"/>
    <col min="5122" max="5122" width="25" style="123" customWidth="1"/>
    <col min="5123" max="5123" width="18.7109375" style="123" customWidth="1"/>
    <col min="5124" max="5124" width="29.7109375" style="123" customWidth="1"/>
    <col min="5125" max="5125" width="13.42578125" style="123" customWidth="1"/>
    <col min="5126" max="5126" width="13.85546875" style="123" customWidth="1"/>
    <col min="5127" max="5131" width="16.5703125" style="123" customWidth="1"/>
    <col min="5132" max="5132" width="20.5703125" style="123" customWidth="1"/>
    <col min="5133" max="5133" width="21.140625" style="123" customWidth="1"/>
    <col min="5134" max="5134" width="9.5703125" style="123" customWidth="1"/>
    <col min="5135" max="5135" width="0.42578125" style="123" customWidth="1"/>
    <col min="5136" max="5142" width="6.42578125" style="123" customWidth="1"/>
    <col min="5143" max="5371" width="11.42578125" style="123"/>
    <col min="5372" max="5372" width="1" style="123" customWidth="1"/>
    <col min="5373" max="5373" width="4.28515625" style="123" customWidth="1"/>
    <col min="5374" max="5374" width="34.7109375" style="123" customWidth="1"/>
    <col min="5375" max="5375" width="0" style="123" hidden="1" customWidth="1"/>
    <col min="5376" max="5376" width="20" style="123" customWidth="1"/>
    <col min="5377" max="5377" width="20.85546875" style="123" customWidth="1"/>
    <col min="5378" max="5378" width="25" style="123" customWidth="1"/>
    <col min="5379" max="5379" width="18.7109375" style="123" customWidth="1"/>
    <col min="5380" max="5380" width="29.7109375" style="123" customWidth="1"/>
    <col min="5381" max="5381" width="13.42578125" style="123" customWidth="1"/>
    <col min="5382" max="5382" width="13.85546875" style="123" customWidth="1"/>
    <col min="5383" max="5387" width="16.5703125" style="123" customWidth="1"/>
    <col min="5388" max="5388" width="20.5703125" style="123" customWidth="1"/>
    <col min="5389" max="5389" width="21.140625" style="123" customWidth="1"/>
    <col min="5390" max="5390" width="9.5703125" style="123" customWidth="1"/>
    <col min="5391" max="5391" width="0.42578125" style="123" customWidth="1"/>
    <col min="5392" max="5398" width="6.42578125" style="123" customWidth="1"/>
    <col min="5399" max="5627" width="11.42578125" style="123"/>
    <col min="5628" max="5628" width="1" style="123" customWidth="1"/>
    <col min="5629" max="5629" width="4.28515625" style="123" customWidth="1"/>
    <col min="5630" max="5630" width="34.7109375" style="123" customWidth="1"/>
    <col min="5631" max="5631" width="0" style="123" hidden="1" customWidth="1"/>
    <col min="5632" max="5632" width="20" style="123" customWidth="1"/>
    <col min="5633" max="5633" width="20.85546875" style="123" customWidth="1"/>
    <col min="5634" max="5634" width="25" style="123" customWidth="1"/>
    <col min="5635" max="5635" width="18.7109375" style="123" customWidth="1"/>
    <col min="5636" max="5636" width="29.7109375" style="123" customWidth="1"/>
    <col min="5637" max="5637" width="13.42578125" style="123" customWidth="1"/>
    <col min="5638" max="5638" width="13.85546875" style="123" customWidth="1"/>
    <col min="5639" max="5643" width="16.5703125" style="123" customWidth="1"/>
    <col min="5644" max="5644" width="20.5703125" style="123" customWidth="1"/>
    <col min="5645" max="5645" width="21.140625" style="123" customWidth="1"/>
    <col min="5646" max="5646" width="9.5703125" style="123" customWidth="1"/>
    <col min="5647" max="5647" width="0.42578125" style="123" customWidth="1"/>
    <col min="5648" max="5654" width="6.42578125" style="123" customWidth="1"/>
    <col min="5655" max="5883" width="11.42578125" style="123"/>
    <col min="5884" max="5884" width="1" style="123" customWidth="1"/>
    <col min="5885" max="5885" width="4.28515625" style="123" customWidth="1"/>
    <col min="5886" max="5886" width="34.7109375" style="123" customWidth="1"/>
    <col min="5887" max="5887" width="0" style="123" hidden="1" customWidth="1"/>
    <col min="5888" max="5888" width="20" style="123" customWidth="1"/>
    <col min="5889" max="5889" width="20.85546875" style="123" customWidth="1"/>
    <col min="5890" max="5890" width="25" style="123" customWidth="1"/>
    <col min="5891" max="5891" width="18.7109375" style="123" customWidth="1"/>
    <col min="5892" max="5892" width="29.7109375" style="123" customWidth="1"/>
    <col min="5893" max="5893" width="13.42578125" style="123" customWidth="1"/>
    <col min="5894" max="5894" width="13.85546875" style="123" customWidth="1"/>
    <col min="5895" max="5899" width="16.5703125" style="123" customWidth="1"/>
    <col min="5900" max="5900" width="20.5703125" style="123" customWidth="1"/>
    <col min="5901" max="5901" width="21.140625" style="123" customWidth="1"/>
    <col min="5902" max="5902" width="9.5703125" style="123" customWidth="1"/>
    <col min="5903" max="5903" width="0.42578125" style="123" customWidth="1"/>
    <col min="5904" max="5910" width="6.42578125" style="123" customWidth="1"/>
    <col min="5911" max="6139" width="11.42578125" style="123"/>
    <col min="6140" max="6140" width="1" style="123" customWidth="1"/>
    <col min="6141" max="6141" width="4.28515625" style="123" customWidth="1"/>
    <col min="6142" max="6142" width="34.7109375" style="123" customWidth="1"/>
    <col min="6143" max="6143" width="0" style="123" hidden="1" customWidth="1"/>
    <col min="6144" max="6144" width="20" style="123" customWidth="1"/>
    <col min="6145" max="6145" width="20.85546875" style="123" customWidth="1"/>
    <col min="6146" max="6146" width="25" style="123" customWidth="1"/>
    <col min="6147" max="6147" width="18.7109375" style="123" customWidth="1"/>
    <col min="6148" max="6148" width="29.7109375" style="123" customWidth="1"/>
    <col min="6149" max="6149" width="13.42578125" style="123" customWidth="1"/>
    <col min="6150" max="6150" width="13.85546875" style="123" customWidth="1"/>
    <col min="6151" max="6155" width="16.5703125" style="123" customWidth="1"/>
    <col min="6156" max="6156" width="20.5703125" style="123" customWidth="1"/>
    <col min="6157" max="6157" width="21.140625" style="123" customWidth="1"/>
    <col min="6158" max="6158" width="9.5703125" style="123" customWidth="1"/>
    <col min="6159" max="6159" width="0.42578125" style="123" customWidth="1"/>
    <col min="6160" max="6166" width="6.42578125" style="123" customWidth="1"/>
    <col min="6167" max="6395" width="11.42578125" style="123"/>
    <col min="6396" max="6396" width="1" style="123" customWidth="1"/>
    <col min="6397" max="6397" width="4.28515625" style="123" customWidth="1"/>
    <col min="6398" max="6398" width="34.7109375" style="123" customWidth="1"/>
    <col min="6399" max="6399" width="0" style="123" hidden="1" customWidth="1"/>
    <col min="6400" max="6400" width="20" style="123" customWidth="1"/>
    <col min="6401" max="6401" width="20.85546875" style="123" customWidth="1"/>
    <col min="6402" max="6402" width="25" style="123" customWidth="1"/>
    <col min="6403" max="6403" width="18.7109375" style="123" customWidth="1"/>
    <col min="6404" max="6404" width="29.7109375" style="123" customWidth="1"/>
    <col min="6405" max="6405" width="13.42578125" style="123" customWidth="1"/>
    <col min="6406" max="6406" width="13.85546875" style="123" customWidth="1"/>
    <col min="6407" max="6411" width="16.5703125" style="123" customWidth="1"/>
    <col min="6412" max="6412" width="20.5703125" style="123" customWidth="1"/>
    <col min="6413" max="6413" width="21.140625" style="123" customWidth="1"/>
    <col min="6414" max="6414" width="9.5703125" style="123" customWidth="1"/>
    <col min="6415" max="6415" width="0.42578125" style="123" customWidth="1"/>
    <col min="6416" max="6422" width="6.42578125" style="123" customWidth="1"/>
    <col min="6423" max="6651" width="11.42578125" style="123"/>
    <col min="6652" max="6652" width="1" style="123" customWidth="1"/>
    <col min="6653" max="6653" width="4.28515625" style="123" customWidth="1"/>
    <col min="6654" max="6654" width="34.7109375" style="123" customWidth="1"/>
    <col min="6655" max="6655" width="0" style="123" hidden="1" customWidth="1"/>
    <col min="6656" max="6656" width="20" style="123" customWidth="1"/>
    <col min="6657" max="6657" width="20.85546875" style="123" customWidth="1"/>
    <col min="6658" max="6658" width="25" style="123" customWidth="1"/>
    <col min="6659" max="6659" width="18.7109375" style="123" customWidth="1"/>
    <col min="6660" max="6660" width="29.7109375" style="123" customWidth="1"/>
    <col min="6661" max="6661" width="13.42578125" style="123" customWidth="1"/>
    <col min="6662" max="6662" width="13.85546875" style="123" customWidth="1"/>
    <col min="6663" max="6667" width="16.5703125" style="123" customWidth="1"/>
    <col min="6668" max="6668" width="20.5703125" style="123" customWidth="1"/>
    <col min="6669" max="6669" width="21.140625" style="123" customWidth="1"/>
    <col min="6670" max="6670" width="9.5703125" style="123" customWidth="1"/>
    <col min="6671" max="6671" width="0.42578125" style="123" customWidth="1"/>
    <col min="6672" max="6678" width="6.42578125" style="123" customWidth="1"/>
    <col min="6679" max="6907" width="11.42578125" style="123"/>
    <col min="6908" max="6908" width="1" style="123" customWidth="1"/>
    <col min="6909" max="6909" width="4.28515625" style="123" customWidth="1"/>
    <col min="6910" max="6910" width="34.7109375" style="123" customWidth="1"/>
    <col min="6911" max="6911" width="0" style="123" hidden="1" customWidth="1"/>
    <col min="6912" max="6912" width="20" style="123" customWidth="1"/>
    <col min="6913" max="6913" width="20.85546875" style="123" customWidth="1"/>
    <col min="6914" max="6914" width="25" style="123" customWidth="1"/>
    <col min="6915" max="6915" width="18.7109375" style="123" customWidth="1"/>
    <col min="6916" max="6916" width="29.7109375" style="123" customWidth="1"/>
    <col min="6917" max="6917" width="13.42578125" style="123" customWidth="1"/>
    <col min="6918" max="6918" width="13.85546875" style="123" customWidth="1"/>
    <col min="6919" max="6923" width="16.5703125" style="123" customWidth="1"/>
    <col min="6924" max="6924" width="20.5703125" style="123" customWidth="1"/>
    <col min="6925" max="6925" width="21.140625" style="123" customWidth="1"/>
    <col min="6926" max="6926" width="9.5703125" style="123" customWidth="1"/>
    <col min="6927" max="6927" width="0.42578125" style="123" customWidth="1"/>
    <col min="6928" max="6934" width="6.42578125" style="123" customWidth="1"/>
    <col min="6935" max="7163" width="11.42578125" style="123"/>
    <col min="7164" max="7164" width="1" style="123" customWidth="1"/>
    <col min="7165" max="7165" width="4.28515625" style="123" customWidth="1"/>
    <col min="7166" max="7166" width="34.7109375" style="123" customWidth="1"/>
    <col min="7167" max="7167" width="0" style="123" hidden="1" customWidth="1"/>
    <col min="7168" max="7168" width="20" style="123" customWidth="1"/>
    <col min="7169" max="7169" width="20.85546875" style="123" customWidth="1"/>
    <col min="7170" max="7170" width="25" style="123" customWidth="1"/>
    <col min="7171" max="7171" width="18.7109375" style="123" customWidth="1"/>
    <col min="7172" max="7172" width="29.7109375" style="123" customWidth="1"/>
    <col min="7173" max="7173" width="13.42578125" style="123" customWidth="1"/>
    <col min="7174" max="7174" width="13.85546875" style="123" customWidth="1"/>
    <col min="7175" max="7179" width="16.5703125" style="123" customWidth="1"/>
    <col min="7180" max="7180" width="20.5703125" style="123" customWidth="1"/>
    <col min="7181" max="7181" width="21.140625" style="123" customWidth="1"/>
    <col min="7182" max="7182" width="9.5703125" style="123" customWidth="1"/>
    <col min="7183" max="7183" width="0.42578125" style="123" customWidth="1"/>
    <col min="7184" max="7190" width="6.42578125" style="123" customWidth="1"/>
    <col min="7191" max="7419" width="11.42578125" style="123"/>
    <col min="7420" max="7420" width="1" style="123" customWidth="1"/>
    <col min="7421" max="7421" width="4.28515625" style="123" customWidth="1"/>
    <col min="7422" max="7422" width="34.7109375" style="123" customWidth="1"/>
    <col min="7423" max="7423" width="0" style="123" hidden="1" customWidth="1"/>
    <col min="7424" max="7424" width="20" style="123" customWidth="1"/>
    <col min="7425" max="7425" width="20.85546875" style="123" customWidth="1"/>
    <col min="7426" max="7426" width="25" style="123" customWidth="1"/>
    <col min="7427" max="7427" width="18.7109375" style="123" customWidth="1"/>
    <col min="7428" max="7428" width="29.7109375" style="123" customWidth="1"/>
    <col min="7429" max="7429" width="13.42578125" style="123" customWidth="1"/>
    <col min="7430" max="7430" width="13.85546875" style="123" customWidth="1"/>
    <col min="7431" max="7435" width="16.5703125" style="123" customWidth="1"/>
    <col min="7436" max="7436" width="20.5703125" style="123" customWidth="1"/>
    <col min="7437" max="7437" width="21.140625" style="123" customWidth="1"/>
    <col min="7438" max="7438" width="9.5703125" style="123" customWidth="1"/>
    <col min="7439" max="7439" width="0.42578125" style="123" customWidth="1"/>
    <col min="7440" max="7446" width="6.42578125" style="123" customWidth="1"/>
    <col min="7447" max="7675" width="11.42578125" style="123"/>
    <col min="7676" max="7676" width="1" style="123" customWidth="1"/>
    <col min="7677" max="7677" width="4.28515625" style="123" customWidth="1"/>
    <col min="7678" max="7678" width="34.7109375" style="123" customWidth="1"/>
    <col min="7679" max="7679" width="0" style="123" hidden="1" customWidth="1"/>
    <col min="7680" max="7680" width="20" style="123" customWidth="1"/>
    <col min="7681" max="7681" width="20.85546875" style="123" customWidth="1"/>
    <col min="7682" max="7682" width="25" style="123" customWidth="1"/>
    <col min="7683" max="7683" width="18.7109375" style="123" customWidth="1"/>
    <col min="7684" max="7684" width="29.7109375" style="123" customWidth="1"/>
    <col min="7685" max="7685" width="13.42578125" style="123" customWidth="1"/>
    <col min="7686" max="7686" width="13.85546875" style="123" customWidth="1"/>
    <col min="7687" max="7691" width="16.5703125" style="123" customWidth="1"/>
    <col min="7692" max="7692" width="20.5703125" style="123" customWidth="1"/>
    <col min="7693" max="7693" width="21.140625" style="123" customWidth="1"/>
    <col min="7694" max="7694" width="9.5703125" style="123" customWidth="1"/>
    <col min="7695" max="7695" width="0.42578125" style="123" customWidth="1"/>
    <col min="7696" max="7702" width="6.42578125" style="123" customWidth="1"/>
    <col min="7703" max="7931" width="11.42578125" style="123"/>
    <col min="7932" max="7932" width="1" style="123" customWidth="1"/>
    <col min="7933" max="7933" width="4.28515625" style="123" customWidth="1"/>
    <col min="7934" max="7934" width="34.7109375" style="123" customWidth="1"/>
    <col min="7935" max="7935" width="0" style="123" hidden="1" customWidth="1"/>
    <col min="7936" max="7936" width="20" style="123" customWidth="1"/>
    <col min="7937" max="7937" width="20.85546875" style="123" customWidth="1"/>
    <col min="7938" max="7938" width="25" style="123" customWidth="1"/>
    <col min="7939" max="7939" width="18.7109375" style="123" customWidth="1"/>
    <col min="7940" max="7940" width="29.7109375" style="123" customWidth="1"/>
    <col min="7941" max="7941" width="13.42578125" style="123" customWidth="1"/>
    <col min="7942" max="7942" width="13.85546875" style="123" customWidth="1"/>
    <col min="7943" max="7947" width="16.5703125" style="123" customWidth="1"/>
    <col min="7948" max="7948" width="20.5703125" style="123" customWidth="1"/>
    <col min="7949" max="7949" width="21.140625" style="123" customWidth="1"/>
    <col min="7950" max="7950" width="9.5703125" style="123" customWidth="1"/>
    <col min="7951" max="7951" width="0.42578125" style="123" customWidth="1"/>
    <col min="7952" max="7958" width="6.42578125" style="123" customWidth="1"/>
    <col min="7959" max="8187" width="11.42578125" style="123"/>
    <col min="8188" max="8188" width="1" style="123" customWidth="1"/>
    <col min="8189" max="8189" width="4.28515625" style="123" customWidth="1"/>
    <col min="8190" max="8190" width="34.7109375" style="123" customWidth="1"/>
    <col min="8191" max="8191" width="0" style="123" hidden="1" customWidth="1"/>
    <col min="8192" max="8192" width="20" style="123" customWidth="1"/>
    <col min="8193" max="8193" width="20.85546875" style="123" customWidth="1"/>
    <col min="8194" max="8194" width="25" style="123" customWidth="1"/>
    <col min="8195" max="8195" width="18.7109375" style="123" customWidth="1"/>
    <col min="8196" max="8196" width="29.7109375" style="123" customWidth="1"/>
    <col min="8197" max="8197" width="13.42578125" style="123" customWidth="1"/>
    <col min="8198" max="8198" width="13.85546875" style="123" customWidth="1"/>
    <col min="8199" max="8203" width="16.5703125" style="123" customWidth="1"/>
    <col min="8204" max="8204" width="20.5703125" style="123" customWidth="1"/>
    <col min="8205" max="8205" width="21.140625" style="123" customWidth="1"/>
    <col min="8206" max="8206" width="9.5703125" style="123" customWidth="1"/>
    <col min="8207" max="8207" width="0.42578125" style="123" customWidth="1"/>
    <col min="8208" max="8214" width="6.42578125" style="123" customWidth="1"/>
    <col min="8215" max="8443" width="11.42578125" style="123"/>
    <col min="8444" max="8444" width="1" style="123" customWidth="1"/>
    <col min="8445" max="8445" width="4.28515625" style="123" customWidth="1"/>
    <col min="8446" max="8446" width="34.7109375" style="123" customWidth="1"/>
    <col min="8447" max="8447" width="0" style="123" hidden="1" customWidth="1"/>
    <col min="8448" max="8448" width="20" style="123" customWidth="1"/>
    <col min="8449" max="8449" width="20.85546875" style="123" customWidth="1"/>
    <col min="8450" max="8450" width="25" style="123" customWidth="1"/>
    <col min="8451" max="8451" width="18.7109375" style="123" customWidth="1"/>
    <col min="8452" max="8452" width="29.7109375" style="123" customWidth="1"/>
    <col min="8453" max="8453" width="13.42578125" style="123" customWidth="1"/>
    <col min="8454" max="8454" width="13.85546875" style="123" customWidth="1"/>
    <col min="8455" max="8459" width="16.5703125" style="123" customWidth="1"/>
    <col min="8460" max="8460" width="20.5703125" style="123" customWidth="1"/>
    <col min="8461" max="8461" width="21.140625" style="123" customWidth="1"/>
    <col min="8462" max="8462" width="9.5703125" style="123" customWidth="1"/>
    <col min="8463" max="8463" width="0.42578125" style="123" customWidth="1"/>
    <col min="8464" max="8470" width="6.42578125" style="123" customWidth="1"/>
    <col min="8471" max="8699" width="11.42578125" style="123"/>
    <col min="8700" max="8700" width="1" style="123" customWidth="1"/>
    <col min="8701" max="8701" width="4.28515625" style="123" customWidth="1"/>
    <col min="8702" max="8702" width="34.7109375" style="123" customWidth="1"/>
    <col min="8703" max="8703" width="0" style="123" hidden="1" customWidth="1"/>
    <col min="8704" max="8704" width="20" style="123" customWidth="1"/>
    <col min="8705" max="8705" width="20.85546875" style="123" customWidth="1"/>
    <col min="8706" max="8706" width="25" style="123" customWidth="1"/>
    <col min="8707" max="8707" width="18.7109375" style="123" customWidth="1"/>
    <col min="8708" max="8708" width="29.7109375" style="123" customWidth="1"/>
    <col min="8709" max="8709" width="13.42578125" style="123" customWidth="1"/>
    <col min="8710" max="8710" width="13.85546875" style="123" customWidth="1"/>
    <col min="8711" max="8715" width="16.5703125" style="123" customWidth="1"/>
    <col min="8716" max="8716" width="20.5703125" style="123" customWidth="1"/>
    <col min="8717" max="8717" width="21.140625" style="123" customWidth="1"/>
    <col min="8718" max="8718" width="9.5703125" style="123" customWidth="1"/>
    <col min="8719" max="8719" width="0.42578125" style="123" customWidth="1"/>
    <col min="8720" max="8726" width="6.42578125" style="123" customWidth="1"/>
    <col min="8727" max="8955" width="11.42578125" style="123"/>
    <col min="8956" max="8956" width="1" style="123" customWidth="1"/>
    <col min="8957" max="8957" width="4.28515625" style="123" customWidth="1"/>
    <col min="8958" max="8958" width="34.7109375" style="123" customWidth="1"/>
    <col min="8959" max="8959" width="0" style="123" hidden="1" customWidth="1"/>
    <col min="8960" max="8960" width="20" style="123" customWidth="1"/>
    <col min="8961" max="8961" width="20.85546875" style="123" customWidth="1"/>
    <col min="8962" max="8962" width="25" style="123" customWidth="1"/>
    <col min="8963" max="8963" width="18.7109375" style="123" customWidth="1"/>
    <col min="8964" max="8964" width="29.7109375" style="123" customWidth="1"/>
    <col min="8965" max="8965" width="13.42578125" style="123" customWidth="1"/>
    <col min="8966" max="8966" width="13.85546875" style="123" customWidth="1"/>
    <col min="8967" max="8971" width="16.5703125" style="123" customWidth="1"/>
    <col min="8972" max="8972" width="20.5703125" style="123" customWidth="1"/>
    <col min="8973" max="8973" width="21.140625" style="123" customWidth="1"/>
    <col min="8974" max="8974" width="9.5703125" style="123" customWidth="1"/>
    <col min="8975" max="8975" width="0.42578125" style="123" customWidth="1"/>
    <col min="8976" max="8982" width="6.42578125" style="123" customWidth="1"/>
    <col min="8983" max="9211" width="11.42578125" style="123"/>
    <col min="9212" max="9212" width="1" style="123" customWidth="1"/>
    <col min="9213" max="9213" width="4.28515625" style="123" customWidth="1"/>
    <col min="9214" max="9214" width="34.7109375" style="123" customWidth="1"/>
    <col min="9215" max="9215" width="0" style="123" hidden="1" customWidth="1"/>
    <col min="9216" max="9216" width="20" style="123" customWidth="1"/>
    <col min="9217" max="9217" width="20.85546875" style="123" customWidth="1"/>
    <col min="9218" max="9218" width="25" style="123" customWidth="1"/>
    <col min="9219" max="9219" width="18.7109375" style="123" customWidth="1"/>
    <col min="9220" max="9220" width="29.7109375" style="123" customWidth="1"/>
    <col min="9221" max="9221" width="13.42578125" style="123" customWidth="1"/>
    <col min="9222" max="9222" width="13.85546875" style="123" customWidth="1"/>
    <col min="9223" max="9227" width="16.5703125" style="123" customWidth="1"/>
    <col min="9228" max="9228" width="20.5703125" style="123" customWidth="1"/>
    <col min="9229" max="9229" width="21.140625" style="123" customWidth="1"/>
    <col min="9230" max="9230" width="9.5703125" style="123" customWidth="1"/>
    <col min="9231" max="9231" width="0.42578125" style="123" customWidth="1"/>
    <col min="9232" max="9238" width="6.42578125" style="123" customWidth="1"/>
    <col min="9239" max="9467" width="11.42578125" style="123"/>
    <col min="9468" max="9468" width="1" style="123" customWidth="1"/>
    <col min="9469" max="9469" width="4.28515625" style="123" customWidth="1"/>
    <col min="9470" max="9470" width="34.7109375" style="123" customWidth="1"/>
    <col min="9471" max="9471" width="0" style="123" hidden="1" customWidth="1"/>
    <col min="9472" max="9472" width="20" style="123" customWidth="1"/>
    <col min="9473" max="9473" width="20.85546875" style="123" customWidth="1"/>
    <col min="9474" max="9474" width="25" style="123" customWidth="1"/>
    <col min="9475" max="9475" width="18.7109375" style="123" customWidth="1"/>
    <col min="9476" max="9476" width="29.7109375" style="123" customWidth="1"/>
    <col min="9477" max="9477" width="13.42578125" style="123" customWidth="1"/>
    <col min="9478" max="9478" width="13.85546875" style="123" customWidth="1"/>
    <col min="9479" max="9483" width="16.5703125" style="123" customWidth="1"/>
    <col min="9484" max="9484" width="20.5703125" style="123" customWidth="1"/>
    <col min="9485" max="9485" width="21.140625" style="123" customWidth="1"/>
    <col min="9486" max="9486" width="9.5703125" style="123" customWidth="1"/>
    <col min="9487" max="9487" width="0.42578125" style="123" customWidth="1"/>
    <col min="9488" max="9494" width="6.42578125" style="123" customWidth="1"/>
    <col min="9495" max="9723" width="11.42578125" style="123"/>
    <col min="9724" max="9724" width="1" style="123" customWidth="1"/>
    <col min="9725" max="9725" width="4.28515625" style="123" customWidth="1"/>
    <col min="9726" max="9726" width="34.7109375" style="123" customWidth="1"/>
    <col min="9727" max="9727" width="0" style="123" hidden="1" customWidth="1"/>
    <col min="9728" max="9728" width="20" style="123" customWidth="1"/>
    <col min="9729" max="9729" width="20.85546875" style="123" customWidth="1"/>
    <col min="9730" max="9730" width="25" style="123" customWidth="1"/>
    <col min="9731" max="9731" width="18.7109375" style="123" customWidth="1"/>
    <col min="9732" max="9732" width="29.7109375" style="123" customWidth="1"/>
    <col min="9733" max="9733" width="13.42578125" style="123" customWidth="1"/>
    <col min="9734" max="9734" width="13.85546875" style="123" customWidth="1"/>
    <col min="9735" max="9739" width="16.5703125" style="123" customWidth="1"/>
    <col min="9740" max="9740" width="20.5703125" style="123" customWidth="1"/>
    <col min="9741" max="9741" width="21.140625" style="123" customWidth="1"/>
    <col min="9742" max="9742" width="9.5703125" style="123" customWidth="1"/>
    <col min="9743" max="9743" width="0.42578125" style="123" customWidth="1"/>
    <col min="9744" max="9750" width="6.42578125" style="123" customWidth="1"/>
    <col min="9751" max="9979" width="11.42578125" style="123"/>
    <col min="9980" max="9980" width="1" style="123" customWidth="1"/>
    <col min="9981" max="9981" width="4.28515625" style="123" customWidth="1"/>
    <col min="9982" max="9982" width="34.7109375" style="123" customWidth="1"/>
    <col min="9983" max="9983" width="0" style="123" hidden="1" customWidth="1"/>
    <col min="9984" max="9984" width="20" style="123" customWidth="1"/>
    <col min="9985" max="9985" width="20.85546875" style="123" customWidth="1"/>
    <col min="9986" max="9986" width="25" style="123" customWidth="1"/>
    <col min="9987" max="9987" width="18.7109375" style="123" customWidth="1"/>
    <col min="9988" max="9988" width="29.7109375" style="123" customWidth="1"/>
    <col min="9989" max="9989" width="13.42578125" style="123" customWidth="1"/>
    <col min="9990" max="9990" width="13.85546875" style="123" customWidth="1"/>
    <col min="9991" max="9995" width="16.5703125" style="123" customWidth="1"/>
    <col min="9996" max="9996" width="20.5703125" style="123" customWidth="1"/>
    <col min="9997" max="9997" width="21.140625" style="123" customWidth="1"/>
    <col min="9998" max="9998" width="9.5703125" style="123" customWidth="1"/>
    <col min="9999" max="9999" width="0.42578125" style="123" customWidth="1"/>
    <col min="10000" max="10006" width="6.42578125" style="123" customWidth="1"/>
    <col min="10007" max="10235" width="11.42578125" style="123"/>
    <col min="10236" max="10236" width="1" style="123" customWidth="1"/>
    <col min="10237" max="10237" width="4.28515625" style="123" customWidth="1"/>
    <col min="10238" max="10238" width="34.7109375" style="123" customWidth="1"/>
    <col min="10239" max="10239" width="0" style="123" hidden="1" customWidth="1"/>
    <col min="10240" max="10240" width="20" style="123" customWidth="1"/>
    <col min="10241" max="10241" width="20.85546875" style="123" customWidth="1"/>
    <col min="10242" max="10242" width="25" style="123" customWidth="1"/>
    <col min="10243" max="10243" width="18.7109375" style="123" customWidth="1"/>
    <col min="10244" max="10244" width="29.7109375" style="123" customWidth="1"/>
    <col min="10245" max="10245" width="13.42578125" style="123" customWidth="1"/>
    <col min="10246" max="10246" width="13.85546875" style="123" customWidth="1"/>
    <col min="10247" max="10251" width="16.5703125" style="123" customWidth="1"/>
    <col min="10252" max="10252" width="20.5703125" style="123" customWidth="1"/>
    <col min="10253" max="10253" width="21.140625" style="123" customWidth="1"/>
    <col min="10254" max="10254" width="9.5703125" style="123" customWidth="1"/>
    <col min="10255" max="10255" width="0.42578125" style="123" customWidth="1"/>
    <col min="10256" max="10262" width="6.42578125" style="123" customWidth="1"/>
    <col min="10263" max="10491" width="11.42578125" style="123"/>
    <col min="10492" max="10492" width="1" style="123" customWidth="1"/>
    <col min="10493" max="10493" width="4.28515625" style="123" customWidth="1"/>
    <col min="10494" max="10494" width="34.7109375" style="123" customWidth="1"/>
    <col min="10495" max="10495" width="0" style="123" hidden="1" customWidth="1"/>
    <col min="10496" max="10496" width="20" style="123" customWidth="1"/>
    <col min="10497" max="10497" width="20.85546875" style="123" customWidth="1"/>
    <col min="10498" max="10498" width="25" style="123" customWidth="1"/>
    <col min="10499" max="10499" width="18.7109375" style="123" customWidth="1"/>
    <col min="10500" max="10500" width="29.7109375" style="123" customWidth="1"/>
    <col min="10501" max="10501" width="13.42578125" style="123" customWidth="1"/>
    <col min="10502" max="10502" width="13.85546875" style="123" customWidth="1"/>
    <col min="10503" max="10507" width="16.5703125" style="123" customWidth="1"/>
    <col min="10508" max="10508" width="20.5703125" style="123" customWidth="1"/>
    <col min="10509" max="10509" width="21.140625" style="123" customWidth="1"/>
    <col min="10510" max="10510" width="9.5703125" style="123" customWidth="1"/>
    <col min="10511" max="10511" width="0.42578125" style="123" customWidth="1"/>
    <col min="10512" max="10518" width="6.42578125" style="123" customWidth="1"/>
    <col min="10519" max="10747" width="11.42578125" style="123"/>
    <col min="10748" max="10748" width="1" style="123" customWidth="1"/>
    <col min="10749" max="10749" width="4.28515625" style="123" customWidth="1"/>
    <col min="10750" max="10750" width="34.7109375" style="123" customWidth="1"/>
    <col min="10751" max="10751" width="0" style="123" hidden="1" customWidth="1"/>
    <col min="10752" max="10752" width="20" style="123" customWidth="1"/>
    <col min="10753" max="10753" width="20.85546875" style="123" customWidth="1"/>
    <col min="10754" max="10754" width="25" style="123" customWidth="1"/>
    <col min="10755" max="10755" width="18.7109375" style="123" customWidth="1"/>
    <col min="10756" max="10756" width="29.7109375" style="123" customWidth="1"/>
    <col min="10757" max="10757" width="13.42578125" style="123" customWidth="1"/>
    <col min="10758" max="10758" width="13.85546875" style="123" customWidth="1"/>
    <col min="10759" max="10763" width="16.5703125" style="123" customWidth="1"/>
    <col min="10764" max="10764" width="20.5703125" style="123" customWidth="1"/>
    <col min="10765" max="10765" width="21.140625" style="123" customWidth="1"/>
    <col min="10766" max="10766" width="9.5703125" style="123" customWidth="1"/>
    <col min="10767" max="10767" width="0.42578125" style="123" customWidth="1"/>
    <col min="10768" max="10774" width="6.42578125" style="123" customWidth="1"/>
    <col min="10775" max="11003" width="11.42578125" style="123"/>
    <col min="11004" max="11004" width="1" style="123" customWidth="1"/>
    <col min="11005" max="11005" width="4.28515625" style="123" customWidth="1"/>
    <col min="11006" max="11006" width="34.7109375" style="123" customWidth="1"/>
    <col min="11007" max="11007" width="0" style="123" hidden="1" customWidth="1"/>
    <col min="11008" max="11008" width="20" style="123" customWidth="1"/>
    <col min="11009" max="11009" width="20.85546875" style="123" customWidth="1"/>
    <col min="11010" max="11010" width="25" style="123" customWidth="1"/>
    <col min="11011" max="11011" width="18.7109375" style="123" customWidth="1"/>
    <col min="11012" max="11012" width="29.7109375" style="123" customWidth="1"/>
    <col min="11013" max="11013" width="13.42578125" style="123" customWidth="1"/>
    <col min="11014" max="11014" width="13.85546875" style="123" customWidth="1"/>
    <col min="11015" max="11019" width="16.5703125" style="123" customWidth="1"/>
    <col min="11020" max="11020" width="20.5703125" style="123" customWidth="1"/>
    <col min="11021" max="11021" width="21.140625" style="123" customWidth="1"/>
    <col min="11022" max="11022" width="9.5703125" style="123" customWidth="1"/>
    <col min="11023" max="11023" width="0.42578125" style="123" customWidth="1"/>
    <col min="11024" max="11030" width="6.42578125" style="123" customWidth="1"/>
    <col min="11031" max="11259" width="11.42578125" style="123"/>
    <col min="11260" max="11260" width="1" style="123" customWidth="1"/>
    <col min="11261" max="11261" width="4.28515625" style="123" customWidth="1"/>
    <col min="11262" max="11262" width="34.7109375" style="123" customWidth="1"/>
    <col min="11263" max="11263" width="0" style="123" hidden="1" customWidth="1"/>
    <col min="11264" max="11264" width="20" style="123" customWidth="1"/>
    <col min="11265" max="11265" width="20.85546875" style="123" customWidth="1"/>
    <col min="11266" max="11266" width="25" style="123" customWidth="1"/>
    <col min="11267" max="11267" width="18.7109375" style="123" customWidth="1"/>
    <col min="11268" max="11268" width="29.7109375" style="123" customWidth="1"/>
    <col min="11269" max="11269" width="13.42578125" style="123" customWidth="1"/>
    <col min="11270" max="11270" width="13.85546875" style="123" customWidth="1"/>
    <col min="11271" max="11275" width="16.5703125" style="123" customWidth="1"/>
    <col min="11276" max="11276" width="20.5703125" style="123" customWidth="1"/>
    <col min="11277" max="11277" width="21.140625" style="123" customWidth="1"/>
    <col min="11278" max="11278" width="9.5703125" style="123" customWidth="1"/>
    <col min="11279" max="11279" width="0.42578125" style="123" customWidth="1"/>
    <col min="11280" max="11286" width="6.42578125" style="123" customWidth="1"/>
    <col min="11287" max="11515" width="11.42578125" style="123"/>
    <col min="11516" max="11516" width="1" style="123" customWidth="1"/>
    <col min="11517" max="11517" width="4.28515625" style="123" customWidth="1"/>
    <col min="11518" max="11518" width="34.7109375" style="123" customWidth="1"/>
    <col min="11519" max="11519" width="0" style="123" hidden="1" customWidth="1"/>
    <col min="11520" max="11520" width="20" style="123" customWidth="1"/>
    <col min="11521" max="11521" width="20.85546875" style="123" customWidth="1"/>
    <col min="11522" max="11522" width="25" style="123" customWidth="1"/>
    <col min="11523" max="11523" width="18.7109375" style="123" customWidth="1"/>
    <col min="11524" max="11524" width="29.7109375" style="123" customWidth="1"/>
    <col min="11525" max="11525" width="13.42578125" style="123" customWidth="1"/>
    <col min="11526" max="11526" width="13.85546875" style="123" customWidth="1"/>
    <col min="11527" max="11531" width="16.5703125" style="123" customWidth="1"/>
    <col min="11532" max="11532" width="20.5703125" style="123" customWidth="1"/>
    <col min="11533" max="11533" width="21.140625" style="123" customWidth="1"/>
    <col min="11534" max="11534" width="9.5703125" style="123" customWidth="1"/>
    <col min="11535" max="11535" width="0.42578125" style="123" customWidth="1"/>
    <col min="11536" max="11542" width="6.42578125" style="123" customWidth="1"/>
    <col min="11543" max="11771" width="11.42578125" style="123"/>
    <col min="11772" max="11772" width="1" style="123" customWidth="1"/>
    <col min="11773" max="11773" width="4.28515625" style="123" customWidth="1"/>
    <col min="11774" max="11774" width="34.7109375" style="123" customWidth="1"/>
    <col min="11775" max="11775" width="0" style="123" hidden="1" customWidth="1"/>
    <col min="11776" max="11776" width="20" style="123" customWidth="1"/>
    <col min="11777" max="11777" width="20.85546875" style="123" customWidth="1"/>
    <col min="11778" max="11778" width="25" style="123" customWidth="1"/>
    <col min="11779" max="11779" width="18.7109375" style="123" customWidth="1"/>
    <col min="11780" max="11780" width="29.7109375" style="123" customWidth="1"/>
    <col min="11781" max="11781" width="13.42578125" style="123" customWidth="1"/>
    <col min="11782" max="11782" width="13.85546875" style="123" customWidth="1"/>
    <col min="11783" max="11787" width="16.5703125" style="123" customWidth="1"/>
    <col min="11788" max="11788" width="20.5703125" style="123" customWidth="1"/>
    <col min="11789" max="11789" width="21.140625" style="123" customWidth="1"/>
    <col min="11790" max="11790" width="9.5703125" style="123" customWidth="1"/>
    <col min="11791" max="11791" width="0.42578125" style="123" customWidth="1"/>
    <col min="11792" max="11798" width="6.42578125" style="123" customWidth="1"/>
    <col min="11799" max="12027" width="11.42578125" style="123"/>
    <col min="12028" max="12028" width="1" style="123" customWidth="1"/>
    <col min="12029" max="12029" width="4.28515625" style="123" customWidth="1"/>
    <col min="12030" max="12030" width="34.7109375" style="123" customWidth="1"/>
    <col min="12031" max="12031" width="0" style="123" hidden="1" customWidth="1"/>
    <col min="12032" max="12032" width="20" style="123" customWidth="1"/>
    <col min="12033" max="12033" width="20.85546875" style="123" customWidth="1"/>
    <col min="12034" max="12034" width="25" style="123" customWidth="1"/>
    <col min="12035" max="12035" width="18.7109375" style="123" customWidth="1"/>
    <col min="12036" max="12036" width="29.7109375" style="123" customWidth="1"/>
    <col min="12037" max="12037" width="13.42578125" style="123" customWidth="1"/>
    <col min="12038" max="12038" width="13.85546875" style="123" customWidth="1"/>
    <col min="12039" max="12043" width="16.5703125" style="123" customWidth="1"/>
    <col min="12044" max="12044" width="20.5703125" style="123" customWidth="1"/>
    <col min="12045" max="12045" width="21.140625" style="123" customWidth="1"/>
    <col min="12046" max="12046" width="9.5703125" style="123" customWidth="1"/>
    <col min="12047" max="12047" width="0.42578125" style="123" customWidth="1"/>
    <col min="12048" max="12054" width="6.42578125" style="123" customWidth="1"/>
    <col min="12055" max="12283" width="11.42578125" style="123"/>
    <col min="12284" max="12284" width="1" style="123" customWidth="1"/>
    <col min="12285" max="12285" width="4.28515625" style="123" customWidth="1"/>
    <col min="12286" max="12286" width="34.7109375" style="123" customWidth="1"/>
    <col min="12287" max="12287" width="0" style="123" hidden="1" customWidth="1"/>
    <col min="12288" max="12288" width="20" style="123" customWidth="1"/>
    <col min="12289" max="12289" width="20.85546875" style="123" customWidth="1"/>
    <col min="12290" max="12290" width="25" style="123" customWidth="1"/>
    <col min="12291" max="12291" width="18.7109375" style="123" customWidth="1"/>
    <col min="12292" max="12292" width="29.7109375" style="123" customWidth="1"/>
    <col min="12293" max="12293" width="13.42578125" style="123" customWidth="1"/>
    <col min="12294" max="12294" width="13.85546875" style="123" customWidth="1"/>
    <col min="12295" max="12299" width="16.5703125" style="123" customWidth="1"/>
    <col min="12300" max="12300" width="20.5703125" style="123" customWidth="1"/>
    <col min="12301" max="12301" width="21.140625" style="123" customWidth="1"/>
    <col min="12302" max="12302" width="9.5703125" style="123" customWidth="1"/>
    <col min="12303" max="12303" width="0.42578125" style="123" customWidth="1"/>
    <col min="12304" max="12310" width="6.42578125" style="123" customWidth="1"/>
    <col min="12311" max="12539" width="11.42578125" style="123"/>
    <col min="12540" max="12540" width="1" style="123" customWidth="1"/>
    <col min="12541" max="12541" width="4.28515625" style="123" customWidth="1"/>
    <col min="12542" max="12542" width="34.7109375" style="123" customWidth="1"/>
    <col min="12543" max="12543" width="0" style="123" hidden="1" customWidth="1"/>
    <col min="12544" max="12544" width="20" style="123" customWidth="1"/>
    <col min="12545" max="12545" width="20.85546875" style="123" customWidth="1"/>
    <col min="12546" max="12546" width="25" style="123" customWidth="1"/>
    <col min="12547" max="12547" width="18.7109375" style="123" customWidth="1"/>
    <col min="12548" max="12548" width="29.7109375" style="123" customWidth="1"/>
    <col min="12549" max="12549" width="13.42578125" style="123" customWidth="1"/>
    <col min="12550" max="12550" width="13.85546875" style="123" customWidth="1"/>
    <col min="12551" max="12555" width="16.5703125" style="123" customWidth="1"/>
    <col min="12556" max="12556" width="20.5703125" style="123" customWidth="1"/>
    <col min="12557" max="12557" width="21.140625" style="123" customWidth="1"/>
    <col min="12558" max="12558" width="9.5703125" style="123" customWidth="1"/>
    <col min="12559" max="12559" width="0.42578125" style="123" customWidth="1"/>
    <col min="12560" max="12566" width="6.42578125" style="123" customWidth="1"/>
    <col min="12567" max="12795" width="11.42578125" style="123"/>
    <col min="12796" max="12796" width="1" style="123" customWidth="1"/>
    <col min="12797" max="12797" width="4.28515625" style="123" customWidth="1"/>
    <col min="12798" max="12798" width="34.7109375" style="123" customWidth="1"/>
    <col min="12799" max="12799" width="0" style="123" hidden="1" customWidth="1"/>
    <col min="12800" max="12800" width="20" style="123" customWidth="1"/>
    <col min="12801" max="12801" width="20.85546875" style="123" customWidth="1"/>
    <col min="12802" max="12802" width="25" style="123" customWidth="1"/>
    <col min="12803" max="12803" width="18.7109375" style="123" customWidth="1"/>
    <col min="12804" max="12804" width="29.7109375" style="123" customWidth="1"/>
    <col min="12805" max="12805" width="13.42578125" style="123" customWidth="1"/>
    <col min="12806" max="12806" width="13.85546875" style="123" customWidth="1"/>
    <col min="12807" max="12811" width="16.5703125" style="123" customWidth="1"/>
    <col min="12812" max="12812" width="20.5703125" style="123" customWidth="1"/>
    <col min="12813" max="12813" width="21.140625" style="123" customWidth="1"/>
    <col min="12814" max="12814" width="9.5703125" style="123" customWidth="1"/>
    <col min="12815" max="12815" width="0.42578125" style="123" customWidth="1"/>
    <col min="12816" max="12822" width="6.42578125" style="123" customWidth="1"/>
    <col min="12823" max="13051" width="11.42578125" style="123"/>
    <col min="13052" max="13052" width="1" style="123" customWidth="1"/>
    <col min="13053" max="13053" width="4.28515625" style="123" customWidth="1"/>
    <col min="13054" max="13054" width="34.7109375" style="123" customWidth="1"/>
    <col min="13055" max="13055" width="0" style="123" hidden="1" customWidth="1"/>
    <col min="13056" max="13056" width="20" style="123" customWidth="1"/>
    <col min="13057" max="13057" width="20.85546875" style="123" customWidth="1"/>
    <col min="13058" max="13058" width="25" style="123" customWidth="1"/>
    <col min="13059" max="13059" width="18.7109375" style="123" customWidth="1"/>
    <col min="13060" max="13060" width="29.7109375" style="123" customWidth="1"/>
    <col min="13061" max="13061" width="13.42578125" style="123" customWidth="1"/>
    <col min="13062" max="13062" width="13.85546875" style="123" customWidth="1"/>
    <col min="13063" max="13067" width="16.5703125" style="123" customWidth="1"/>
    <col min="13068" max="13068" width="20.5703125" style="123" customWidth="1"/>
    <col min="13069" max="13069" width="21.140625" style="123" customWidth="1"/>
    <col min="13070" max="13070" width="9.5703125" style="123" customWidth="1"/>
    <col min="13071" max="13071" width="0.42578125" style="123" customWidth="1"/>
    <col min="13072" max="13078" width="6.42578125" style="123" customWidth="1"/>
    <col min="13079" max="13307" width="11.42578125" style="123"/>
    <col min="13308" max="13308" width="1" style="123" customWidth="1"/>
    <col min="13309" max="13309" width="4.28515625" style="123" customWidth="1"/>
    <col min="13310" max="13310" width="34.7109375" style="123" customWidth="1"/>
    <col min="13311" max="13311" width="0" style="123" hidden="1" customWidth="1"/>
    <col min="13312" max="13312" width="20" style="123" customWidth="1"/>
    <col min="13313" max="13313" width="20.85546875" style="123" customWidth="1"/>
    <col min="13314" max="13314" width="25" style="123" customWidth="1"/>
    <col min="13315" max="13315" width="18.7109375" style="123" customWidth="1"/>
    <col min="13316" max="13316" width="29.7109375" style="123" customWidth="1"/>
    <col min="13317" max="13317" width="13.42578125" style="123" customWidth="1"/>
    <col min="13318" max="13318" width="13.85546875" style="123" customWidth="1"/>
    <col min="13319" max="13323" width="16.5703125" style="123" customWidth="1"/>
    <col min="13324" max="13324" width="20.5703125" style="123" customWidth="1"/>
    <col min="13325" max="13325" width="21.140625" style="123" customWidth="1"/>
    <col min="13326" max="13326" width="9.5703125" style="123" customWidth="1"/>
    <col min="13327" max="13327" width="0.42578125" style="123" customWidth="1"/>
    <col min="13328" max="13334" width="6.42578125" style="123" customWidth="1"/>
    <col min="13335" max="13563" width="11.42578125" style="123"/>
    <col min="13564" max="13564" width="1" style="123" customWidth="1"/>
    <col min="13565" max="13565" width="4.28515625" style="123" customWidth="1"/>
    <col min="13566" max="13566" width="34.7109375" style="123" customWidth="1"/>
    <col min="13567" max="13567" width="0" style="123" hidden="1" customWidth="1"/>
    <col min="13568" max="13568" width="20" style="123" customWidth="1"/>
    <col min="13569" max="13569" width="20.85546875" style="123" customWidth="1"/>
    <col min="13570" max="13570" width="25" style="123" customWidth="1"/>
    <col min="13571" max="13571" width="18.7109375" style="123" customWidth="1"/>
    <col min="13572" max="13572" width="29.7109375" style="123" customWidth="1"/>
    <col min="13573" max="13573" width="13.42578125" style="123" customWidth="1"/>
    <col min="13574" max="13574" width="13.85546875" style="123" customWidth="1"/>
    <col min="13575" max="13579" width="16.5703125" style="123" customWidth="1"/>
    <col min="13580" max="13580" width="20.5703125" style="123" customWidth="1"/>
    <col min="13581" max="13581" width="21.140625" style="123" customWidth="1"/>
    <col min="13582" max="13582" width="9.5703125" style="123" customWidth="1"/>
    <col min="13583" max="13583" width="0.42578125" style="123" customWidth="1"/>
    <col min="13584" max="13590" width="6.42578125" style="123" customWidth="1"/>
    <col min="13591" max="13819" width="11.42578125" style="123"/>
    <col min="13820" max="13820" width="1" style="123" customWidth="1"/>
    <col min="13821" max="13821" width="4.28515625" style="123" customWidth="1"/>
    <col min="13822" max="13822" width="34.7109375" style="123" customWidth="1"/>
    <col min="13823" max="13823" width="0" style="123" hidden="1" customWidth="1"/>
    <col min="13824" max="13824" width="20" style="123" customWidth="1"/>
    <col min="13825" max="13825" width="20.85546875" style="123" customWidth="1"/>
    <col min="13826" max="13826" width="25" style="123" customWidth="1"/>
    <col min="13827" max="13827" width="18.7109375" style="123" customWidth="1"/>
    <col min="13828" max="13828" width="29.7109375" style="123" customWidth="1"/>
    <col min="13829" max="13829" width="13.42578125" style="123" customWidth="1"/>
    <col min="13830" max="13830" width="13.85546875" style="123" customWidth="1"/>
    <col min="13831" max="13835" width="16.5703125" style="123" customWidth="1"/>
    <col min="13836" max="13836" width="20.5703125" style="123" customWidth="1"/>
    <col min="13837" max="13837" width="21.140625" style="123" customWidth="1"/>
    <col min="13838" max="13838" width="9.5703125" style="123" customWidth="1"/>
    <col min="13839" max="13839" width="0.42578125" style="123" customWidth="1"/>
    <col min="13840" max="13846" width="6.42578125" style="123" customWidth="1"/>
    <col min="13847" max="14075" width="11.42578125" style="123"/>
    <col min="14076" max="14076" width="1" style="123" customWidth="1"/>
    <col min="14077" max="14077" width="4.28515625" style="123" customWidth="1"/>
    <col min="14078" max="14078" width="34.7109375" style="123" customWidth="1"/>
    <col min="14079" max="14079" width="0" style="123" hidden="1" customWidth="1"/>
    <col min="14080" max="14080" width="20" style="123" customWidth="1"/>
    <col min="14081" max="14081" width="20.85546875" style="123" customWidth="1"/>
    <col min="14082" max="14082" width="25" style="123" customWidth="1"/>
    <col min="14083" max="14083" width="18.7109375" style="123" customWidth="1"/>
    <col min="14084" max="14084" width="29.7109375" style="123" customWidth="1"/>
    <col min="14085" max="14085" width="13.42578125" style="123" customWidth="1"/>
    <col min="14086" max="14086" width="13.85546875" style="123" customWidth="1"/>
    <col min="14087" max="14091" width="16.5703125" style="123" customWidth="1"/>
    <col min="14092" max="14092" width="20.5703125" style="123" customWidth="1"/>
    <col min="14093" max="14093" width="21.140625" style="123" customWidth="1"/>
    <col min="14094" max="14094" width="9.5703125" style="123" customWidth="1"/>
    <col min="14095" max="14095" width="0.42578125" style="123" customWidth="1"/>
    <col min="14096" max="14102" width="6.42578125" style="123" customWidth="1"/>
    <col min="14103" max="14331" width="11.42578125" style="123"/>
    <col min="14332" max="14332" width="1" style="123" customWidth="1"/>
    <col min="14333" max="14333" width="4.28515625" style="123" customWidth="1"/>
    <col min="14334" max="14334" width="34.7109375" style="123" customWidth="1"/>
    <col min="14335" max="14335" width="0" style="123" hidden="1" customWidth="1"/>
    <col min="14336" max="14336" width="20" style="123" customWidth="1"/>
    <col min="14337" max="14337" width="20.85546875" style="123" customWidth="1"/>
    <col min="14338" max="14338" width="25" style="123" customWidth="1"/>
    <col min="14339" max="14339" width="18.7109375" style="123" customWidth="1"/>
    <col min="14340" max="14340" width="29.7109375" style="123" customWidth="1"/>
    <col min="14341" max="14341" width="13.42578125" style="123" customWidth="1"/>
    <col min="14342" max="14342" width="13.85546875" style="123" customWidth="1"/>
    <col min="14343" max="14347" width="16.5703125" style="123" customWidth="1"/>
    <col min="14348" max="14348" width="20.5703125" style="123" customWidth="1"/>
    <col min="14349" max="14349" width="21.140625" style="123" customWidth="1"/>
    <col min="14350" max="14350" width="9.5703125" style="123" customWidth="1"/>
    <col min="14351" max="14351" width="0.42578125" style="123" customWidth="1"/>
    <col min="14352" max="14358" width="6.42578125" style="123" customWidth="1"/>
    <col min="14359" max="14587" width="11.42578125" style="123"/>
    <col min="14588" max="14588" width="1" style="123" customWidth="1"/>
    <col min="14589" max="14589" width="4.28515625" style="123" customWidth="1"/>
    <col min="14590" max="14590" width="34.7109375" style="123" customWidth="1"/>
    <col min="14591" max="14591" width="0" style="123" hidden="1" customWidth="1"/>
    <col min="14592" max="14592" width="20" style="123" customWidth="1"/>
    <col min="14593" max="14593" width="20.85546875" style="123" customWidth="1"/>
    <col min="14594" max="14594" width="25" style="123" customWidth="1"/>
    <col min="14595" max="14595" width="18.7109375" style="123" customWidth="1"/>
    <col min="14596" max="14596" width="29.7109375" style="123" customWidth="1"/>
    <col min="14597" max="14597" width="13.42578125" style="123" customWidth="1"/>
    <col min="14598" max="14598" width="13.85546875" style="123" customWidth="1"/>
    <col min="14599" max="14603" width="16.5703125" style="123" customWidth="1"/>
    <col min="14604" max="14604" width="20.5703125" style="123" customWidth="1"/>
    <col min="14605" max="14605" width="21.140625" style="123" customWidth="1"/>
    <col min="14606" max="14606" width="9.5703125" style="123" customWidth="1"/>
    <col min="14607" max="14607" width="0.42578125" style="123" customWidth="1"/>
    <col min="14608" max="14614" width="6.42578125" style="123" customWidth="1"/>
    <col min="14615" max="14843" width="11.42578125" style="123"/>
    <col min="14844" max="14844" width="1" style="123" customWidth="1"/>
    <col min="14845" max="14845" width="4.28515625" style="123" customWidth="1"/>
    <col min="14846" max="14846" width="34.7109375" style="123" customWidth="1"/>
    <col min="14847" max="14847" width="0" style="123" hidden="1" customWidth="1"/>
    <col min="14848" max="14848" width="20" style="123" customWidth="1"/>
    <col min="14849" max="14849" width="20.85546875" style="123" customWidth="1"/>
    <col min="14850" max="14850" width="25" style="123" customWidth="1"/>
    <col min="14851" max="14851" width="18.7109375" style="123" customWidth="1"/>
    <col min="14852" max="14852" width="29.7109375" style="123" customWidth="1"/>
    <col min="14853" max="14853" width="13.42578125" style="123" customWidth="1"/>
    <col min="14854" max="14854" width="13.85546875" style="123" customWidth="1"/>
    <col min="14855" max="14859" width="16.5703125" style="123" customWidth="1"/>
    <col min="14860" max="14860" width="20.5703125" style="123" customWidth="1"/>
    <col min="14861" max="14861" width="21.140625" style="123" customWidth="1"/>
    <col min="14862" max="14862" width="9.5703125" style="123" customWidth="1"/>
    <col min="14863" max="14863" width="0.42578125" style="123" customWidth="1"/>
    <col min="14864" max="14870" width="6.42578125" style="123" customWidth="1"/>
    <col min="14871" max="15099" width="11.42578125" style="123"/>
    <col min="15100" max="15100" width="1" style="123" customWidth="1"/>
    <col min="15101" max="15101" width="4.28515625" style="123" customWidth="1"/>
    <col min="15102" max="15102" width="34.7109375" style="123" customWidth="1"/>
    <col min="15103" max="15103" width="0" style="123" hidden="1" customWidth="1"/>
    <col min="15104" max="15104" width="20" style="123" customWidth="1"/>
    <col min="15105" max="15105" width="20.85546875" style="123" customWidth="1"/>
    <col min="15106" max="15106" width="25" style="123" customWidth="1"/>
    <col min="15107" max="15107" width="18.7109375" style="123" customWidth="1"/>
    <col min="15108" max="15108" width="29.7109375" style="123" customWidth="1"/>
    <col min="15109" max="15109" width="13.42578125" style="123" customWidth="1"/>
    <col min="15110" max="15110" width="13.85546875" style="123" customWidth="1"/>
    <col min="15111" max="15115" width="16.5703125" style="123" customWidth="1"/>
    <col min="15116" max="15116" width="20.5703125" style="123" customWidth="1"/>
    <col min="15117" max="15117" width="21.140625" style="123" customWidth="1"/>
    <col min="15118" max="15118" width="9.5703125" style="123" customWidth="1"/>
    <col min="15119" max="15119" width="0.42578125" style="123" customWidth="1"/>
    <col min="15120" max="15126" width="6.42578125" style="123" customWidth="1"/>
    <col min="15127" max="15355" width="11.42578125" style="123"/>
    <col min="15356" max="15356" width="1" style="123" customWidth="1"/>
    <col min="15357" max="15357" width="4.28515625" style="123" customWidth="1"/>
    <col min="15358" max="15358" width="34.7109375" style="123" customWidth="1"/>
    <col min="15359" max="15359" width="0" style="123" hidden="1" customWidth="1"/>
    <col min="15360" max="15360" width="20" style="123" customWidth="1"/>
    <col min="15361" max="15361" width="20.85546875" style="123" customWidth="1"/>
    <col min="15362" max="15362" width="25" style="123" customWidth="1"/>
    <col min="15363" max="15363" width="18.7109375" style="123" customWidth="1"/>
    <col min="15364" max="15364" width="29.7109375" style="123" customWidth="1"/>
    <col min="15365" max="15365" width="13.42578125" style="123" customWidth="1"/>
    <col min="15366" max="15366" width="13.85546875" style="123" customWidth="1"/>
    <col min="15367" max="15371" width="16.5703125" style="123" customWidth="1"/>
    <col min="15372" max="15372" width="20.5703125" style="123" customWidth="1"/>
    <col min="15373" max="15373" width="21.140625" style="123" customWidth="1"/>
    <col min="15374" max="15374" width="9.5703125" style="123" customWidth="1"/>
    <col min="15375" max="15375" width="0.42578125" style="123" customWidth="1"/>
    <col min="15376" max="15382" width="6.42578125" style="123" customWidth="1"/>
    <col min="15383" max="15611" width="11.42578125" style="123"/>
    <col min="15612" max="15612" width="1" style="123" customWidth="1"/>
    <col min="15613" max="15613" width="4.28515625" style="123" customWidth="1"/>
    <col min="15614" max="15614" width="34.7109375" style="123" customWidth="1"/>
    <col min="15615" max="15615" width="0" style="123" hidden="1" customWidth="1"/>
    <col min="15616" max="15616" width="20" style="123" customWidth="1"/>
    <col min="15617" max="15617" width="20.85546875" style="123" customWidth="1"/>
    <col min="15618" max="15618" width="25" style="123" customWidth="1"/>
    <col min="15619" max="15619" width="18.7109375" style="123" customWidth="1"/>
    <col min="15620" max="15620" width="29.7109375" style="123" customWidth="1"/>
    <col min="15621" max="15621" width="13.42578125" style="123" customWidth="1"/>
    <col min="15622" max="15622" width="13.85546875" style="123" customWidth="1"/>
    <col min="15623" max="15627" width="16.5703125" style="123" customWidth="1"/>
    <col min="15628" max="15628" width="20.5703125" style="123" customWidth="1"/>
    <col min="15629" max="15629" width="21.140625" style="123" customWidth="1"/>
    <col min="15630" max="15630" width="9.5703125" style="123" customWidth="1"/>
    <col min="15631" max="15631" width="0.42578125" style="123" customWidth="1"/>
    <col min="15632" max="15638" width="6.42578125" style="123" customWidth="1"/>
    <col min="15639" max="15867" width="11.42578125" style="123"/>
    <col min="15868" max="15868" width="1" style="123" customWidth="1"/>
    <col min="15869" max="15869" width="4.28515625" style="123" customWidth="1"/>
    <col min="15870" max="15870" width="34.7109375" style="123" customWidth="1"/>
    <col min="15871" max="15871" width="0" style="123" hidden="1" customWidth="1"/>
    <col min="15872" max="15872" width="20" style="123" customWidth="1"/>
    <col min="15873" max="15873" width="20.85546875" style="123" customWidth="1"/>
    <col min="15874" max="15874" width="25" style="123" customWidth="1"/>
    <col min="15875" max="15875" width="18.7109375" style="123" customWidth="1"/>
    <col min="15876" max="15876" width="29.7109375" style="123" customWidth="1"/>
    <col min="15877" max="15877" width="13.42578125" style="123" customWidth="1"/>
    <col min="15878" max="15878" width="13.85546875" style="123" customWidth="1"/>
    <col min="15879" max="15883" width="16.5703125" style="123" customWidth="1"/>
    <col min="15884" max="15884" width="20.5703125" style="123" customWidth="1"/>
    <col min="15885" max="15885" width="21.140625" style="123" customWidth="1"/>
    <col min="15886" max="15886" width="9.5703125" style="123" customWidth="1"/>
    <col min="15887" max="15887" width="0.42578125" style="123" customWidth="1"/>
    <col min="15888" max="15894" width="6.42578125" style="123" customWidth="1"/>
    <col min="15895" max="16123" width="11.42578125" style="123"/>
    <col min="16124" max="16124" width="1" style="123" customWidth="1"/>
    <col min="16125" max="16125" width="4.28515625" style="123" customWidth="1"/>
    <col min="16126" max="16126" width="34.7109375" style="123" customWidth="1"/>
    <col min="16127" max="16127" width="0" style="123" hidden="1" customWidth="1"/>
    <col min="16128" max="16128" width="20" style="123" customWidth="1"/>
    <col min="16129" max="16129" width="20.85546875" style="123" customWidth="1"/>
    <col min="16130" max="16130" width="25" style="123" customWidth="1"/>
    <col min="16131" max="16131" width="18.7109375" style="123" customWidth="1"/>
    <col min="16132" max="16132" width="29.7109375" style="123" customWidth="1"/>
    <col min="16133" max="16133" width="13.42578125" style="123" customWidth="1"/>
    <col min="16134" max="16134" width="13.85546875" style="123" customWidth="1"/>
    <col min="16135" max="16139" width="16.5703125" style="123" customWidth="1"/>
    <col min="16140" max="16140" width="20.5703125" style="123" customWidth="1"/>
    <col min="16141" max="16141" width="21.140625" style="123" customWidth="1"/>
    <col min="16142" max="16142" width="9.5703125" style="123" customWidth="1"/>
    <col min="16143" max="16143" width="0.42578125" style="123" customWidth="1"/>
    <col min="16144" max="16150" width="6.42578125" style="123" customWidth="1"/>
    <col min="16151" max="16371" width="11.42578125" style="123"/>
    <col min="16372" max="16384" width="11.42578125" style="123" customWidth="1"/>
  </cols>
  <sheetData>
    <row r="2" spans="1:16" ht="15" x14ac:dyDescent="0.25">
      <c r="B2" s="493" t="s">
        <v>77</v>
      </c>
      <c r="C2" s="494"/>
      <c r="D2" s="494"/>
      <c r="E2" s="494"/>
      <c r="F2" s="494"/>
      <c r="G2" s="494"/>
      <c r="H2" s="494"/>
      <c r="I2" s="494"/>
      <c r="J2" s="494"/>
      <c r="K2" s="494"/>
      <c r="L2" s="494"/>
      <c r="M2" s="494"/>
      <c r="N2" s="494"/>
      <c r="O2" s="494"/>
      <c r="P2" s="494"/>
    </row>
    <row r="4" spans="1:16" ht="15" x14ac:dyDescent="0.25">
      <c r="B4" s="505" t="s">
        <v>78</v>
      </c>
      <c r="C4" s="505"/>
      <c r="D4" s="505"/>
      <c r="E4" s="505"/>
      <c r="F4" s="505"/>
      <c r="G4" s="505"/>
      <c r="H4" s="505"/>
      <c r="I4" s="505"/>
      <c r="J4" s="505"/>
      <c r="K4" s="505"/>
      <c r="L4" s="505"/>
      <c r="M4" s="505"/>
      <c r="N4" s="505"/>
      <c r="O4" s="505"/>
      <c r="P4" s="505"/>
    </row>
    <row r="5" spans="1:16" s="171" customFormat="1" ht="15" x14ac:dyDescent="0.25">
      <c r="A5" s="508" t="s">
        <v>79</v>
      </c>
      <c r="B5" s="508"/>
      <c r="C5" s="508"/>
      <c r="D5" s="508"/>
      <c r="E5" s="508"/>
      <c r="F5" s="508"/>
      <c r="G5" s="508"/>
      <c r="H5" s="508"/>
      <c r="I5" s="508"/>
      <c r="J5" s="508"/>
      <c r="K5" s="508"/>
      <c r="L5" s="508"/>
    </row>
    <row r="6" spans="1:16" ht="15" thickBot="1" x14ac:dyDescent="0.3"/>
    <row r="7" spans="1:16" ht="15.75" thickBot="1" x14ac:dyDescent="0.3">
      <c r="B7" s="130" t="s">
        <v>80</v>
      </c>
      <c r="C7" s="500" t="s">
        <v>71</v>
      </c>
      <c r="D7" s="500"/>
      <c r="E7" s="500"/>
      <c r="F7" s="500"/>
      <c r="G7" s="500"/>
      <c r="H7" s="500"/>
      <c r="I7" s="500"/>
      <c r="J7" s="500"/>
      <c r="K7" s="500"/>
      <c r="L7" s="500"/>
      <c r="M7" s="500"/>
      <c r="N7" s="501"/>
    </row>
    <row r="8" spans="1:16" ht="15.75" thickBot="1" x14ac:dyDescent="0.3">
      <c r="B8" s="130" t="s">
        <v>81</v>
      </c>
      <c r="C8" s="500"/>
      <c r="D8" s="500"/>
      <c r="E8" s="500"/>
      <c r="F8" s="500"/>
      <c r="G8" s="500"/>
      <c r="H8" s="500"/>
      <c r="I8" s="500"/>
      <c r="J8" s="500"/>
      <c r="K8" s="500"/>
      <c r="L8" s="500"/>
      <c r="M8" s="500"/>
      <c r="N8" s="501"/>
    </row>
    <row r="9" spans="1:16" ht="15.75" thickBot="1" x14ac:dyDescent="0.3">
      <c r="B9" s="130" t="s">
        <v>82</v>
      </c>
      <c r="C9" s="500"/>
      <c r="D9" s="500"/>
      <c r="E9" s="500"/>
      <c r="F9" s="500"/>
      <c r="G9" s="500"/>
      <c r="H9" s="500"/>
      <c r="I9" s="500"/>
      <c r="J9" s="500"/>
      <c r="K9" s="500"/>
      <c r="L9" s="500"/>
      <c r="M9" s="500"/>
      <c r="N9" s="501"/>
    </row>
    <row r="10" spans="1:16" ht="15.75" thickBot="1" x14ac:dyDescent="0.3">
      <c r="B10" s="130" t="s">
        <v>83</v>
      </c>
      <c r="C10" s="500"/>
      <c r="D10" s="500"/>
      <c r="E10" s="500"/>
      <c r="F10" s="500"/>
      <c r="G10" s="500"/>
      <c r="H10" s="500"/>
      <c r="I10" s="500"/>
      <c r="J10" s="500"/>
      <c r="K10" s="500"/>
      <c r="L10" s="500"/>
      <c r="M10" s="500"/>
      <c r="N10" s="501"/>
    </row>
    <row r="11" spans="1:16" ht="15.75" thickBot="1" x14ac:dyDescent="0.3">
      <c r="B11" s="130" t="s">
        <v>84</v>
      </c>
      <c r="C11" s="502">
        <v>25</v>
      </c>
      <c r="D11" s="502"/>
      <c r="E11" s="503"/>
      <c r="F11" s="172"/>
      <c r="G11" s="172"/>
      <c r="H11" s="172"/>
      <c r="I11" s="172"/>
      <c r="J11" s="172"/>
      <c r="K11" s="172"/>
      <c r="L11" s="172"/>
      <c r="M11" s="172"/>
      <c r="N11" s="173"/>
    </row>
    <row r="12" spans="1:16" ht="15.75" thickBot="1" x14ac:dyDescent="0.3">
      <c r="B12" s="131" t="s">
        <v>85</v>
      </c>
      <c r="C12" s="147">
        <v>42022</v>
      </c>
      <c r="D12" s="104"/>
      <c r="E12" s="104"/>
      <c r="F12" s="104"/>
      <c r="G12" s="104"/>
      <c r="H12" s="104"/>
      <c r="I12" s="104"/>
      <c r="J12" s="104"/>
      <c r="K12" s="104"/>
      <c r="L12" s="104"/>
      <c r="M12" s="104"/>
      <c r="N12" s="105"/>
    </row>
    <row r="13" spans="1:16" ht="15" x14ac:dyDescent="0.25">
      <c r="B13" s="132"/>
      <c r="C13" s="148"/>
      <c r="D13" s="133"/>
      <c r="E13" s="133"/>
      <c r="F13" s="133"/>
      <c r="G13" s="133"/>
      <c r="H13" s="133"/>
      <c r="I13" s="174"/>
      <c r="J13" s="174"/>
      <c r="K13" s="174"/>
      <c r="L13" s="174"/>
      <c r="M13" s="174"/>
      <c r="N13" s="133"/>
    </row>
    <row r="14" spans="1:16" ht="15" x14ac:dyDescent="0.25">
      <c r="I14" s="174"/>
      <c r="J14" s="174"/>
      <c r="K14" s="174"/>
      <c r="L14" s="174"/>
      <c r="M14" s="174"/>
      <c r="N14" s="175"/>
    </row>
    <row r="15" spans="1:16" ht="30" customHeight="1" x14ac:dyDescent="0.25">
      <c r="B15" s="498" t="s">
        <v>86</v>
      </c>
      <c r="C15" s="498"/>
      <c r="D15" s="176" t="s">
        <v>87</v>
      </c>
      <c r="E15" s="176" t="s">
        <v>88</v>
      </c>
      <c r="F15" s="176" t="s">
        <v>89</v>
      </c>
      <c r="G15" s="177"/>
      <c r="I15" s="149"/>
      <c r="J15" s="149"/>
      <c r="K15" s="149"/>
      <c r="L15" s="149"/>
      <c r="M15" s="149"/>
      <c r="N15" s="175"/>
    </row>
    <row r="16" spans="1:16" ht="15" x14ac:dyDescent="0.25">
      <c r="B16" s="498"/>
      <c r="C16" s="498"/>
      <c r="D16" s="176">
        <v>25</v>
      </c>
      <c r="E16" s="178">
        <v>408110700</v>
      </c>
      <c r="F16" s="178">
        <v>150</v>
      </c>
      <c r="G16" s="179"/>
      <c r="I16" s="150"/>
      <c r="J16" s="150"/>
      <c r="K16" s="150"/>
      <c r="L16" s="150"/>
      <c r="M16" s="150"/>
      <c r="N16" s="175"/>
    </row>
    <row r="17" spans="1:14" ht="15" x14ac:dyDescent="0.25">
      <c r="B17" s="498"/>
      <c r="C17" s="498"/>
      <c r="D17" s="176"/>
      <c r="E17" s="178"/>
      <c r="F17" s="178"/>
      <c r="G17" s="179"/>
      <c r="I17" s="150"/>
      <c r="J17" s="150"/>
      <c r="K17" s="150"/>
      <c r="L17" s="150"/>
      <c r="M17" s="150"/>
      <c r="N17" s="175"/>
    </row>
    <row r="18" spans="1:14" ht="15" x14ac:dyDescent="0.25">
      <c r="B18" s="498"/>
      <c r="C18" s="498"/>
      <c r="D18" s="176"/>
      <c r="E18" s="178"/>
      <c r="F18" s="178"/>
      <c r="G18" s="179"/>
      <c r="I18" s="150"/>
      <c r="J18" s="150"/>
      <c r="K18" s="150"/>
      <c r="L18" s="150"/>
      <c r="M18" s="150"/>
      <c r="N18" s="175"/>
    </row>
    <row r="19" spans="1:14" ht="15" x14ac:dyDescent="0.25">
      <c r="B19" s="498"/>
      <c r="C19" s="498"/>
      <c r="D19" s="176"/>
      <c r="E19" s="180"/>
      <c r="F19" s="178"/>
      <c r="G19" s="179"/>
      <c r="H19" s="151"/>
      <c r="I19" s="150"/>
      <c r="J19" s="150"/>
      <c r="K19" s="150"/>
      <c r="L19" s="150"/>
      <c r="M19" s="150"/>
      <c r="N19" s="181"/>
    </row>
    <row r="20" spans="1:14" ht="15" x14ac:dyDescent="0.25">
      <c r="B20" s="498"/>
      <c r="C20" s="498"/>
      <c r="D20" s="176"/>
      <c r="E20" s="180"/>
      <c r="F20" s="178"/>
      <c r="G20" s="179"/>
      <c r="H20" s="151"/>
      <c r="I20" s="152"/>
      <c r="J20" s="152"/>
      <c r="K20" s="152"/>
      <c r="L20" s="152"/>
      <c r="M20" s="152"/>
      <c r="N20" s="181"/>
    </row>
    <row r="21" spans="1:14" ht="15" x14ac:dyDescent="0.25">
      <c r="B21" s="498"/>
      <c r="C21" s="498"/>
      <c r="D21" s="176"/>
      <c r="E21" s="180"/>
      <c r="F21" s="178"/>
      <c r="G21" s="179"/>
      <c r="H21" s="151"/>
      <c r="I21" s="174"/>
      <c r="J21" s="174"/>
      <c r="K21" s="174"/>
      <c r="L21" s="174"/>
      <c r="M21" s="174"/>
      <c r="N21" s="181"/>
    </row>
    <row r="22" spans="1:14" ht="15" x14ac:dyDescent="0.25">
      <c r="B22" s="498"/>
      <c r="C22" s="498"/>
      <c r="D22" s="176"/>
      <c r="E22" s="180"/>
      <c r="F22" s="178"/>
      <c r="G22" s="179"/>
      <c r="H22" s="151"/>
      <c r="I22" s="174"/>
      <c r="J22" s="174"/>
      <c r="K22" s="174"/>
      <c r="L22" s="174"/>
      <c r="M22" s="174"/>
      <c r="N22" s="181"/>
    </row>
    <row r="23" spans="1:14" ht="15.75" thickBot="1" x14ac:dyDescent="0.3">
      <c r="B23" s="489" t="s">
        <v>90</v>
      </c>
      <c r="C23" s="491"/>
      <c r="D23" s="176"/>
      <c r="E23" s="182">
        <f>SUM(E16:E22)</f>
        <v>408110700</v>
      </c>
      <c r="F23" s="178">
        <f>SUM(F16:F22)</f>
        <v>150</v>
      </c>
      <c r="G23" s="179"/>
      <c r="H23" s="151"/>
      <c r="I23" s="174"/>
      <c r="J23" s="174"/>
      <c r="K23" s="174"/>
      <c r="L23" s="174"/>
      <c r="M23" s="174"/>
      <c r="N23" s="181"/>
    </row>
    <row r="24" spans="1:14" ht="43.5" thickBot="1" x14ac:dyDescent="0.3">
      <c r="A24" s="131"/>
      <c r="B24" s="127" t="s">
        <v>91</v>
      </c>
      <c r="C24" s="127" t="s">
        <v>92</v>
      </c>
      <c r="E24" s="149"/>
      <c r="F24" s="149"/>
      <c r="G24" s="149"/>
      <c r="H24" s="149"/>
      <c r="I24" s="132"/>
      <c r="J24" s="132"/>
      <c r="K24" s="132"/>
      <c r="L24" s="132"/>
      <c r="M24" s="132"/>
    </row>
    <row r="25" spans="1:14" ht="15.75" thickBot="1" x14ac:dyDescent="0.3">
      <c r="A25" s="183">
        <v>1</v>
      </c>
      <c r="C25" s="184">
        <f>+F23*80%</f>
        <v>120</v>
      </c>
      <c r="D25" s="150"/>
      <c r="E25" s="185">
        <f>E23</f>
        <v>408110700</v>
      </c>
      <c r="F25" s="153"/>
      <c r="G25" s="153"/>
      <c r="H25" s="153"/>
      <c r="I25" s="186"/>
      <c r="J25" s="186"/>
      <c r="K25" s="186"/>
      <c r="L25" s="186"/>
      <c r="M25" s="186"/>
    </row>
    <row r="26" spans="1:14" ht="15" x14ac:dyDescent="0.25">
      <c r="A26" s="187"/>
      <c r="C26" s="108"/>
      <c r="D26" s="150"/>
      <c r="E26" s="154"/>
      <c r="F26" s="153"/>
      <c r="G26" s="153"/>
      <c r="H26" s="153"/>
      <c r="I26" s="186"/>
      <c r="J26" s="186"/>
      <c r="K26" s="186"/>
      <c r="L26" s="186"/>
      <c r="M26" s="186"/>
    </row>
    <row r="27" spans="1:14" ht="15" x14ac:dyDescent="0.25">
      <c r="A27" s="187"/>
      <c r="C27" s="108"/>
      <c r="D27" s="150"/>
      <c r="E27" s="154"/>
      <c r="F27" s="153"/>
      <c r="G27" s="153"/>
      <c r="H27" s="153"/>
      <c r="I27" s="186"/>
      <c r="J27" s="186"/>
      <c r="K27" s="186"/>
      <c r="L27" s="186"/>
      <c r="M27" s="186"/>
    </row>
    <row r="28" spans="1:14" ht="15" x14ac:dyDescent="0.2">
      <c r="A28" s="187"/>
      <c r="B28" s="188" t="s">
        <v>93</v>
      </c>
      <c r="C28" s="171"/>
      <c r="D28" s="171"/>
      <c r="E28" s="171"/>
      <c r="F28" s="171"/>
      <c r="G28" s="171"/>
      <c r="H28" s="171"/>
      <c r="I28" s="174"/>
      <c r="J28" s="174"/>
      <c r="K28" s="174"/>
      <c r="L28" s="174"/>
      <c r="M28" s="174"/>
      <c r="N28" s="175"/>
    </row>
    <row r="29" spans="1:14" ht="15" x14ac:dyDescent="0.2">
      <c r="A29" s="187"/>
      <c r="B29" s="171"/>
      <c r="C29" s="171"/>
      <c r="D29" s="171"/>
      <c r="E29" s="171"/>
      <c r="F29" s="171"/>
      <c r="G29" s="171"/>
      <c r="H29" s="171"/>
      <c r="I29" s="174"/>
      <c r="J29" s="174"/>
      <c r="K29" s="174"/>
      <c r="L29" s="174"/>
      <c r="M29" s="174"/>
      <c r="N29" s="175"/>
    </row>
    <row r="30" spans="1:14" ht="15" x14ac:dyDescent="0.2">
      <c r="A30" s="187"/>
      <c r="B30" s="176" t="s">
        <v>94</v>
      </c>
      <c r="C30" s="176" t="s">
        <v>75</v>
      </c>
      <c r="D30" s="176" t="s">
        <v>95</v>
      </c>
      <c r="E30" s="171"/>
      <c r="F30" s="171"/>
      <c r="G30" s="171"/>
      <c r="H30" s="171"/>
      <c r="I30" s="174"/>
      <c r="J30" s="174"/>
      <c r="K30" s="174"/>
      <c r="L30" s="174"/>
      <c r="M30" s="174"/>
      <c r="N30" s="175"/>
    </row>
    <row r="31" spans="1:14" ht="15" x14ac:dyDescent="0.2">
      <c r="A31" s="187"/>
      <c r="B31" s="99" t="s">
        <v>97</v>
      </c>
      <c r="C31" s="85" t="s">
        <v>98</v>
      </c>
      <c r="D31" s="99"/>
      <c r="E31" s="171"/>
      <c r="F31" s="171"/>
      <c r="G31" s="171"/>
      <c r="H31" s="171"/>
      <c r="I31" s="174"/>
      <c r="J31" s="174"/>
      <c r="K31" s="174"/>
      <c r="L31" s="174"/>
      <c r="M31" s="174"/>
      <c r="N31" s="175"/>
    </row>
    <row r="32" spans="1:14" ht="15" x14ac:dyDescent="0.2">
      <c r="A32" s="187"/>
      <c r="B32" s="99" t="s">
        <v>99</v>
      </c>
      <c r="C32" s="85" t="s">
        <v>98</v>
      </c>
      <c r="D32" s="99"/>
      <c r="E32" s="171"/>
      <c r="F32" s="171"/>
      <c r="G32" s="171"/>
      <c r="H32" s="171"/>
      <c r="I32" s="174"/>
      <c r="J32" s="174"/>
      <c r="K32" s="174"/>
      <c r="L32" s="174"/>
      <c r="M32" s="174"/>
      <c r="N32" s="175"/>
    </row>
    <row r="33" spans="1:14" ht="15" x14ac:dyDescent="0.2">
      <c r="A33" s="187"/>
      <c r="B33" s="99" t="s">
        <v>100</v>
      </c>
      <c r="C33" s="85" t="s">
        <v>98</v>
      </c>
      <c r="D33" s="99"/>
      <c r="E33" s="171"/>
      <c r="F33" s="171"/>
      <c r="G33" s="171"/>
      <c r="H33" s="171"/>
      <c r="I33" s="174"/>
      <c r="J33" s="174"/>
      <c r="K33" s="174"/>
      <c r="L33" s="174"/>
      <c r="M33" s="174"/>
      <c r="N33" s="175"/>
    </row>
    <row r="34" spans="1:14" ht="15" x14ac:dyDescent="0.2">
      <c r="A34" s="187"/>
      <c r="B34" s="99" t="s">
        <v>101</v>
      </c>
      <c r="C34" s="85" t="s">
        <v>98</v>
      </c>
      <c r="D34" s="85"/>
      <c r="E34" s="171"/>
      <c r="F34" s="171"/>
      <c r="G34" s="171"/>
      <c r="H34" s="171"/>
      <c r="I34" s="174"/>
      <c r="J34" s="174"/>
      <c r="K34" s="174"/>
      <c r="L34" s="174"/>
      <c r="M34" s="174"/>
      <c r="N34" s="175"/>
    </row>
    <row r="35" spans="1:14" ht="15" x14ac:dyDescent="0.2">
      <c r="A35" s="187"/>
      <c r="B35" s="171"/>
      <c r="C35" s="171"/>
      <c r="D35" s="171"/>
      <c r="E35" s="171"/>
      <c r="F35" s="171"/>
      <c r="G35" s="171"/>
      <c r="H35" s="171"/>
      <c r="I35" s="174"/>
      <c r="J35" s="174"/>
      <c r="K35" s="174"/>
      <c r="L35" s="174"/>
      <c r="M35" s="174"/>
      <c r="N35" s="175"/>
    </row>
    <row r="36" spans="1:14" ht="15" x14ac:dyDescent="0.2">
      <c r="A36" s="187"/>
      <c r="B36" s="171"/>
      <c r="C36" s="171"/>
      <c r="D36" s="171"/>
      <c r="E36" s="171"/>
      <c r="F36" s="171"/>
      <c r="G36" s="171"/>
      <c r="H36" s="171"/>
      <c r="I36" s="174"/>
      <c r="J36" s="174"/>
      <c r="K36" s="174"/>
      <c r="L36" s="174"/>
      <c r="M36" s="174"/>
      <c r="N36" s="175"/>
    </row>
    <row r="37" spans="1:14" ht="15" x14ac:dyDescent="0.2">
      <c r="A37" s="187"/>
      <c r="B37" s="188" t="s">
        <v>102</v>
      </c>
      <c r="C37" s="171"/>
      <c r="D37" s="171"/>
      <c r="E37" s="171"/>
      <c r="F37" s="171"/>
      <c r="G37" s="171"/>
      <c r="H37" s="171"/>
      <c r="I37" s="174"/>
      <c r="J37" s="174"/>
      <c r="K37" s="174"/>
      <c r="L37" s="174"/>
      <c r="M37" s="174"/>
      <c r="N37" s="175"/>
    </row>
    <row r="38" spans="1:14" ht="15" x14ac:dyDescent="0.2">
      <c r="A38" s="187"/>
      <c r="B38" s="171"/>
      <c r="C38" s="171"/>
      <c r="D38" s="171"/>
      <c r="E38" s="171"/>
      <c r="F38" s="171"/>
      <c r="G38" s="171"/>
      <c r="H38" s="171"/>
      <c r="I38" s="174"/>
      <c r="J38" s="174"/>
      <c r="K38" s="174"/>
      <c r="L38" s="174"/>
      <c r="M38" s="174"/>
      <c r="N38" s="175"/>
    </row>
    <row r="39" spans="1:14" ht="15" x14ac:dyDescent="0.2">
      <c r="A39" s="187"/>
      <c r="B39" s="171"/>
      <c r="C39" s="171"/>
      <c r="D39" s="171"/>
      <c r="E39" s="171"/>
      <c r="F39" s="171"/>
      <c r="G39" s="171"/>
      <c r="H39" s="171"/>
      <c r="I39" s="174"/>
      <c r="J39" s="174"/>
      <c r="K39" s="174"/>
      <c r="L39" s="174"/>
      <c r="M39" s="174"/>
      <c r="N39" s="175"/>
    </row>
    <row r="40" spans="1:14" ht="15" x14ac:dyDescent="0.2">
      <c r="A40" s="187"/>
      <c r="B40" s="176" t="s">
        <v>94</v>
      </c>
      <c r="C40" s="176" t="s">
        <v>103</v>
      </c>
      <c r="D40" s="158" t="s">
        <v>104</v>
      </c>
      <c r="E40" s="158" t="s">
        <v>105</v>
      </c>
      <c r="F40" s="171"/>
      <c r="G40" s="171"/>
      <c r="H40" s="171"/>
      <c r="I40" s="174"/>
      <c r="J40" s="174"/>
      <c r="K40" s="174"/>
      <c r="L40" s="174"/>
      <c r="M40" s="174"/>
      <c r="N40" s="175"/>
    </row>
    <row r="41" spans="1:14" ht="42.75" x14ac:dyDescent="0.2">
      <c r="A41" s="187"/>
      <c r="B41" s="190" t="s">
        <v>106</v>
      </c>
      <c r="C41" s="47">
        <v>40</v>
      </c>
      <c r="D41" s="85">
        <v>0</v>
      </c>
      <c r="E41" s="474">
        <f>+D41+D42</f>
        <v>25</v>
      </c>
      <c r="F41" s="171"/>
      <c r="G41" s="171"/>
      <c r="H41" s="171"/>
      <c r="I41" s="174"/>
      <c r="J41" s="174"/>
      <c r="K41" s="174"/>
      <c r="L41" s="174"/>
      <c r="M41" s="174"/>
      <c r="N41" s="175"/>
    </row>
    <row r="42" spans="1:14" ht="71.25" x14ac:dyDescent="0.2">
      <c r="A42" s="187"/>
      <c r="B42" s="190" t="s">
        <v>107</v>
      </c>
      <c r="C42" s="47">
        <v>60</v>
      </c>
      <c r="D42" s="85">
        <v>25</v>
      </c>
      <c r="E42" s="475"/>
      <c r="F42" s="171"/>
      <c r="G42" s="171"/>
      <c r="H42" s="171"/>
      <c r="I42" s="174"/>
      <c r="J42" s="174"/>
      <c r="K42" s="174"/>
      <c r="L42" s="174"/>
      <c r="M42" s="174"/>
      <c r="N42" s="175"/>
    </row>
    <row r="43" spans="1:14" ht="15" x14ac:dyDescent="0.25">
      <c r="A43" s="187"/>
      <c r="C43" s="108"/>
      <c r="D43" s="150"/>
      <c r="E43" s="154"/>
      <c r="F43" s="153"/>
      <c r="G43" s="153"/>
      <c r="H43" s="153"/>
      <c r="I43" s="186"/>
      <c r="J43" s="186"/>
      <c r="K43" s="186"/>
      <c r="L43" s="186"/>
      <c r="M43" s="186"/>
    </row>
    <row r="44" spans="1:14" ht="15" x14ac:dyDescent="0.25">
      <c r="A44" s="187"/>
      <c r="C44" s="108"/>
      <c r="D44" s="150"/>
      <c r="E44" s="154"/>
      <c r="F44" s="153"/>
      <c r="G44" s="153"/>
      <c r="H44" s="153"/>
      <c r="I44" s="186"/>
      <c r="J44" s="186"/>
      <c r="K44" s="186"/>
      <c r="L44" s="186"/>
      <c r="M44" s="186"/>
    </row>
    <row r="45" spans="1:14" ht="15" x14ac:dyDescent="0.25">
      <c r="A45" s="187"/>
      <c r="C45" s="108"/>
      <c r="D45" s="150"/>
      <c r="E45" s="154"/>
      <c r="F45" s="153"/>
      <c r="G45" s="153"/>
      <c r="H45" s="153"/>
      <c r="I45" s="186"/>
      <c r="J45" s="186"/>
      <c r="K45" s="186"/>
      <c r="L45" s="186"/>
      <c r="M45" s="186"/>
    </row>
    <row r="46" spans="1:14" ht="15" thickBot="1" x14ac:dyDescent="0.3">
      <c r="M46" s="504" t="s">
        <v>108</v>
      </c>
      <c r="N46" s="504"/>
    </row>
    <row r="47" spans="1:14" ht="15" x14ac:dyDescent="0.25">
      <c r="B47" s="188" t="s">
        <v>109</v>
      </c>
      <c r="K47" s="161">
        <v>40194</v>
      </c>
      <c r="M47" s="191"/>
      <c r="N47" s="191"/>
    </row>
    <row r="48" spans="1:14" ht="15" thickBot="1" x14ac:dyDescent="0.3">
      <c r="M48" s="191"/>
      <c r="N48" s="191"/>
    </row>
    <row r="49" spans="1:26" s="174" customFormat="1" ht="75" x14ac:dyDescent="0.25">
      <c r="B49" s="192" t="s">
        <v>110</v>
      </c>
      <c r="C49" s="192" t="s">
        <v>111</v>
      </c>
      <c r="D49" s="192" t="s">
        <v>112</v>
      </c>
      <c r="E49" s="192" t="s">
        <v>113</v>
      </c>
      <c r="F49" s="192" t="s">
        <v>114</v>
      </c>
      <c r="G49" s="192" t="s">
        <v>115</v>
      </c>
      <c r="H49" s="192" t="s">
        <v>116</v>
      </c>
      <c r="I49" s="192" t="s">
        <v>117</v>
      </c>
      <c r="J49" s="192" t="s">
        <v>118</v>
      </c>
      <c r="K49" s="192" t="s">
        <v>119</v>
      </c>
      <c r="L49" s="192" t="s">
        <v>120</v>
      </c>
      <c r="M49" s="193" t="s">
        <v>121</v>
      </c>
      <c r="N49" s="192" t="s">
        <v>122</v>
      </c>
      <c r="O49" s="192" t="s">
        <v>123</v>
      </c>
      <c r="P49" s="194" t="s">
        <v>124</v>
      </c>
      <c r="Q49" s="194" t="s">
        <v>125</v>
      </c>
    </row>
    <row r="50" spans="1:26" s="79" customFormat="1" x14ac:dyDescent="0.25">
      <c r="A50" s="47"/>
      <c r="B50" s="62" t="s">
        <v>71</v>
      </c>
      <c r="C50" s="62" t="s">
        <v>71</v>
      </c>
      <c r="D50" s="62" t="s">
        <v>697</v>
      </c>
      <c r="E50" s="62" t="s">
        <v>698</v>
      </c>
      <c r="F50" s="63" t="s">
        <v>75</v>
      </c>
      <c r="G50" s="138" t="s">
        <v>488</v>
      </c>
      <c r="H50" s="65">
        <v>40939</v>
      </c>
      <c r="I50" s="256">
        <v>41090</v>
      </c>
      <c r="J50" s="66" t="s">
        <v>76</v>
      </c>
      <c r="K50" s="99">
        <v>5</v>
      </c>
      <c r="L50" s="66" t="s">
        <v>488</v>
      </c>
      <c r="M50" s="69">
        <v>150</v>
      </c>
      <c r="N50" s="138" t="s">
        <v>699</v>
      </c>
      <c r="O50" s="70" t="s">
        <v>700</v>
      </c>
      <c r="P50" s="70" t="s">
        <v>701</v>
      </c>
      <c r="Q50" s="76"/>
      <c r="R50" s="86"/>
      <c r="S50" s="86"/>
      <c r="T50" s="86"/>
      <c r="U50" s="86"/>
      <c r="V50" s="86"/>
      <c r="W50" s="86"/>
      <c r="X50" s="86"/>
      <c r="Y50" s="86"/>
      <c r="Z50" s="86"/>
    </row>
    <row r="51" spans="1:26" s="79" customFormat="1" x14ac:dyDescent="0.25">
      <c r="A51" s="47"/>
      <c r="B51" s="62" t="s">
        <v>71</v>
      </c>
      <c r="C51" s="62" t="s">
        <v>71</v>
      </c>
      <c r="D51" s="62" t="s">
        <v>697</v>
      </c>
      <c r="E51" s="62" t="s">
        <v>702</v>
      </c>
      <c r="F51" s="63" t="s">
        <v>75</v>
      </c>
      <c r="G51" s="138" t="s">
        <v>488</v>
      </c>
      <c r="H51" s="65">
        <v>41248</v>
      </c>
      <c r="I51" s="256">
        <v>41523</v>
      </c>
      <c r="J51" s="66" t="s">
        <v>95</v>
      </c>
      <c r="K51" s="99">
        <v>9</v>
      </c>
      <c r="L51" s="66" t="s">
        <v>488</v>
      </c>
      <c r="M51" s="69">
        <v>150</v>
      </c>
      <c r="N51" s="138" t="s">
        <v>703</v>
      </c>
      <c r="O51" s="70" t="s">
        <v>704</v>
      </c>
      <c r="P51" s="70" t="s">
        <v>705</v>
      </c>
      <c r="Q51" s="76"/>
      <c r="R51" s="86"/>
      <c r="S51" s="86"/>
      <c r="T51" s="86"/>
      <c r="U51" s="86"/>
      <c r="V51" s="86"/>
      <c r="W51" s="86"/>
      <c r="X51" s="86"/>
      <c r="Y51" s="86"/>
      <c r="Z51" s="86"/>
    </row>
    <row r="52" spans="1:26" s="79" customFormat="1" x14ac:dyDescent="0.25">
      <c r="A52" s="47"/>
      <c r="B52" s="62" t="s">
        <v>71</v>
      </c>
      <c r="C52" s="62" t="s">
        <v>71</v>
      </c>
      <c r="D52" s="62" t="s">
        <v>697</v>
      </c>
      <c r="E52" s="62" t="s">
        <v>706</v>
      </c>
      <c r="F52" s="63" t="s">
        <v>75</v>
      </c>
      <c r="G52" s="138" t="s">
        <v>488</v>
      </c>
      <c r="H52" s="65">
        <v>41547</v>
      </c>
      <c r="I52" s="256">
        <v>41988</v>
      </c>
      <c r="J52" s="66" t="s">
        <v>76</v>
      </c>
      <c r="K52" s="99">
        <v>15</v>
      </c>
      <c r="L52" s="66" t="s">
        <v>488</v>
      </c>
      <c r="M52" s="69">
        <v>150</v>
      </c>
      <c r="N52" s="138" t="s">
        <v>707</v>
      </c>
      <c r="O52" s="70" t="s">
        <v>708</v>
      </c>
      <c r="P52" s="70" t="s">
        <v>709</v>
      </c>
      <c r="Q52" s="76"/>
      <c r="R52" s="86"/>
      <c r="S52" s="86"/>
      <c r="T52" s="86"/>
      <c r="U52" s="86"/>
      <c r="V52" s="86"/>
      <c r="W52" s="86"/>
      <c r="X52" s="86"/>
      <c r="Y52" s="86"/>
      <c r="Z52" s="86"/>
    </row>
    <row r="53" spans="1:26" s="79" customFormat="1" ht="15" x14ac:dyDescent="0.25">
      <c r="A53" s="47"/>
      <c r="B53" s="118" t="s">
        <v>105</v>
      </c>
      <c r="C53" s="63"/>
      <c r="D53" s="62"/>
      <c r="E53" s="138"/>
      <c r="F53" s="63"/>
      <c r="G53" s="63"/>
      <c r="H53" s="63"/>
      <c r="I53" s="66"/>
      <c r="J53" s="66"/>
      <c r="K53" s="139">
        <f>SUM(K50:K52)</f>
        <v>29</v>
      </c>
      <c r="L53" s="140"/>
      <c r="M53" s="139">
        <f>SUM(M50:M52)</f>
        <v>450</v>
      </c>
      <c r="N53" s="140">
        <f>SUM(N50:N52)</f>
        <v>0</v>
      </c>
      <c r="O53" s="70">
        <f>SUM(O50:O52)</f>
        <v>0</v>
      </c>
      <c r="P53" s="70"/>
      <c r="Q53" s="76"/>
    </row>
    <row r="54" spans="1:26" x14ac:dyDescent="0.25">
      <c r="E54" s="155"/>
      <c r="K54" s="156"/>
    </row>
    <row r="55" spans="1:26" ht="15" x14ac:dyDescent="0.25">
      <c r="B55" s="471" t="s">
        <v>133</v>
      </c>
      <c r="C55" s="471" t="s">
        <v>134</v>
      </c>
      <c r="D55" s="505" t="s">
        <v>135</v>
      </c>
      <c r="E55" s="505"/>
      <c r="K55" s="157"/>
      <c r="L55" s="157"/>
      <c r="M55" s="157"/>
    </row>
    <row r="56" spans="1:26" ht="15" x14ac:dyDescent="0.25">
      <c r="B56" s="473"/>
      <c r="C56" s="473"/>
      <c r="D56" s="158" t="s">
        <v>136</v>
      </c>
      <c r="E56" s="159" t="s">
        <v>137</v>
      </c>
      <c r="H56" s="141"/>
      <c r="K56" s="161"/>
      <c r="L56" s="157"/>
    </row>
    <row r="57" spans="1:26" ht="15" x14ac:dyDescent="0.25">
      <c r="B57" s="160" t="s">
        <v>139</v>
      </c>
      <c r="C57" s="164">
        <f>K53</f>
        <v>29</v>
      </c>
      <c r="D57" s="85" t="s">
        <v>98</v>
      </c>
      <c r="E57" s="85"/>
      <c r="F57" s="142"/>
      <c r="G57" s="142"/>
      <c r="H57" s="142"/>
      <c r="I57" s="142"/>
      <c r="J57" s="142"/>
      <c r="L57" s="243" t="e">
        <f>#REF!+#REF!+#REF!+#REF!</f>
        <v>#REF!</v>
      </c>
      <c r="M57" s="142"/>
    </row>
    <row r="58" spans="1:26" ht="15" x14ac:dyDescent="0.25">
      <c r="B58" s="160" t="s">
        <v>140</v>
      </c>
      <c r="C58" s="164">
        <v>245</v>
      </c>
      <c r="D58" s="85" t="s">
        <v>98</v>
      </c>
      <c r="E58" s="85"/>
    </row>
    <row r="59" spans="1:26" x14ac:dyDescent="0.25">
      <c r="B59" s="187"/>
      <c r="C59" s="506"/>
      <c r="D59" s="506"/>
      <c r="E59" s="506"/>
      <c r="F59" s="506"/>
      <c r="G59" s="506"/>
      <c r="H59" s="506"/>
      <c r="I59" s="506"/>
      <c r="J59" s="506"/>
      <c r="K59" s="506"/>
      <c r="L59" s="506"/>
      <c r="M59" s="506"/>
      <c r="N59" s="506"/>
    </row>
    <row r="60" spans="1:26" ht="15" thickBot="1" x14ac:dyDescent="0.3"/>
    <row r="61" spans="1:26" ht="15.75" thickBot="1" x14ac:dyDescent="0.3">
      <c r="B61" s="507" t="s">
        <v>141</v>
      </c>
      <c r="C61" s="507"/>
      <c r="D61" s="507"/>
      <c r="E61" s="507"/>
      <c r="F61" s="507"/>
      <c r="G61" s="507"/>
      <c r="H61" s="507"/>
      <c r="I61" s="507"/>
      <c r="J61" s="507"/>
      <c r="K61" s="507"/>
      <c r="L61" s="507"/>
      <c r="M61" s="507"/>
      <c r="N61" s="507"/>
    </row>
    <row r="64" spans="1:26" ht="90" x14ac:dyDescent="0.25">
      <c r="B64" s="176" t="s">
        <v>142</v>
      </c>
      <c r="C64" s="195" t="s">
        <v>143</v>
      </c>
      <c r="D64" s="195" t="s">
        <v>144</v>
      </c>
      <c r="E64" s="195" t="s">
        <v>145</v>
      </c>
      <c r="F64" s="195" t="s">
        <v>146</v>
      </c>
      <c r="G64" s="195" t="s">
        <v>147</v>
      </c>
      <c r="H64" s="195" t="s">
        <v>148</v>
      </c>
      <c r="I64" s="176" t="s">
        <v>661</v>
      </c>
      <c r="J64" s="195" t="s">
        <v>150</v>
      </c>
      <c r="K64" s="195" t="s">
        <v>151</v>
      </c>
      <c r="L64" s="195" t="s">
        <v>152</v>
      </c>
      <c r="M64" s="195" t="s">
        <v>153</v>
      </c>
      <c r="N64" s="196" t="s">
        <v>154</v>
      </c>
      <c r="O64" s="196" t="s">
        <v>155</v>
      </c>
      <c r="P64" s="489" t="s">
        <v>96</v>
      </c>
      <c r="Q64" s="491"/>
      <c r="R64" s="195" t="s">
        <v>156</v>
      </c>
    </row>
    <row r="65" spans="2:18" ht="28.5" x14ac:dyDescent="0.25">
      <c r="B65" s="62" t="s">
        <v>71</v>
      </c>
      <c r="C65" s="62" t="s">
        <v>710</v>
      </c>
      <c r="D65" s="127" t="s">
        <v>711</v>
      </c>
      <c r="E65" s="127">
        <v>150</v>
      </c>
      <c r="F65" s="47" t="s">
        <v>712</v>
      </c>
      <c r="G65" s="47" t="s">
        <v>488</v>
      </c>
      <c r="H65" s="47" t="s">
        <v>488</v>
      </c>
      <c r="I65" s="82">
        <v>42019</v>
      </c>
      <c r="J65" s="47" t="s">
        <v>488</v>
      </c>
      <c r="K65" s="47" t="s">
        <v>713</v>
      </c>
      <c r="L65" s="47" t="s">
        <v>713</v>
      </c>
      <c r="M65" s="47" t="s">
        <v>713</v>
      </c>
      <c r="N65" s="47" t="s">
        <v>713</v>
      </c>
      <c r="O65" s="47" t="s">
        <v>713</v>
      </c>
      <c r="P65" s="468"/>
      <c r="Q65" s="469"/>
      <c r="R65" s="47" t="s">
        <v>75</v>
      </c>
    </row>
    <row r="66" spans="2:18" x14ac:dyDescent="0.25">
      <c r="B66" s="123" t="s">
        <v>159</v>
      </c>
      <c r="H66" s="99"/>
      <c r="I66" s="99"/>
    </row>
    <row r="67" spans="2:18" x14ac:dyDescent="0.25">
      <c r="B67" s="123" t="s">
        <v>160</v>
      </c>
    </row>
    <row r="68" spans="2:18" x14ac:dyDescent="0.25">
      <c r="B68" s="123" t="s">
        <v>161</v>
      </c>
    </row>
    <row r="70" spans="2:18" ht="15" thickBot="1" x14ac:dyDescent="0.3"/>
    <row r="71" spans="2:18" ht="15.75" thickBot="1" x14ac:dyDescent="0.3">
      <c r="B71" s="486" t="s">
        <v>162</v>
      </c>
      <c r="C71" s="487"/>
      <c r="D71" s="487"/>
      <c r="E71" s="487"/>
      <c r="F71" s="487"/>
      <c r="G71" s="487"/>
      <c r="H71" s="487"/>
      <c r="I71" s="487"/>
      <c r="J71" s="487"/>
      <c r="K71" s="487"/>
      <c r="L71" s="487"/>
      <c r="M71" s="487"/>
      <c r="N71" s="488"/>
    </row>
    <row r="75" spans="2:18" ht="15" x14ac:dyDescent="0.25">
      <c r="B75" s="476" t="s">
        <v>163</v>
      </c>
      <c r="C75" s="498" t="s">
        <v>164</v>
      </c>
      <c r="D75" s="498" t="s">
        <v>165</v>
      </c>
      <c r="E75" s="498" t="s">
        <v>166</v>
      </c>
      <c r="F75" s="498" t="s">
        <v>167</v>
      </c>
      <c r="G75" s="498" t="s">
        <v>168</v>
      </c>
      <c r="H75" s="498" t="s">
        <v>169</v>
      </c>
      <c r="I75" s="498" t="s">
        <v>170</v>
      </c>
      <c r="J75" s="498" t="s">
        <v>171</v>
      </c>
      <c r="K75" s="498"/>
      <c r="L75" s="498"/>
      <c r="M75" s="498" t="s">
        <v>172</v>
      </c>
      <c r="N75" s="498" t="s">
        <v>640</v>
      </c>
      <c r="O75" s="498" t="s">
        <v>641</v>
      </c>
      <c r="P75" s="498" t="s">
        <v>96</v>
      </c>
      <c r="Q75" s="498"/>
    </row>
    <row r="76" spans="2:18" ht="28.5" customHeight="1" x14ac:dyDescent="0.2">
      <c r="B76" s="477"/>
      <c r="C76" s="498"/>
      <c r="D76" s="498"/>
      <c r="E76" s="498"/>
      <c r="F76" s="498"/>
      <c r="G76" s="498"/>
      <c r="H76" s="498"/>
      <c r="I76" s="498"/>
      <c r="J76" s="166" t="s">
        <v>173</v>
      </c>
      <c r="K76" s="144" t="s">
        <v>174</v>
      </c>
      <c r="L76" s="100" t="s">
        <v>175</v>
      </c>
      <c r="M76" s="498"/>
      <c r="N76" s="498"/>
      <c r="O76" s="498"/>
      <c r="P76" s="498"/>
      <c r="Q76" s="498"/>
    </row>
    <row r="77" spans="2:18" s="174" customFormat="1" ht="28.5" x14ac:dyDescent="0.25">
      <c r="B77" s="47" t="s">
        <v>714</v>
      </c>
      <c r="C77" s="47" t="s">
        <v>642</v>
      </c>
      <c r="D77" s="47" t="s">
        <v>715</v>
      </c>
      <c r="E77" s="58" t="s">
        <v>716</v>
      </c>
      <c r="F77" s="47" t="s">
        <v>717</v>
      </c>
      <c r="G77" s="47" t="s">
        <v>718</v>
      </c>
      <c r="H77" s="82">
        <v>35296</v>
      </c>
      <c r="I77" s="58" t="s">
        <v>488</v>
      </c>
      <c r="J77" s="62" t="s">
        <v>71</v>
      </c>
      <c r="K77" s="82" t="s">
        <v>719</v>
      </c>
      <c r="L77" s="82" t="s">
        <v>720</v>
      </c>
      <c r="M77" s="47" t="s">
        <v>713</v>
      </c>
      <c r="N77" s="47" t="s">
        <v>713</v>
      </c>
      <c r="O77" s="47" t="s">
        <v>713</v>
      </c>
      <c r="P77" s="470"/>
      <c r="Q77" s="470"/>
    </row>
    <row r="78" spans="2:18" s="174" customFormat="1" ht="28.5" x14ac:dyDescent="0.25">
      <c r="B78" s="85" t="s">
        <v>183</v>
      </c>
      <c r="C78" s="47" t="s">
        <v>642</v>
      </c>
      <c r="D78" s="47" t="s">
        <v>721</v>
      </c>
      <c r="E78" s="47" t="s">
        <v>722</v>
      </c>
      <c r="F78" s="47" t="s">
        <v>723</v>
      </c>
      <c r="G78" s="47" t="s">
        <v>724</v>
      </c>
      <c r="H78" s="82">
        <v>33925</v>
      </c>
      <c r="I78" s="47" t="s">
        <v>725</v>
      </c>
      <c r="J78" s="62" t="s">
        <v>71</v>
      </c>
      <c r="K78" s="174" t="s">
        <v>726</v>
      </c>
      <c r="L78" s="174" t="s">
        <v>1567</v>
      </c>
      <c r="M78" s="47" t="s">
        <v>713</v>
      </c>
      <c r="N78" s="47" t="s">
        <v>713</v>
      </c>
      <c r="O78" s="47" t="s">
        <v>713</v>
      </c>
      <c r="P78" s="492" t="s">
        <v>1114</v>
      </c>
      <c r="Q78" s="492"/>
    </row>
    <row r="79" spans="2:18" s="174" customFormat="1" x14ac:dyDescent="0.25">
      <c r="B79" s="47"/>
      <c r="C79" s="47"/>
      <c r="D79" s="47"/>
      <c r="E79" s="71"/>
      <c r="F79" s="47"/>
      <c r="G79" s="47"/>
      <c r="H79" s="82"/>
      <c r="I79" s="47"/>
      <c r="J79" s="47"/>
      <c r="K79" s="47"/>
      <c r="L79" s="47"/>
      <c r="M79" s="47"/>
      <c r="N79" s="47"/>
      <c r="O79" s="47"/>
      <c r="P79" s="470"/>
      <c r="Q79" s="470"/>
    </row>
    <row r="80" spans="2:18" s="174" customFormat="1" x14ac:dyDescent="0.25">
      <c r="B80" s="47"/>
      <c r="C80" s="47"/>
      <c r="D80" s="47"/>
      <c r="E80" s="71"/>
      <c r="F80" s="47"/>
      <c r="G80" s="47"/>
      <c r="H80" s="82"/>
      <c r="I80" s="47"/>
      <c r="J80" s="47"/>
      <c r="K80" s="47"/>
      <c r="L80" s="47"/>
      <c r="M80" s="47"/>
      <c r="N80" s="47"/>
      <c r="O80" s="47"/>
      <c r="P80" s="468"/>
      <c r="Q80" s="469"/>
    </row>
    <row r="83" spans="1:26" ht="15" x14ac:dyDescent="0.25">
      <c r="B83" s="493" t="s">
        <v>193</v>
      </c>
      <c r="C83" s="494"/>
      <c r="D83" s="494"/>
      <c r="E83" s="494"/>
      <c r="F83" s="494"/>
      <c r="G83" s="494"/>
      <c r="H83" s="494"/>
      <c r="I83" s="494"/>
      <c r="J83" s="494"/>
      <c r="K83" s="494"/>
      <c r="L83" s="494"/>
      <c r="M83" s="494"/>
      <c r="N83" s="494"/>
      <c r="O83" s="494"/>
      <c r="P83" s="494"/>
    </row>
    <row r="85" spans="1:26" ht="15" thickBot="1" x14ac:dyDescent="0.3"/>
    <row r="86" spans="1:26" ht="15.75" thickBot="1" x14ac:dyDescent="0.3">
      <c r="B86" s="486" t="s">
        <v>194</v>
      </c>
      <c r="C86" s="487"/>
      <c r="D86" s="487"/>
      <c r="E86" s="487"/>
      <c r="F86" s="487"/>
      <c r="G86" s="487"/>
      <c r="H86" s="487"/>
      <c r="I86" s="487"/>
      <c r="J86" s="487"/>
      <c r="K86" s="487"/>
      <c r="L86" s="487"/>
      <c r="M86" s="487"/>
      <c r="N86" s="488"/>
    </row>
    <row r="88" spans="1:26" ht="15" thickBot="1" x14ac:dyDescent="0.3">
      <c r="M88" s="191"/>
      <c r="N88" s="191"/>
    </row>
    <row r="89" spans="1:26" s="174" customFormat="1" ht="75" x14ac:dyDescent="0.25">
      <c r="B89" s="192" t="s">
        <v>110</v>
      </c>
      <c r="C89" s="192" t="s">
        <v>111</v>
      </c>
      <c r="D89" s="192" t="s">
        <v>112</v>
      </c>
      <c r="E89" s="192" t="s">
        <v>113</v>
      </c>
      <c r="F89" s="192" t="s">
        <v>114</v>
      </c>
      <c r="G89" s="192" t="s">
        <v>115</v>
      </c>
      <c r="H89" s="192" t="s">
        <v>116</v>
      </c>
      <c r="I89" s="192" t="s">
        <v>117</v>
      </c>
      <c r="J89" s="192" t="s">
        <v>118</v>
      </c>
      <c r="K89" s="192" t="s">
        <v>119</v>
      </c>
      <c r="L89" s="192" t="s">
        <v>120</v>
      </c>
      <c r="M89" s="193" t="s">
        <v>121</v>
      </c>
      <c r="N89" s="192" t="s">
        <v>122</v>
      </c>
      <c r="O89" s="192" t="s">
        <v>123</v>
      </c>
      <c r="P89" s="194" t="s">
        <v>124</v>
      </c>
      <c r="Q89" s="194" t="s">
        <v>125</v>
      </c>
    </row>
    <row r="90" spans="1:26" s="79" customFormat="1" x14ac:dyDescent="0.25">
      <c r="A90" s="47"/>
      <c r="B90" s="62"/>
      <c r="C90" s="62"/>
      <c r="D90" s="62"/>
      <c r="E90" s="62"/>
      <c r="F90" s="63"/>
      <c r="G90" s="63"/>
      <c r="H90" s="65"/>
      <c r="I90" s="65"/>
      <c r="J90" s="66"/>
      <c r="K90" s="257"/>
      <c r="L90" s="66"/>
      <c r="M90" s="69"/>
      <c r="N90" s="138"/>
      <c r="O90" s="70"/>
      <c r="P90" s="70"/>
      <c r="Q90" s="76"/>
      <c r="R90" s="86"/>
      <c r="S90" s="86"/>
      <c r="T90" s="86"/>
      <c r="U90" s="86"/>
      <c r="V90" s="86"/>
      <c r="W90" s="86"/>
      <c r="X90" s="86"/>
      <c r="Y90" s="86"/>
      <c r="Z90" s="86"/>
    </row>
    <row r="91" spans="1:26" s="79" customFormat="1" x14ac:dyDescent="0.25">
      <c r="A91" s="47"/>
      <c r="B91" s="62"/>
      <c r="C91" s="62"/>
      <c r="D91" s="62"/>
      <c r="E91" s="85"/>
      <c r="F91" s="63"/>
      <c r="G91" s="63"/>
      <c r="H91" s="73"/>
      <c r="I91" s="73"/>
      <c r="J91" s="66"/>
      <c r="K91" s="257"/>
      <c r="L91" s="66"/>
      <c r="M91" s="69"/>
      <c r="N91" s="138"/>
      <c r="O91" s="239"/>
      <c r="P91" s="239"/>
      <c r="Q91" s="76"/>
      <c r="R91" s="86"/>
      <c r="S91" s="86"/>
      <c r="T91" s="86"/>
      <c r="U91" s="86"/>
      <c r="V91" s="86"/>
      <c r="W91" s="86"/>
      <c r="X91" s="86"/>
      <c r="Y91" s="86"/>
      <c r="Z91" s="86"/>
    </row>
    <row r="92" spans="1:26" s="79" customFormat="1" x14ac:dyDescent="0.25">
      <c r="A92" s="47"/>
      <c r="B92" s="62"/>
      <c r="C92" s="62"/>
      <c r="D92" s="62"/>
      <c r="E92" s="85"/>
      <c r="F92" s="63"/>
      <c r="G92" s="63"/>
      <c r="H92" s="73"/>
      <c r="I92" s="73"/>
      <c r="J92" s="66"/>
      <c r="K92" s="257"/>
      <c r="L92" s="66"/>
      <c r="M92" s="69"/>
      <c r="N92" s="138"/>
      <c r="O92" s="239"/>
      <c r="P92" s="70"/>
      <c r="Q92" s="76"/>
      <c r="R92" s="86"/>
      <c r="S92" s="86"/>
      <c r="T92" s="86"/>
      <c r="U92" s="86"/>
      <c r="V92" s="86"/>
      <c r="W92" s="86"/>
      <c r="X92" s="86"/>
      <c r="Y92" s="86"/>
      <c r="Z92" s="86"/>
    </row>
    <row r="93" spans="1:26" s="79" customFormat="1" ht="15" x14ac:dyDescent="0.25">
      <c r="A93" s="47"/>
      <c r="B93" s="118" t="s">
        <v>105</v>
      </c>
      <c r="C93" s="63"/>
      <c r="D93" s="62"/>
      <c r="E93" s="138"/>
      <c r="F93" s="63"/>
      <c r="G93" s="63"/>
      <c r="H93" s="63"/>
      <c r="I93" s="66"/>
      <c r="J93" s="66"/>
      <c r="K93" s="140">
        <f>SUM(K90:K92)</f>
        <v>0</v>
      </c>
      <c r="L93" s="140">
        <f>SUM(L90:L92)</f>
        <v>0</v>
      </c>
      <c r="M93" s="139">
        <f>SUM(M90:M92)</f>
        <v>0</v>
      </c>
      <c r="N93" s="140">
        <f>SUM(N90:N92)</f>
        <v>0</v>
      </c>
      <c r="O93" s="70"/>
      <c r="P93" s="70"/>
      <c r="Q93" s="76"/>
    </row>
    <row r="94" spans="1:26" x14ac:dyDescent="0.25">
      <c r="E94" s="155"/>
    </row>
    <row r="95" spans="1:26" ht="15" x14ac:dyDescent="0.25">
      <c r="B95" s="160" t="s">
        <v>204</v>
      </c>
      <c r="C95" s="235">
        <f>+K93</f>
        <v>0</v>
      </c>
      <c r="H95" s="142"/>
      <c r="I95" s="142"/>
      <c r="J95" s="142"/>
      <c r="K95" s="142"/>
      <c r="L95" s="142"/>
      <c r="M95" s="142"/>
    </row>
    <row r="97" spans="2:17" ht="15" thickBot="1" x14ac:dyDescent="0.3"/>
    <row r="98" spans="2:17" ht="30.75" thickBot="1" x14ac:dyDescent="0.3">
      <c r="B98" s="210" t="s">
        <v>205</v>
      </c>
      <c r="C98" s="211" t="s">
        <v>206</v>
      </c>
      <c r="D98" s="210" t="s">
        <v>104</v>
      </c>
      <c r="E98" s="211" t="s">
        <v>207</v>
      </c>
    </row>
    <row r="99" spans="2:17" x14ac:dyDescent="0.25">
      <c r="B99" s="47" t="s">
        <v>208</v>
      </c>
      <c r="C99" s="212">
        <v>20</v>
      </c>
      <c r="D99" s="212"/>
      <c r="E99" s="495">
        <f>+D99+D100+D101</f>
        <v>0</v>
      </c>
    </row>
    <row r="100" spans="2:17" x14ac:dyDescent="0.25">
      <c r="B100" s="47" t="s">
        <v>209</v>
      </c>
      <c r="C100" s="85">
        <v>30</v>
      </c>
      <c r="D100" s="85"/>
      <c r="E100" s="496"/>
    </row>
    <row r="101" spans="2:17" ht="15" thickBot="1" x14ac:dyDescent="0.3">
      <c r="B101" s="47" t="s">
        <v>210</v>
      </c>
      <c r="C101" s="213">
        <v>40</v>
      </c>
      <c r="D101" s="213"/>
      <c r="E101" s="497"/>
    </row>
    <row r="103" spans="2:17" ht="15" thickBot="1" x14ac:dyDescent="0.3"/>
    <row r="104" spans="2:17" ht="15.75" thickBot="1" x14ac:dyDescent="0.3">
      <c r="B104" s="486" t="s">
        <v>211</v>
      </c>
      <c r="C104" s="487"/>
      <c r="D104" s="487"/>
      <c r="E104" s="487"/>
      <c r="F104" s="487"/>
      <c r="G104" s="487"/>
      <c r="H104" s="487"/>
      <c r="I104" s="487"/>
      <c r="J104" s="487"/>
      <c r="K104" s="487"/>
      <c r="L104" s="487"/>
      <c r="M104" s="487"/>
      <c r="N104" s="488"/>
    </row>
    <row r="106" spans="2:17" ht="15" x14ac:dyDescent="0.25">
      <c r="B106" s="476" t="s">
        <v>163</v>
      </c>
      <c r="C106" s="476" t="s">
        <v>164</v>
      </c>
      <c r="D106" s="476" t="s">
        <v>165</v>
      </c>
      <c r="E106" s="476" t="s">
        <v>166</v>
      </c>
      <c r="F106" s="476" t="s">
        <v>167</v>
      </c>
      <c r="G106" s="476" t="s">
        <v>168</v>
      </c>
      <c r="H106" s="476" t="s">
        <v>169</v>
      </c>
      <c r="I106" s="476" t="s">
        <v>170</v>
      </c>
      <c r="J106" s="489" t="s">
        <v>171</v>
      </c>
      <c r="K106" s="490"/>
      <c r="L106" s="491"/>
      <c r="M106" s="476" t="s">
        <v>172</v>
      </c>
      <c r="N106" s="476" t="s">
        <v>640</v>
      </c>
      <c r="O106" s="476" t="s">
        <v>641</v>
      </c>
      <c r="P106" s="478" t="s">
        <v>96</v>
      </c>
      <c r="Q106" s="479"/>
    </row>
    <row r="107" spans="2:17" ht="30" x14ac:dyDescent="0.25">
      <c r="B107" s="477"/>
      <c r="C107" s="477"/>
      <c r="D107" s="477"/>
      <c r="E107" s="477"/>
      <c r="F107" s="477"/>
      <c r="G107" s="477"/>
      <c r="H107" s="477"/>
      <c r="I107" s="477"/>
      <c r="J107" s="176" t="s">
        <v>173</v>
      </c>
      <c r="K107" s="176" t="s">
        <v>174</v>
      </c>
      <c r="L107" s="176" t="s">
        <v>175</v>
      </c>
      <c r="M107" s="477"/>
      <c r="N107" s="477"/>
      <c r="O107" s="477"/>
      <c r="P107" s="480"/>
      <c r="Q107" s="481"/>
    </row>
    <row r="108" spans="2:17" s="174" customFormat="1" ht="28.5" hidden="1" x14ac:dyDescent="0.25">
      <c r="B108" s="47" t="s">
        <v>727</v>
      </c>
      <c r="C108" s="47" t="s">
        <v>642</v>
      </c>
      <c r="D108" s="47" t="s">
        <v>728</v>
      </c>
      <c r="E108" s="71" t="s">
        <v>729</v>
      </c>
      <c r="F108" s="47" t="s">
        <v>730</v>
      </c>
      <c r="G108" s="47" t="s">
        <v>731</v>
      </c>
      <c r="H108" s="82">
        <v>34172</v>
      </c>
      <c r="I108" s="47"/>
      <c r="J108" s="62"/>
      <c r="K108" s="47"/>
      <c r="L108" s="47"/>
      <c r="M108" s="47"/>
      <c r="N108" s="47"/>
      <c r="O108" s="47"/>
      <c r="P108" s="470"/>
      <c r="Q108" s="470"/>
    </row>
    <row r="109" spans="2:17" s="174" customFormat="1" ht="28.5" x14ac:dyDescent="0.25">
      <c r="B109" s="47" t="s">
        <v>732</v>
      </c>
      <c r="C109" s="47"/>
      <c r="D109" s="47" t="s">
        <v>733</v>
      </c>
      <c r="E109" s="71" t="s">
        <v>734</v>
      </c>
      <c r="F109" s="47" t="s">
        <v>735</v>
      </c>
      <c r="G109" s="47" t="s">
        <v>736</v>
      </c>
      <c r="H109" s="82">
        <v>40527</v>
      </c>
      <c r="I109" s="47" t="s">
        <v>488</v>
      </c>
      <c r="J109" s="62" t="s">
        <v>71</v>
      </c>
      <c r="K109" s="47" t="s">
        <v>737</v>
      </c>
      <c r="L109" s="47" t="s">
        <v>738</v>
      </c>
      <c r="M109" s="47" t="s">
        <v>713</v>
      </c>
      <c r="N109" s="47" t="s">
        <v>713</v>
      </c>
      <c r="O109" s="47" t="s">
        <v>713</v>
      </c>
      <c r="P109" s="468"/>
      <c r="Q109" s="469"/>
    </row>
    <row r="110" spans="2:17" s="174" customFormat="1" x14ac:dyDescent="0.25">
      <c r="B110" s="47"/>
      <c r="C110" s="47"/>
      <c r="D110" s="47"/>
      <c r="E110" s="71"/>
      <c r="F110" s="47"/>
      <c r="G110" s="47"/>
      <c r="H110" s="82"/>
      <c r="I110" s="47"/>
      <c r="J110" s="62"/>
      <c r="K110" s="47"/>
      <c r="L110" s="47"/>
      <c r="M110" s="47"/>
      <c r="N110" s="47"/>
      <c r="O110" s="47"/>
      <c r="P110" s="468"/>
      <c r="Q110" s="469"/>
    </row>
    <row r="111" spans="2:17" s="174" customFormat="1" x14ac:dyDescent="0.25">
      <c r="B111" s="47"/>
      <c r="C111" s="47"/>
      <c r="D111" s="47"/>
      <c r="E111" s="71"/>
      <c r="F111" s="47"/>
      <c r="G111" s="47"/>
      <c r="H111" s="82"/>
      <c r="I111" s="47"/>
      <c r="J111" s="62"/>
      <c r="K111" s="47"/>
      <c r="L111" s="47"/>
      <c r="M111" s="47"/>
      <c r="N111" s="47"/>
      <c r="O111" s="47"/>
      <c r="P111" s="468"/>
      <c r="Q111" s="469"/>
    </row>
    <row r="112" spans="2:17" x14ac:dyDescent="0.2">
      <c r="B112" s="144"/>
      <c r="C112" s="217"/>
      <c r="D112" s="100"/>
      <c r="E112" s="100"/>
      <c r="F112" s="100"/>
      <c r="G112" s="100"/>
      <c r="H112" s="100"/>
      <c r="I112" s="100"/>
      <c r="J112" s="100"/>
      <c r="K112" s="100"/>
      <c r="L112" s="100"/>
      <c r="M112" s="100"/>
      <c r="N112" s="100"/>
      <c r="O112" s="100"/>
      <c r="P112" s="218"/>
      <c r="Q112" s="219"/>
    </row>
    <row r="115" spans="2:7" ht="15" thickBot="1" x14ac:dyDescent="0.3"/>
    <row r="116" spans="2:7" ht="30" x14ac:dyDescent="0.25">
      <c r="B116" s="158" t="s">
        <v>94</v>
      </c>
      <c r="C116" s="158" t="s">
        <v>205</v>
      </c>
      <c r="D116" s="176" t="s">
        <v>206</v>
      </c>
      <c r="E116" s="158" t="s">
        <v>104</v>
      </c>
      <c r="F116" s="211" t="s">
        <v>227</v>
      </c>
      <c r="G116" s="177"/>
    </row>
    <row r="117" spans="2:7" ht="156.75" x14ac:dyDescent="0.2">
      <c r="B117" s="562" t="s">
        <v>228</v>
      </c>
      <c r="C117" s="217" t="s">
        <v>229</v>
      </c>
      <c r="D117" s="85">
        <v>25</v>
      </c>
      <c r="E117" s="85"/>
      <c r="F117" s="471">
        <f>+E117+E118+E119</f>
        <v>25</v>
      </c>
      <c r="G117" s="221"/>
    </row>
    <row r="118" spans="2:7" ht="114" x14ac:dyDescent="0.2">
      <c r="B118" s="563"/>
      <c r="C118" s="217" t="s">
        <v>230</v>
      </c>
      <c r="D118" s="47">
        <v>25</v>
      </c>
      <c r="E118" s="85">
        <v>25</v>
      </c>
      <c r="F118" s="472"/>
      <c r="G118" s="221"/>
    </row>
    <row r="119" spans="2:7" ht="99.75" x14ac:dyDescent="0.2">
      <c r="B119" s="564"/>
      <c r="C119" s="217" t="s">
        <v>231</v>
      </c>
      <c r="D119" s="85">
        <v>10</v>
      </c>
      <c r="E119" s="85"/>
      <c r="F119" s="473"/>
      <c r="G119" s="221"/>
    </row>
    <row r="120" spans="2:7" x14ac:dyDescent="0.2">
      <c r="C120" s="171"/>
    </row>
    <row r="123" spans="2:7" ht="15" x14ac:dyDescent="0.25">
      <c r="B123" s="188" t="s">
        <v>232</v>
      </c>
    </row>
    <row r="126" spans="2:7" ht="15" x14ac:dyDescent="0.25">
      <c r="B126" s="176" t="s">
        <v>94</v>
      </c>
      <c r="C126" s="176" t="s">
        <v>103</v>
      </c>
      <c r="D126" s="158" t="s">
        <v>104</v>
      </c>
      <c r="E126" s="158" t="s">
        <v>105</v>
      </c>
    </row>
    <row r="127" spans="2:7" ht="42.75" x14ac:dyDescent="0.25">
      <c r="B127" s="190" t="s">
        <v>106</v>
      </c>
      <c r="C127" s="47">
        <v>40</v>
      </c>
      <c r="D127" s="85">
        <f>+E99</f>
        <v>0</v>
      </c>
      <c r="E127" s="474">
        <f>+D127+D128</f>
        <v>25</v>
      </c>
    </row>
    <row r="128" spans="2:7" ht="71.25" x14ac:dyDescent="0.25">
      <c r="B128" s="190" t="s">
        <v>107</v>
      </c>
      <c r="C128" s="47">
        <v>60</v>
      </c>
      <c r="D128" s="85">
        <f>+F117</f>
        <v>25</v>
      </c>
      <c r="E128" s="475"/>
    </row>
  </sheetData>
  <mergeCells count="61">
    <mergeCell ref="C9:N9"/>
    <mergeCell ref="B2:P2"/>
    <mergeCell ref="B4:P4"/>
    <mergeCell ref="A5:L5"/>
    <mergeCell ref="C7:N7"/>
    <mergeCell ref="C8:N8"/>
    <mergeCell ref="P64:Q64"/>
    <mergeCell ref="C10:N10"/>
    <mergeCell ref="C11:E11"/>
    <mergeCell ref="B15:C22"/>
    <mergeCell ref="B23:C23"/>
    <mergeCell ref="E41:E42"/>
    <mergeCell ref="M46:N46"/>
    <mergeCell ref="B55:B56"/>
    <mergeCell ref="C55:C56"/>
    <mergeCell ref="D55:E55"/>
    <mergeCell ref="C59:N59"/>
    <mergeCell ref="B61:N61"/>
    <mergeCell ref="P75:Q76"/>
    <mergeCell ref="P77:Q77"/>
    <mergeCell ref="P65:Q65"/>
    <mergeCell ref="B71:N71"/>
    <mergeCell ref="B75:B76"/>
    <mergeCell ref="C75:C76"/>
    <mergeCell ref="D75:D76"/>
    <mergeCell ref="E75:E76"/>
    <mergeCell ref="F75:F76"/>
    <mergeCell ref="G75:G76"/>
    <mergeCell ref="H75:H76"/>
    <mergeCell ref="I75:I76"/>
    <mergeCell ref="E99:E101"/>
    <mergeCell ref="J75:L75"/>
    <mergeCell ref="M75:M76"/>
    <mergeCell ref="N75:N76"/>
    <mergeCell ref="O75:O76"/>
    <mergeCell ref="P78:Q78"/>
    <mergeCell ref="P79:Q79"/>
    <mergeCell ref="P80:Q80"/>
    <mergeCell ref="B83:P83"/>
    <mergeCell ref="B86:N86"/>
    <mergeCell ref="P109:Q109"/>
    <mergeCell ref="B104:N104"/>
    <mergeCell ref="B106:B107"/>
    <mergeCell ref="C106:C107"/>
    <mergeCell ref="D106:D107"/>
    <mergeCell ref="E106:E107"/>
    <mergeCell ref="F106:F107"/>
    <mergeCell ref="G106:G107"/>
    <mergeCell ref="H106:H107"/>
    <mergeCell ref="I106:I107"/>
    <mergeCell ref="J106:L106"/>
    <mergeCell ref="M106:M107"/>
    <mergeCell ref="N106:N107"/>
    <mergeCell ref="O106:O107"/>
    <mergeCell ref="P106:Q107"/>
    <mergeCell ref="P108:Q108"/>
    <mergeCell ref="P110:Q110"/>
    <mergeCell ref="P111:Q111"/>
    <mergeCell ref="B117:B119"/>
    <mergeCell ref="F117:F119"/>
    <mergeCell ref="E127:E128"/>
  </mergeCells>
  <dataValidations count="2">
    <dataValidation type="decimal" allowBlank="1" showInputMessage="1" showErrorMessage="1" sqref="WVH983044 WVH25:WVH45 WLL25:WLL45 WBP25:WBP45 VRT25:VRT45 VHX25:VHX45 UYB25:UYB45 UOF25:UOF45 UEJ25:UEJ45 TUN25:TUN45 TKR25:TKR45 TAV25:TAV45 SQZ25:SQZ45 SHD25:SHD45 RXH25:RXH45 RNL25:RNL45 RDP25:RDP45 QTT25:QTT45 QJX25:QJX45 QAB25:QAB45 PQF25:PQF45 PGJ25:PGJ45 OWN25:OWN45 OMR25:OMR45 OCV25:OCV45 NSZ25:NSZ45 NJD25:NJD45 MZH25:MZH45 MPL25:MPL45 MFP25:MFP45 LVT25:LVT45 LLX25:LLX45 LCB25:LCB45 KSF25:KSF45 KIJ25:KIJ45 JYN25:JYN45 JOR25:JOR45 JEV25:JEV45 IUZ25:IUZ45 ILD25:ILD45 IBH25:IBH45 HRL25:HRL45 HHP25:HHP45 GXT25:GXT45 GNX25:GNX45 GEB25:GEB45 FUF25:FUF45 FKJ25:FKJ45 FAN25:FAN45 EQR25:EQR45 EGV25:EGV45 DWZ25:DWZ45 DND25:DND45 DDH25:DDH45 CTL25:CTL45 CJP25:CJP45 BZT25:BZT45 BPX25:BPX45 BGB25:BGB45 AWF25:AWF45 AMJ25:AMJ45 ACN25:ACN45 SR25:SR45 IV25:IV45 WBP983044 VRT983044 VHX983044 UYB983044 UOF983044 UEJ983044 TUN983044 TKR983044 TAV983044 SQZ983044 SHD983044 RXH983044 RNL983044 RDP983044 QTT983044 QJX983044 QAB983044 PQF983044 PGJ983044 OWN983044 OMR983044 OCV983044 NSZ983044 NJD983044 MZH983044 MPL983044 MFP983044 LVT983044 LLX983044 LCB983044 KSF983044 KIJ983044 JYN983044 JOR983044 JEV983044 IUZ983044 ILD983044 IBH983044 HRL983044 HHP983044 GXT983044 GNX983044 GEB983044 FUF983044 FKJ983044 FAN983044 EQR983044 EGV983044 DWZ983044 DND983044 DDH983044 CTL983044 CJP983044 BZT983044 BPX983044 BGB983044 AWF983044 AMJ983044 ACN983044 SR983044 IV983044 C983044 WVH917508 WLL917508 WBP917508 VRT917508 VHX917508 UYB917508 UOF917508 UEJ917508 TUN917508 TKR917508 TAV917508 SQZ917508 SHD917508 RXH917508 RNL917508 RDP917508 QTT917508 QJX917508 QAB917508 PQF917508 PGJ917508 OWN917508 OMR917508 OCV917508 NSZ917508 NJD917508 MZH917508 MPL917508 MFP917508 LVT917508 LLX917508 LCB917508 KSF917508 KIJ917508 JYN917508 JOR917508 JEV917508 IUZ917508 ILD917508 IBH917508 HRL917508 HHP917508 GXT917508 GNX917508 GEB917508 FUF917508 FKJ917508 FAN917508 EQR917508 EGV917508 DWZ917508 DND917508 DDH917508 CTL917508 CJP917508 BZT917508 BPX917508 BGB917508 AWF917508 AMJ917508 ACN917508 SR917508 IV917508 C917508 WVH851972 WLL851972 WBP851972 VRT851972 VHX851972 UYB851972 UOF851972 UEJ851972 TUN851972 TKR851972 TAV851972 SQZ851972 SHD851972 RXH851972 RNL851972 RDP851972 QTT851972 QJX851972 QAB851972 PQF851972 PGJ851972 OWN851972 OMR851972 OCV851972 NSZ851972 NJD851972 MZH851972 MPL851972 MFP851972 LVT851972 LLX851972 LCB851972 KSF851972 KIJ851972 JYN851972 JOR851972 JEV851972 IUZ851972 ILD851972 IBH851972 HRL851972 HHP851972 GXT851972 GNX851972 GEB851972 FUF851972 FKJ851972 FAN851972 EQR851972 EGV851972 DWZ851972 DND851972 DDH851972 CTL851972 CJP851972 BZT851972 BPX851972 BGB851972 AWF851972 AMJ851972 ACN851972 SR851972 IV851972 C851972 WVH786436 WLL786436 WBP786436 VRT786436 VHX786436 UYB786436 UOF786436 UEJ786436 TUN786436 TKR786436 TAV786436 SQZ786436 SHD786436 RXH786436 RNL786436 RDP786436 QTT786436 QJX786436 QAB786436 PQF786436 PGJ786436 OWN786436 OMR786436 OCV786436 NSZ786436 NJD786436 MZH786436 MPL786436 MFP786436 LVT786436 LLX786436 LCB786436 KSF786436 KIJ786436 JYN786436 JOR786436 JEV786436 IUZ786436 ILD786436 IBH786436 HRL786436 HHP786436 GXT786436 GNX786436 GEB786436 FUF786436 FKJ786436 FAN786436 EQR786436 EGV786436 DWZ786436 DND786436 DDH786436 CTL786436 CJP786436 BZT786436 BPX786436 BGB786436 AWF786436 AMJ786436 ACN786436 SR786436 IV786436 C786436 WVH720900 WLL720900 WBP720900 VRT720900 VHX720900 UYB720900 UOF720900 UEJ720900 TUN720900 TKR720900 TAV720900 SQZ720900 SHD720900 RXH720900 RNL720900 RDP720900 QTT720900 QJX720900 QAB720900 PQF720900 PGJ720900 OWN720900 OMR720900 OCV720900 NSZ720900 NJD720900 MZH720900 MPL720900 MFP720900 LVT720900 LLX720900 LCB720900 KSF720900 KIJ720900 JYN720900 JOR720900 JEV720900 IUZ720900 ILD720900 IBH720900 HRL720900 HHP720900 GXT720900 GNX720900 GEB720900 FUF720900 FKJ720900 FAN720900 EQR720900 EGV720900 DWZ720900 DND720900 DDH720900 CTL720900 CJP720900 BZT720900 BPX720900 BGB720900 AWF720900 AMJ720900 ACN720900 SR720900 IV720900 C720900 WVH655364 WLL655364 WBP655364 VRT655364 VHX655364 UYB655364 UOF655364 UEJ655364 TUN655364 TKR655364 TAV655364 SQZ655364 SHD655364 RXH655364 RNL655364 RDP655364 QTT655364 QJX655364 QAB655364 PQF655364 PGJ655364 OWN655364 OMR655364 OCV655364 NSZ655364 NJD655364 MZH655364 MPL655364 MFP655364 LVT655364 LLX655364 LCB655364 KSF655364 KIJ655364 JYN655364 JOR655364 JEV655364 IUZ655364 ILD655364 IBH655364 HRL655364 HHP655364 GXT655364 GNX655364 GEB655364 FUF655364 FKJ655364 FAN655364 EQR655364 EGV655364 DWZ655364 DND655364 DDH655364 CTL655364 CJP655364 BZT655364 BPX655364 BGB655364 AWF655364 AMJ655364 ACN655364 SR655364 IV655364 C655364 WVH589828 WLL589828 WBP589828 VRT589828 VHX589828 UYB589828 UOF589828 UEJ589828 TUN589828 TKR589828 TAV589828 SQZ589828 SHD589828 RXH589828 RNL589828 RDP589828 QTT589828 QJX589828 QAB589828 PQF589828 PGJ589828 OWN589828 OMR589828 OCV589828 NSZ589828 NJD589828 MZH589828 MPL589828 MFP589828 LVT589828 LLX589828 LCB589828 KSF589828 KIJ589828 JYN589828 JOR589828 JEV589828 IUZ589828 ILD589828 IBH589828 HRL589828 HHP589828 GXT589828 GNX589828 GEB589828 FUF589828 FKJ589828 FAN589828 EQR589828 EGV589828 DWZ589828 DND589828 DDH589828 CTL589828 CJP589828 BZT589828 BPX589828 BGB589828 AWF589828 AMJ589828 ACN589828 SR589828 IV589828 C589828 WVH524292 WLL524292 WBP524292 VRT524292 VHX524292 UYB524292 UOF524292 UEJ524292 TUN524292 TKR524292 TAV524292 SQZ524292 SHD524292 RXH524292 RNL524292 RDP524292 QTT524292 QJX524292 QAB524292 PQF524292 PGJ524292 OWN524292 OMR524292 OCV524292 NSZ524292 NJD524292 MZH524292 MPL524292 MFP524292 LVT524292 LLX524292 LCB524292 KSF524292 KIJ524292 JYN524292 JOR524292 JEV524292 IUZ524292 ILD524292 IBH524292 HRL524292 HHP524292 GXT524292 GNX524292 GEB524292 FUF524292 FKJ524292 FAN524292 EQR524292 EGV524292 DWZ524292 DND524292 DDH524292 CTL524292 CJP524292 BZT524292 BPX524292 BGB524292 AWF524292 AMJ524292 ACN524292 SR524292 IV524292 C524292 WVH458756 WLL458756 WBP458756 VRT458756 VHX458756 UYB458756 UOF458756 UEJ458756 TUN458756 TKR458756 TAV458756 SQZ458756 SHD458756 RXH458756 RNL458756 RDP458756 QTT458756 QJX458756 QAB458756 PQF458756 PGJ458756 OWN458756 OMR458756 OCV458756 NSZ458756 NJD458756 MZH458756 MPL458756 MFP458756 LVT458756 LLX458756 LCB458756 KSF458756 KIJ458756 JYN458756 JOR458756 JEV458756 IUZ458756 ILD458756 IBH458756 HRL458756 HHP458756 GXT458756 GNX458756 GEB458756 FUF458756 FKJ458756 FAN458756 EQR458756 EGV458756 DWZ458756 DND458756 DDH458756 CTL458756 CJP458756 BZT458756 BPX458756 BGB458756 AWF458756 AMJ458756 ACN458756 SR458756 IV458756 C458756 WVH393220 WLL393220 WBP393220 VRT393220 VHX393220 UYB393220 UOF393220 UEJ393220 TUN393220 TKR393220 TAV393220 SQZ393220 SHD393220 RXH393220 RNL393220 RDP393220 QTT393220 QJX393220 QAB393220 PQF393220 PGJ393220 OWN393220 OMR393220 OCV393220 NSZ393220 NJD393220 MZH393220 MPL393220 MFP393220 LVT393220 LLX393220 LCB393220 KSF393220 KIJ393220 JYN393220 JOR393220 JEV393220 IUZ393220 ILD393220 IBH393220 HRL393220 HHP393220 GXT393220 GNX393220 GEB393220 FUF393220 FKJ393220 FAN393220 EQR393220 EGV393220 DWZ393220 DND393220 DDH393220 CTL393220 CJP393220 BZT393220 BPX393220 BGB393220 AWF393220 AMJ393220 ACN393220 SR393220 IV393220 C393220 WVH327684 WLL327684 WBP327684 VRT327684 VHX327684 UYB327684 UOF327684 UEJ327684 TUN327684 TKR327684 TAV327684 SQZ327684 SHD327684 RXH327684 RNL327684 RDP327684 QTT327684 QJX327684 QAB327684 PQF327684 PGJ327684 OWN327684 OMR327684 OCV327684 NSZ327684 NJD327684 MZH327684 MPL327684 MFP327684 LVT327684 LLX327684 LCB327684 KSF327684 KIJ327684 JYN327684 JOR327684 JEV327684 IUZ327684 ILD327684 IBH327684 HRL327684 HHP327684 GXT327684 GNX327684 GEB327684 FUF327684 FKJ327684 FAN327684 EQR327684 EGV327684 DWZ327684 DND327684 DDH327684 CTL327684 CJP327684 BZT327684 BPX327684 BGB327684 AWF327684 AMJ327684 ACN327684 SR327684 IV327684 C327684 WVH262148 WLL262148 WBP262148 VRT262148 VHX262148 UYB262148 UOF262148 UEJ262148 TUN262148 TKR262148 TAV262148 SQZ262148 SHD262148 RXH262148 RNL262148 RDP262148 QTT262148 QJX262148 QAB262148 PQF262148 PGJ262148 OWN262148 OMR262148 OCV262148 NSZ262148 NJD262148 MZH262148 MPL262148 MFP262148 LVT262148 LLX262148 LCB262148 KSF262148 KIJ262148 JYN262148 JOR262148 JEV262148 IUZ262148 ILD262148 IBH262148 HRL262148 HHP262148 GXT262148 GNX262148 GEB262148 FUF262148 FKJ262148 FAN262148 EQR262148 EGV262148 DWZ262148 DND262148 DDH262148 CTL262148 CJP262148 BZT262148 BPX262148 BGB262148 AWF262148 AMJ262148 ACN262148 SR262148 IV262148 C262148 WVH196612 WLL196612 WBP196612 VRT196612 VHX196612 UYB196612 UOF196612 UEJ196612 TUN196612 TKR196612 TAV196612 SQZ196612 SHD196612 RXH196612 RNL196612 RDP196612 QTT196612 QJX196612 QAB196612 PQF196612 PGJ196612 OWN196612 OMR196612 OCV196612 NSZ196612 NJD196612 MZH196612 MPL196612 MFP196612 LVT196612 LLX196612 LCB196612 KSF196612 KIJ196612 JYN196612 JOR196612 JEV196612 IUZ196612 ILD196612 IBH196612 HRL196612 HHP196612 GXT196612 GNX196612 GEB196612 FUF196612 FKJ196612 FAN196612 EQR196612 EGV196612 DWZ196612 DND196612 DDH196612 CTL196612 CJP196612 BZT196612 BPX196612 BGB196612 AWF196612 AMJ196612 ACN196612 SR196612 IV196612 C196612 WVH131076 WLL131076 WBP131076 VRT131076 VHX131076 UYB131076 UOF131076 UEJ131076 TUN131076 TKR131076 TAV131076 SQZ131076 SHD131076 RXH131076 RNL131076 RDP131076 QTT131076 QJX131076 QAB131076 PQF131076 PGJ131076 OWN131076 OMR131076 OCV131076 NSZ131076 NJD131076 MZH131076 MPL131076 MFP131076 LVT131076 LLX131076 LCB131076 KSF131076 KIJ131076 JYN131076 JOR131076 JEV131076 IUZ131076 ILD131076 IBH131076 HRL131076 HHP131076 GXT131076 GNX131076 GEB131076 FUF131076 FKJ131076 FAN131076 EQR131076 EGV131076 DWZ131076 DND131076 DDH131076 CTL131076 CJP131076 BZT131076 BPX131076 BGB131076 AWF131076 AMJ131076 ACN131076 SR131076 IV131076 C131076 WVH65540 WLL65540 WBP65540 VRT65540 VHX65540 UYB65540 UOF65540 UEJ65540 TUN65540 TKR65540 TAV65540 SQZ65540 SHD65540 RXH65540 RNL65540 RDP65540 QTT65540 QJX65540 QAB65540 PQF65540 PGJ65540 OWN65540 OMR65540 OCV65540 NSZ65540 NJD65540 MZH65540 MPL65540 MFP65540 LVT65540 LLX65540 LCB65540 KSF65540 KIJ65540 JYN65540 JOR65540 JEV65540 IUZ65540 ILD65540 IBH65540 HRL65540 HHP65540 GXT65540 GNX65540 GEB65540 FUF65540 FKJ65540 FAN65540 EQR65540 EGV65540 DWZ65540 DND65540 DDH65540 CTL65540 CJP65540 BZT65540 BPX65540 BGB65540 AWF65540 AMJ65540 ACN65540 SR65540 IV65540 C65540 WLL983044">
      <formula1>0</formula1>
      <formula2>1</formula2>
    </dataValidation>
    <dataValidation type="list" allowBlank="1" showInputMessage="1" showErrorMessage="1" sqref="WVE983044 WVE25:WVE45 WLI25:WLI45 WBM25:WBM45 VRQ25:VRQ45 VHU25:VHU45 UXY25:UXY45 UOC25:UOC45 UEG25:UEG45 TUK25:TUK45 TKO25:TKO45 TAS25:TAS45 SQW25:SQW45 SHA25:SHA45 RXE25:RXE45 RNI25:RNI45 RDM25:RDM45 QTQ25:QTQ45 QJU25:QJU45 PZY25:PZY45 PQC25:PQC45 PGG25:PGG45 OWK25:OWK45 OMO25:OMO45 OCS25:OCS45 NSW25:NSW45 NJA25:NJA45 MZE25:MZE45 MPI25:MPI45 MFM25:MFM45 LVQ25:LVQ45 LLU25:LLU45 LBY25:LBY45 KSC25:KSC45 KIG25:KIG45 JYK25:JYK45 JOO25:JOO45 JES25:JES45 IUW25:IUW45 ILA25:ILA45 IBE25:IBE45 HRI25:HRI45 HHM25:HHM45 GXQ25:GXQ45 GNU25:GNU45 GDY25:GDY45 FUC25:FUC45 FKG25:FKG45 FAK25:FAK45 EQO25:EQO45 EGS25:EGS45 DWW25:DWW45 DNA25:DNA45 DDE25:DDE45 CTI25:CTI45 CJM25:CJM45 BZQ25:BZQ45 BPU25:BPU45 BFY25:BFY45 AWC25:AWC45 AMG25:AMG45 ACK25:ACK45 SO25:SO45 IS25:IS45 A25:A45 WLI983044 WBM983044 VRQ983044 VHU983044 UXY983044 UOC983044 UEG983044 TUK983044 TKO983044 TAS983044 SQW983044 SHA983044 RXE983044 RNI983044 RDM983044 QTQ983044 QJU983044 PZY983044 PQC983044 PGG983044 OWK983044 OMO983044 OCS983044 NSW983044 NJA983044 MZE983044 MPI983044 MFM983044 LVQ983044 LLU983044 LBY983044 KSC983044 KIG983044 JYK983044 JOO983044 JES983044 IUW983044 ILA983044 IBE983044 HRI983044 HHM983044 GXQ983044 GNU983044 GDY983044 FUC983044 FKG983044 FAK983044 EQO983044 EGS983044 DWW983044 DNA983044 DDE983044 CTI983044 CJM983044 BZQ983044 BPU983044 BFY983044 AWC983044 AMG983044 ACK983044 SO983044 IS983044 A983044 WVE917508 WLI917508 WBM917508 VRQ917508 VHU917508 UXY917508 UOC917508 UEG917508 TUK917508 TKO917508 TAS917508 SQW917508 SHA917508 RXE917508 RNI917508 RDM917508 QTQ917508 QJU917508 PZY917508 PQC917508 PGG917508 OWK917508 OMO917508 OCS917508 NSW917508 NJA917508 MZE917508 MPI917508 MFM917508 LVQ917508 LLU917508 LBY917508 KSC917508 KIG917508 JYK917508 JOO917508 JES917508 IUW917508 ILA917508 IBE917508 HRI917508 HHM917508 GXQ917508 GNU917508 GDY917508 FUC917508 FKG917508 FAK917508 EQO917508 EGS917508 DWW917508 DNA917508 DDE917508 CTI917508 CJM917508 BZQ917508 BPU917508 BFY917508 AWC917508 AMG917508 ACK917508 SO917508 IS917508 A917508 WVE851972 WLI851972 WBM851972 VRQ851972 VHU851972 UXY851972 UOC851972 UEG851972 TUK851972 TKO851972 TAS851972 SQW851972 SHA851972 RXE851972 RNI851972 RDM851972 QTQ851972 QJU851972 PZY851972 PQC851972 PGG851972 OWK851972 OMO851972 OCS851972 NSW851972 NJA851972 MZE851972 MPI851972 MFM851972 LVQ851972 LLU851972 LBY851972 KSC851972 KIG851972 JYK851972 JOO851972 JES851972 IUW851972 ILA851972 IBE851972 HRI851972 HHM851972 GXQ851972 GNU851972 GDY851972 FUC851972 FKG851972 FAK851972 EQO851972 EGS851972 DWW851972 DNA851972 DDE851972 CTI851972 CJM851972 BZQ851972 BPU851972 BFY851972 AWC851972 AMG851972 ACK851972 SO851972 IS851972 A851972 WVE786436 WLI786436 WBM786436 VRQ786436 VHU786436 UXY786436 UOC786436 UEG786436 TUK786436 TKO786436 TAS786436 SQW786436 SHA786436 RXE786436 RNI786436 RDM786436 QTQ786436 QJU786436 PZY786436 PQC786436 PGG786436 OWK786436 OMO786436 OCS786436 NSW786436 NJA786436 MZE786436 MPI786436 MFM786436 LVQ786436 LLU786436 LBY786436 KSC786436 KIG786436 JYK786436 JOO786436 JES786436 IUW786436 ILA786436 IBE786436 HRI786436 HHM786436 GXQ786436 GNU786436 GDY786436 FUC786436 FKG786436 FAK786436 EQO786436 EGS786436 DWW786436 DNA786436 DDE786436 CTI786436 CJM786436 BZQ786436 BPU786436 BFY786436 AWC786436 AMG786436 ACK786436 SO786436 IS786436 A786436 WVE720900 WLI720900 WBM720900 VRQ720900 VHU720900 UXY720900 UOC720900 UEG720900 TUK720900 TKO720900 TAS720900 SQW720900 SHA720900 RXE720900 RNI720900 RDM720900 QTQ720900 QJU720900 PZY720900 PQC720900 PGG720900 OWK720900 OMO720900 OCS720900 NSW720900 NJA720900 MZE720900 MPI720900 MFM720900 LVQ720900 LLU720900 LBY720900 KSC720900 KIG720900 JYK720900 JOO720900 JES720900 IUW720900 ILA720900 IBE720900 HRI720900 HHM720900 GXQ720900 GNU720900 GDY720900 FUC720900 FKG720900 FAK720900 EQO720900 EGS720900 DWW720900 DNA720900 DDE720900 CTI720900 CJM720900 BZQ720900 BPU720900 BFY720900 AWC720900 AMG720900 ACK720900 SO720900 IS720900 A720900 WVE655364 WLI655364 WBM655364 VRQ655364 VHU655364 UXY655364 UOC655364 UEG655364 TUK655364 TKO655364 TAS655364 SQW655364 SHA655364 RXE655364 RNI655364 RDM655364 QTQ655364 QJU655364 PZY655364 PQC655364 PGG655364 OWK655364 OMO655364 OCS655364 NSW655364 NJA655364 MZE655364 MPI655364 MFM655364 LVQ655364 LLU655364 LBY655364 KSC655364 KIG655364 JYK655364 JOO655364 JES655364 IUW655364 ILA655364 IBE655364 HRI655364 HHM655364 GXQ655364 GNU655364 GDY655364 FUC655364 FKG655364 FAK655364 EQO655364 EGS655364 DWW655364 DNA655364 DDE655364 CTI655364 CJM655364 BZQ655364 BPU655364 BFY655364 AWC655364 AMG655364 ACK655364 SO655364 IS655364 A655364 WVE589828 WLI589828 WBM589828 VRQ589828 VHU589828 UXY589828 UOC589828 UEG589828 TUK589828 TKO589828 TAS589828 SQW589828 SHA589828 RXE589828 RNI589828 RDM589828 QTQ589828 QJU589828 PZY589828 PQC589828 PGG589828 OWK589828 OMO589828 OCS589828 NSW589828 NJA589828 MZE589828 MPI589828 MFM589828 LVQ589828 LLU589828 LBY589828 KSC589828 KIG589828 JYK589828 JOO589828 JES589828 IUW589828 ILA589828 IBE589828 HRI589828 HHM589828 GXQ589828 GNU589828 GDY589828 FUC589828 FKG589828 FAK589828 EQO589828 EGS589828 DWW589828 DNA589828 DDE589828 CTI589828 CJM589828 BZQ589828 BPU589828 BFY589828 AWC589828 AMG589828 ACK589828 SO589828 IS589828 A589828 WVE524292 WLI524292 WBM524292 VRQ524292 VHU524292 UXY524292 UOC524292 UEG524292 TUK524292 TKO524292 TAS524292 SQW524292 SHA524292 RXE524292 RNI524292 RDM524292 QTQ524292 QJU524292 PZY524292 PQC524292 PGG524292 OWK524292 OMO524292 OCS524292 NSW524292 NJA524292 MZE524292 MPI524292 MFM524292 LVQ524292 LLU524292 LBY524292 KSC524292 KIG524292 JYK524292 JOO524292 JES524292 IUW524292 ILA524292 IBE524292 HRI524292 HHM524292 GXQ524292 GNU524292 GDY524292 FUC524292 FKG524292 FAK524292 EQO524292 EGS524292 DWW524292 DNA524292 DDE524292 CTI524292 CJM524292 BZQ524292 BPU524292 BFY524292 AWC524292 AMG524292 ACK524292 SO524292 IS524292 A524292 WVE458756 WLI458756 WBM458756 VRQ458756 VHU458756 UXY458756 UOC458756 UEG458756 TUK458756 TKO458756 TAS458756 SQW458756 SHA458756 RXE458756 RNI458756 RDM458756 QTQ458756 QJU458756 PZY458756 PQC458756 PGG458756 OWK458756 OMO458756 OCS458756 NSW458756 NJA458756 MZE458756 MPI458756 MFM458756 LVQ458756 LLU458756 LBY458756 KSC458756 KIG458756 JYK458756 JOO458756 JES458756 IUW458756 ILA458756 IBE458756 HRI458756 HHM458756 GXQ458756 GNU458756 GDY458756 FUC458756 FKG458756 FAK458756 EQO458756 EGS458756 DWW458756 DNA458756 DDE458756 CTI458756 CJM458756 BZQ458756 BPU458756 BFY458756 AWC458756 AMG458756 ACK458756 SO458756 IS458756 A458756 WVE393220 WLI393220 WBM393220 VRQ393220 VHU393220 UXY393220 UOC393220 UEG393220 TUK393220 TKO393220 TAS393220 SQW393220 SHA393220 RXE393220 RNI393220 RDM393220 QTQ393220 QJU393220 PZY393220 PQC393220 PGG393220 OWK393220 OMO393220 OCS393220 NSW393220 NJA393220 MZE393220 MPI393220 MFM393220 LVQ393220 LLU393220 LBY393220 KSC393220 KIG393220 JYK393220 JOO393220 JES393220 IUW393220 ILA393220 IBE393220 HRI393220 HHM393220 GXQ393220 GNU393220 GDY393220 FUC393220 FKG393220 FAK393220 EQO393220 EGS393220 DWW393220 DNA393220 DDE393220 CTI393220 CJM393220 BZQ393220 BPU393220 BFY393220 AWC393220 AMG393220 ACK393220 SO393220 IS393220 A393220 WVE327684 WLI327684 WBM327684 VRQ327684 VHU327684 UXY327684 UOC327684 UEG327684 TUK327684 TKO327684 TAS327684 SQW327684 SHA327684 RXE327684 RNI327684 RDM327684 QTQ327684 QJU327684 PZY327684 PQC327684 PGG327684 OWK327684 OMO327684 OCS327684 NSW327684 NJA327684 MZE327684 MPI327684 MFM327684 LVQ327684 LLU327684 LBY327684 KSC327684 KIG327684 JYK327684 JOO327684 JES327684 IUW327684 ILA327684 IBE327684 HRI327684 HHM327684 GXQ327684 GNU327684 GDY327684 FUC327684 FKG327684 FAK327684 EQO327684 EGS327684 DWW327684 DNA327684 DDE327684 CTI327684 CJM327684 BZQ327684 BPU327684 BFY327684 AWC327684 AMG327684 ACK327684 SO327684 IS327684 A327684 WVE262148 WLI262148 WBM262148 VRQ262148 VHU262148 UXY262148 UOC262148 UEG262148 TUK262148 TKO262148 TAS262148 SQW262148 SHA262148 RXE262148 RNI262148 RDM262148 QTQ262148 QJU262148 PZY262148 PQC262148 PGG262148 OWK262148 OMO262148 OCS262148 NSW262148 NJA262148 MZE262148 MPI262148 MFM262148 LVQ262148 LLU262148 LBY262148 KSC262148 KIG262148 JYK262148 JOO262148 JES262148 IUW262148 ILA262148 IBE262148 HRI262148 HHM262148 GXQ262148 GNU262148 GDY262148 FUC262148 FKG262148 FAK262148 EQO262148 EGS262148 DWW262148 DNA262148 DDE262148 CTI262148 CJM262148 BZQ262148 BPU262148 BFY262148 AWC262148 AMG262148 ACK262148 SO262148 IS262148 A262148 WVE196612 WLI196612 WBM196612 VRQ196612 VHU196612 UXY196612 UOC196612 UEG196612 TUK196612 TKO196612 TAS196612 SQW196612 SHA196612 RXE196612 RNI196612 RDM196612 QTQ196612 QJU196612 PZY196612 PQC196612 PGG196612 OWK196612 OMO196612 OCS196612 NSW196612 NJA196612 MZE196612 MPI196612 MFM196612 LVQ196612 LLU196612 LBY196612 KSC196612 KIG196612 JYK196612 JOO196612 JES196612 IUW196612 ILA196612 IBE196612 HRI196612 HHM196612 GXQ196612 GNU196612 GDY196612 FUC196612 FKG196612 FAK196612 EQO196612 EGS196612 DWW196612 DNA196612 DDE196612 CTI196612 CJM196612 BZQ196612 BPU196612 BFY196612 AWC196612 AMG196612 ACK196612 SO196612 IS196612 A196612 WVE131076 WLI131076 WBM131076 VRQ131076 VHU131076 UXY131076 UOC131076 UEG131076 TUK131076 TKO131076 TAS131076 SQW131076 SHA131076 RXE131076 RNI131076 RDM131076 QTQ131076 QJU131076 PZY131076 PQC131076 PGG131076 OWK131076 OMO131076 OCS131076 NSW131076 NJA131076 MZE131076 MPI131076 MFM131076 LVQ131076 LLU131076 LBY131076 KSC131076 KIG131076 JYK131076 JOO131076 JES131076 IUW131076 ILA131076 IBE131076 HRI131076 HHM131076 GXQ131076 GNU131076 GDY131076 FUC131076 FKG131076 FAK131076 EQO131076 EGS131076 DWW131076 DNA131076 DDE131076 CTI131076 CJM131076 BZQ131076 BPU131076 BFY131076 AWC131076 AMG131076 ACK131076 SO131076 IS131076 A131076 WVE65540 WLI65540 WBM65540 VRQ65540 VHU65540 UXY65540 UOC65540 UEG65540 TUK65540 TKO65540 TAS65540 SQW65540 SHA65540 RXE65540 RNI65540 RDM65540 QTQ65540 QJU65540 PZY65540 PQC65540 PGG65540 OWK65540 OMO65540 OCS65540 NSW65540 NJA65540 MZE65540 MPI65540 MFM65540 LVQ65540 LLU65540 LBY65540 KSC65540 KIG65540 JYK65540 JOO65540 JES65540 IUW65540 ILA65540 IBE65540 HRI65540 HHM65540 GXQ65540 GNU65540 GDY65540 FUC65540 FKG65540 FAK65540 EQO65540 EGS65540 DWW65540 DNA65540 DDE65540 CTI65540 CJM65540 BZQ65540 BPU65540 BFY65540 AWC65540 AMG65540 ACK65540 SO65540 IS65540 A65540">
      <formula1>"1,2,3,4,5"</formula1>
    </dataValidation>
  </dataValidations>
  <pageMargins left="0.7" right="0.7" top="0.75" bottom="0.75" header="0.3" footer="0.3"/>
  <pageSetup orientation="portrait" horizontalDpi="4294967295" verticalDpi="4294967295"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9"/>
  <sheetViews>
    <sheetView zoomScale="80" zoomScaleNormal="80" workbookViewId="0"/>
  </sheetViews>
  <sheetFormatPr baseColWidth="10" defaultColWidth="20" defaultRowHeight="14.25" x14ac:dyDescent="0.25"/>
  <cols>
    <col min="1" max="1" width="3.140625" style="123" bestFit="1" customWidth="1"/>
    <col min="2" max="2" width="58.85546875" style="123" customWidth="1"/>
    <col min="3" max="3" width="31.140625" style="123" customWidth="1"/>
    <col min="4" max="4" width="26.7109375" style="123" customWidth="1"/>
    <col min="5" max="5" width="25" style="123" customWidth="1"/>
    <col min="6" max="7" width="29.7109375" style="123" customWidth="1"/>
    <col min="8" max="8" width="23" style="123" customWidth="1"/>
    <col min="9" max="9" width="27.28515625" style="123" customWidth="1"/>
    <col min="10" max="10" width="29.5703125" style="123" customWidth="1"/>
    <col min="11" max="11" width="33" style="123" customWidth="1"/>
    <col min="12" max="12" width="29.85546875" style="123" customWidth="1"/>
    <col min="13" max="13" width="26.28515625" style="123" customWidth="1"/>
    <col min="14" max="14" width="22.140625" style="123" customWidth="1"/>
    <col min="15" max="15" width="26.140625" style="123" customWidth="1"/>
    <col min="16" max="16" width="19.5703125" style="123" bestFit="1" customWidth="1"/>
    <col min="17" max="17" width="21.85546875" style="123" customWidth="1"/>
    <col min="18" max="18" width="18.28515625" style="123" customWidth="1"/>
    <col min="19" max="22" width="6.42578125" style="123" customWidth="1"/>
    <col min="23" max="251" width="11.42578125" style="123" customWidth="1"/>
    <col min="252" max="252" width="1" style="123" customWidth="1"/>
    <col min="253" max="253" width="4.28515625" style="123" customWidth="1"/>
    <col min="254" max="254" width="34.7109375" style="123" customWidth="1"/>
    <col min="255" max="255" width="0" style="123" hidden="1" customWidth="1"/>
    <col min="256" max="256" width="20" style="123"/>
    <col min="257" max="257" width="3.140625" style="123" bestFit="1" customWidth="1"/>
    <col min="258" max="258" width="58.85546875" style="123" customWidth="1"/>
    <col min="259" max="259" width="31.140625" style="123" customWidth="1"/>
    <col min="260" max="260" width="26.7109375" style="123" customWidth="1"/>
    <col min="261" max="261" width="25" style="123" customWidth="1"/>
    <col min="262" max="263" width="29.7109375" style="123" customWidth="1"/>
    <col min="264" max="264" width="23" style="123" customWidth="1"/>
    <col min="265" max="265" width="27.28515625" style="123" customWidth="1"/>
    <col min="266" max="266" width="29.5703125" style="123" customWidth="1"/>
    <col min="267" max="267" width="33" style="123" customWidth="1"/>
    <col min="268" max="268" width="29.85546875" style="123" customWidth="1"/>
    <col min="269" max="269" width="26.28515625" style="123" customWidth="1"/>
    <col min="270" max="270" width="22.140625" style="123" customWidth="1"/>
    <col min="271" max="271" width="26.140625" style="123" customWidth="1"/>
    <col min="272" max="272" width="19.5703125" style="123" bestFit="1" customWidth="1"/>
    <col min="273" max="273" width="21.85546875" style="123" customWidth="1"/>
    <col min="274" max="274" width="18.28515625" style="123" customWidth="1"/>
    <col min="275" max="278" width="6.42578125" style="123" customWidth="1"/>
    <col min="279" max="507" width="11.42578125" style="123" customWidth="1"/>
    <col min="508" max="508" width="1" style="123" customWidth="1"/>
    <col min="509" max="509" width="4.28515625" style="123" customWidth="1"/>
    <col min="510" max="510" width="34.7109375" style="123" customWidth="1"/>
    <col min="511" max="511" width="0" style="123" hidden="1" customWidth="1"/>
    <col min="512" max="512" width="20" style="123"/>
    <col min="513" max="513" width="3.140625" style="123" bestFit="1" customWidth="1"/>
    <col min="514" max="514" width="58.85546875" style="123" customWidth="1"/>
    <col min="515" max="515" width="31.140625" style="123" customWidth="1"/>
    <col min="516" max="516" width="26.7109375" style="123" customWidth="1"/>
    <col min="517" max="517" width="25" style="123" customWidth="1"/>
    <col min="518" max="519" width="29.7109375" style="123" customWidth="1"/>
    <col min="520" max="520" width="23" style="123" customWidth="1"/>
    <col min="521" max="521" width="27.28515625" style="123" customWidth="1"/>
    <col min="522" max="522" width="29.5703125" style="123" customWidth="1"/>
    <col min="523" max="523" width="33" style="123" customWidth="1"/>
    <col min="524" max="524" width="29.85546875" style="123" customWidth="1"/>
    <col min="525" max="525" width="26.28515625" style="123" customWidth="1"/>
    <col min="526" max="526" width="22.140625" style="123" customWidth="1"/>
    <col min="527" max="527" width="26.140625" style="123" customWidth="1"/>
    <col min="528" max="528" width="19.5703125" style="123" bestFit="1" customWidth="1"/>
    <col min="529" max="529" width="21.85546875" style="123" customWidth="1"/>
    <col min="530" max="530" width="18.28515625" style="123" customWidth="1"/>
    <col min="531" max="534" width="6.42578125" style="123" customWidth="1"/>
    <col min="535" max="763" width="11.42578125" style="123" customWidth="1"/>
    <col min="764" max="764" width="1" style="123" customWidth="1"/>
    <col min="765" max="765" width="4.28515625" style="123" customWidth="1"/>
    <col min="766" max="766" width="34.7109375" style="123" customWidth="1"/>
    <col min="767" max="767" width="0" style="123" hidden="1" customWidth="1"/>
    <col min="768" max="768" width="20" style="123"/>
    <col min="769" max="769" width="3.140625" style="123" bestFit="1" customWidth="1"/>
    <col min="770" max="770" width="58.85546875" style="123" customWidth="1"/>
    <col min="771" max="771" width="31.140625" style="123" customWidth="1"/>
    <col min="772" max="772" width="26.7109375" style="123" customWidth="1"/>
    <col min="773" max="773" width="25" style="123" customWidth="1"/>
    <col min="774" max="775" width="29.7109375" style="123" customWidth="1"/>
    <col min="776" max="776" width="23" style="123" customWidth="1"/>
    <col min="777" max="777" width="27.28515625" style="123" customWidth="1"/>
    <col min="778" max="778" width="29.5703125" style="123" customWidth="1"/>
    <col min="779" max="779" width="33" style="123" customWidth="1"/>
    <col min="780" max="780" width="29.85546875" style="123" customWidth="1"/>
    <col min="781" max="781" width="26.28515625" style="123" customWidth="1"/>
    <col min="782" max="782" width="22.140625" style="123" customWidth="1"/>
    <col min="783" max="783" width="26.140625" style="123" customWidth="1"/>
    <col min="784" max="784" width="19.5703125" style="123" bestFit="1" customWidth="1"/>
    <col min="785" max="785" width="21.85546875" style="123" customWidth="1"/>
    <col min="786" max="786" width="18.28515625" style="123" customWidth="1"/>
    <col min="787" max="790" width="6.42578125" style="123" customWidth="1"/>
    <col min="791" max="1019" width="11.42578125" style="123" customWidth="1"/>
    <col min="1020" max="1020" width="1" style="123" customWidth="1"/>
    <col min="1021" max="1021" width="4.28515625" style="123" customWidth="1"/>
    <col min="1022" max="1022" width="34.7109375" style="123" customWidth="1"/>
    <col min="1023" max="1023" width="0" style="123" hidden="1" customWidth="1"/>
    <col min="1024" max="1024" width="20" style="123"/>
    <col min="1025" max="1025" width="3.140625" style="123" bestFit="1" customWidth="1"/>
    <col min="1026" max="1026" width="58.85546875" style="123" customWidth="1"/>
    <col min="1027" max="1027" width="31.140625" style="123" customWidth="1"/>
    <col min="1028" max="1028" width="26.7109375" style="123" customWidth="1"/>
    <col min="1029" max="1029" width="25" style="123" customWidth="1"/>
    <col min="1030" max="1031" width="29.7109375" style="123" customWidth="1"/>
    <col min="1032" max="1032" width="23" style="123" customWidth="1"/>
    <col min="1033" max="1033" width="27.28515625" style="123" customWidth="1"/>
    <col min="1034" max="1034" width="29.5703125" style="123" customWidth="1"/>
    <col min="1035" max="1035" width="33" style="123" customWidth="1"/>
    <col min="1036" max="1036" width="29.85546875" style="123" customWidth="1"/>
    <col min="1037" max="1037" width="26.28515625" style="123" customWidth="1"/>
    <col min="1038" max="1038" width="22.140625" style="123" customWidth="1"/>
    <col min="1039" max="1039" width="26.140625" style="123" customWidth="1"/>
    <col min="1040" max="1040" width="19.5703125" style="123" bestFit="1" customWidth="1"/>
    <col min="1041" max="1041" width="21.85546875" style="123" customWidth="1"/>
    <col min="1042" max="1042" width="18.28515625" style="123" customWidth="1"/>
    <col min="1043" max="1046" width="6.42578125" style="123" customWidth="1"/>
    <col min="1047" max="1275" width="11.42578125" style="123" customWidth="1"/>
    <col min="1276" max="1276" width="1" style="123" customWidth="1"/>
    <col min="1277" max="1277" width="4.28515625" style="123" customWidth="1"/>
    <col min="1278" max="1278" width="34.7109375" style="123" customWidth="1"/>
    <col min="1279" max="1279" width="0" style="123" hidden="1" customWidth="1"/>
    <col min="1280" max="1280" width="20" style="123"/>
    <col min="1281" max="1281" width="3.140625" style="123" bestFit="1" customWidth="1"/>
    <col min="1282" max="1282" width="58.85546875" style="123" customWidth="1"/>
    <col min="1283" max="1283" width="31.140625" style="123" customWidth="1"/>
    <col min="1284" max="1284" width="26.7109375" style="123" customWidth="1"/>
    <col min="1285" max="1285" width="25" style="123" customWidth="1"/>
    <col min="1286" max="1287" width="29.7109375" style="123" customWidth="1"/>
    <col min="1288" max="1288" width="23" style="123" customWidth="1"/>
    <col min="1289" max="1289" width="27.28515625" style="123" customWidth="1"/>
    <col min="1290" max="1290" width="29.5703125" style="123" customWidth="1"/>
    <col min="1291" max="1291" width="33" style="123" customWidth="1"/>
    <col min="1292" max="1292" width="29.85546875" style="123" customWidth="1"/>
    <col min="1293" max="1293" width="26.28515625" style="123" customWidth="1"/>
    <col min="1294" max="1294" width="22.140625" style="123" customWidth="1"/>
    <col min="1295" max="1295" width="26.140625" style="123" customWidth="1"/>
    <col min="1296" max="1296" width="19.5703125" style="123" bestFit="1" customWidth="1"/>
    <col min="1297" max="1297" width="21.85546875" style="123" customWidth="1"/>
    <col min="1298" max="1298" width="18.28515625" style="123" customWidth="1"/>
    <col min="1299" max="1302" width="6.42578125" style="123" customWidth="1"/>
    <col min="1303" max="1531" width="11.42578125" style="123" customWidth="1"/>
    <col min="1532" max="1532" width="1" style="123" customWidth="1"/>
    <col min="1533" max="1533" width="4.28515625" style="123" customWidth="1"/>
    <col min="1534" max="1534" width="34.7109375" style="123" customWidth="1"/>
    <col min="1535" max="1535" width="0" style="123" hidden="1" customWidth="1"/>
    <col min="1536" max="1536" width="20" style="123"/>
    <col min="1537" max="1537" width="3.140625" style="123" bestFit="1" customWidth="1"/>
    <col min="1538" max="1538" width="58.85546875" style="123" customWidth="1"/>
    <col min="1539" max="1539" width="31.140625" style="123" customWidth="1"/>
    <col min="1540" max="1540" width="26.7109375" style="123" customWidth="1"/>
    <col min="1541" max="1541" width="25" style="123" customWidth="1"/>
    <col min="1542" max="1543" width="29.7109375" style="123" customWidth="1"/>
    <col min="1544" max="1544" width="23" style="123" customWidth="1"/>
    <col min="1545" max="1545" width="27.28515625" style="123" customWidth="1"/>
    <col min="1546" max="1546" width="29.5703125" style="123" customWidth="1"/>
    <col min="1547" max="1547" width="33" style="123" customWidth="1"/>
    <col min="1548" max="1548" width="29.85546875" style="123" customWidth="1"/>
    <col min="1549" max="1549" width="26.28515625" style="123" customWidth="1"/>
    <col min="1550" max="1550" width="22.140625" style="123" customWidth="1"/>
    <col min="1551" max="1551" width="26.140625" style="123" customWidth="1"/>
    <col min="1552" max="1552" width="19.5703125" style="123" bestFit="1" customWidth="1"/>
    <col min="1553" max="1553" width="21.85546875" style="123" customWidth="1"/>
    <col min="1554" max="1554" width="18.28515625" style="123" customWidth="1"/>
    <col min="1555" max="1558" width="6.42578125" style="123" customWidth="1"/>
    <col min="1559" max="1787" width="11.42578125" style="123" customWidth="1"/>
    <col min="1788" max="1788" width="1" style="123" customWidth="1"/>
    <col min="1789" max="1789" width="4.28515625" style="123" customWidth="1"/>
    <col min="1790" max="1790" width="34.7109375" style="123" customWidth="1"/>
    <col min="1791" max="1791" width="0" style="123" hidden="1" customWidth="1"/>
    <col min="1792" max="1792" width="20" style="123"/>
    <col min="1793" max="1793" width="3.140625" style="123" bestFit="1" customWidth="1"/>
    <col min="1794" max="1794" width="58.85546875" style="123" customWidth="1"/>
    <col min="1795" max="1795" width="31.140625" style="123" customWidth="1"/>
    <col min="1796" max="1796" width="26.7109375" style="123" customWidth="1"/>
    <col min="1797" max="1797" width="25" style="123" customWidth="1"/>
    <col min="1798" max="1799" width="29.7109375" style="123" customWidth="1"/>
    <col min="1800" max="1800" width="23" style="123" customWidth="1"/>
    <col min="1801" max="1801" width="27.28515625" style="123" customWidth="1"/>
    <col min="1802" max="1802" width="29.5703125" style="123" customWidth="1"/>
    <col min="1803" max="1803" width="33" style="123" customWidth="1"/>
    <col min="1804" max="1804" width="29.85546875" style="123" customWidth="1"/>
    <col min="1805" max="1805" width="26.28515625" style="123" customWidth="1"/>
    <col min="1806" max="1806" width="22.140625" style="123" customWidth="1"/>
    <col min="1807" max="1807" width="26.140625" style="123" customWidth="1"/>
    <col min="1808" max="1808" width="19.5703125" style="123" bestFit="1" customWidth="1"/>
    <col min="1809" max="1809" width="21.85546875" style="123" customWidth="1"/>
    <col min="1810" max="1810" width="18.28515625" style="123" customWidth="1"/>
    <col min="1811" max="1814" width="6.42578125" style="123" customWidth="1"/>
    <col min="1815" max="2043" width="11.42578125" style="123" customWidth="1"/>
    <col min="2044" max="2044" width="1" style="123" customWidth="1"/>
    <col min="2045" max="2045" width="4.28515625" style="123" customWidth="1"/>
    <col min="2046" max="2046" width="34.7109375" style="123" customWidth="1"/>
    <col min="2047" max="2047" width="0" style="123" hidden="1" customWidth="1"/>
    <col min="2048" max="2048" width="20" style="123"/>
    <col min="2049" max="2049" width="3.140625" style="123" bestFit="1" customWidth="1"/>
    <col min="2050" max="2050" width="58.85546875" style="123" customWidth="1"/>
    <col min="2051" max="2051" width="31.140625" style="123" customWidth="1"/>
    <col min="2052" max="2052" width="26.7109375" style="123" customWidth="1"/>
    <col min="2053" max="2053" width="25" style="123" customWidth="1"/>
    <col min="2054" max="2055" width="29.7109375" style="123" customWidth="1"/>
    <col min="2056" max="2056" width="23" style="123" customWidth="1"/>
    <col min="2057" max="2057" width="27.28515625" style="123" customWidth="1"/>
    <col min="2058" max="2058" width="29.5703125" style="123" customWidth="1"/>
    <col min="2059" max="2059" width="33" style="123" customWidth="1"/>
    <col min="2060" max="2060" width="29.85546875" style="123" customWidth="1"/>
    <col min="2061" max="2061" width="26.28515625" style="123" customWidth="1"/>
    <col min="2062" max="2062" width="22.140625" style="123" customWidth="1"/>
    <col min="2063" max="2063" width="26.140625" style="123" customWidth="1"/>
    <col min="2064" max="2064" width="19.5703125" style="123" bestFit="1" customWidth="1"/>
    <col min="2065" max="2065" width="21.85546875" style="123" customWidth="1"/>
    <col min="2066" max="2066" width="18.28515625" style="123" customWidth="1"/>
    <col min="2067" max="2070" width="6.42578125" style="123" customWidth="1"/>
    <col min="2071" max="2299" width="11.42578125" style="123" customWidth="1"/>
    <col min="2300" max="2300" width="1" style="123" customWidth="1"/>
    <col min="2301" max="2301" width="4.28515625" style="123" customWidth="1"/>
    <col min="2302" max="2302" width="34.7109375" style="123" customWidth="1"/>
    <col min="2303" max="2303" width="0" style="123" hidden="1" customWidth="1"/>
    <col min="2304" max="2304" width="20" style="123"/>
    <col min="2305" max="2305" width="3.140625" style="123" bestFit="1" customWidth="1"/>
    <col min="2306" max="2306" width="58.85546875" style="123" customWidth="1"/>
    <col min="2307" max="2307" width="31.140625" style="123" customWidth="1"/>
    <col min="2308" max="2308" width="26.7109375" style="123" customWidth="1"/>
    <col min="2309" max="2309" width="25" style="123" customWidth="1"/>
    <col min="2310" max="2311" width="29.7109375" style="123" customWidth="1"/>
    <col min="2312" max="2312" width="23" style="123" customWidth="1"/>
    <col min="2313" max="2313" width="27.28515625" style="123" customWidth="1"/>
    <col min="2314" max="2314" width="29.5703125" style="123" customWidth="1"/>
    <col min="2315" max="2315" width="33" style="123" customWidth="1"/>
    <col min="2316" max="2316" width="29.85546875" style="123" customWidth="1"/>
    <col min="2317" max="2317" width="26.28515625" style="123" customWidth="1"/>
    <col min="2318" max="2318" width="22.140625" style="123" customWidth="1"/>
    <col min="2319" max="2319" width="26.140625" style="123" customWidth="1"/>
    <col min="2320" max="2320" width="19.5703125" style="123" bestFit="1" customWidth="1"/>
    <col min="2321" max="2321" width="21.85546875" style="123" customWidth="1"/>
    <col min="2322" max="2322" width="18.28515625" style="123" customWidth="1"/>
    <col min="2323" max="2326" width="6.42578125" style="123" customWidth="1"/>
    <col min="2327" max="2555" width="11.42578125" style="123" customWidth="1"/>
    <col min="2556" max="2556" width="1" style="123" customWidth="1"/>
    <col min="2557" max="2557" width="4.28515625" style="123" customWidth="1"/>
    <col min="2558" max="2558" width="34.7109375" style="123" customWidth="1"/>
    <col min="2559" max="2559" width="0" style="123" hidden="1" customWidth="1"/>
    <col min="2560" max="2560" width="20" style="123"/>
    <col min="2561" max="2561" width="3.140625" style="123" bestFit="1" customWidth="1"/>
    <col min="2562" max="2562" width="58.85546875" style="123" customWidth="1"/>
    <col min="2563" max="2563" width="31.140625" style="123" customWidth="1"/>
    <col min="2564" max="2564" width="26.7109375" style="123" customWidth="1"/>
    <col min="2565" max="2565" width="25" style="123" customWidth="1"/>
    <col min="2566" max="2567" width="29.7109375" style="123" customWidth="1"/>
    <col min="2568" max="2568" width="23" style="123" customWidth="1"/>
    <col min="2569" max="2569" width="27.28515625" style="123" customWidth="1"/>
    <col min="2570" max="2570" width="29.5703125" style="123" customWidth="1"/>
    <col min="2571" max="2571" width="33" style="123" customWidth="1"/>
    <col min="2572" max="2572" width="29.85546875" style="123" customWidth="1"/>
    <col min="2573" max="2573" width="26.28515625" style="123" customWidth="1"/>
    <col min="2574" max="2574" width="22.140625" style="123" customWidth="1"/>
    <col min="2575" max="2575" width="26.140625" style="123" customWidth="1"/>
    <col min="2576" max="2576" width="19.5703125" style="123" bestFit="1" customWidth="1"/>
    <col min="2577" max="2577" width="21.85546875" style="123" customWidth="1"/>
    <col min="2578" max="2578" width="18.28515625" style="123" customWidth="1"/>
    <col min="2579" max="2582" width="6.42578125" style="123" customWidth="1"/>
    <col min="2583" max="2811" width="11.42578125" style="123" customWidth="1"/>
    <col min="2812" max="2812" width="1" style="123" customWidth="1"/>
    <col min="2813" max="2813" width="4.28515625" style="123" customWidth="1"/>
    <col min="2814" max="2814" width="34.7109375" style="123" customWidth="1"/>
    <col min="2815" max="2815" width="0" style="123" hidden="1" customWidth="1"/>
    <col min="2816" max="2816" width="20" style="123"/>
    <col min="2817" max="2817" width="3.140625" style="123" bestFit="1" customWidth="1"/>
    <col min="2818" max="2818" width="58.85546875" style="123" customWidth="1"/>
    <col min="2819" max="2819" width="31.140625" style="123" customWidth="1"/>
    <col min="2820" max="2820" width="26.7109375" style="123" customWidth="1"/>
    <col min="2821" max="2821" width="25" style="123" customWidth="1"/>
    <col min="2822" max="2823" width="29.7109375" style="123" customWidth="1"/>
    <col min="2824" max="2824" width="23" style="123" customWidth="1"/>
    <col min="2825" max="2825" width="27.28515625" style="123" customWidth="1"/>
    <col min="2826" max="2826" width="29.5703125" style="123" customWidth="1"/>
    <col min="2827" max="2827" width="33" style="123" customWidth="1"/>
    <col min="2828" max="2828" width="29.85546875" style="123" customWidth="1"/>
    <col min="2829" max="2829" width="26.28515625" style="123" customWidth="1"/>
    <col min="2830" max="2830" width="22.140625" style="123" customWidth="1"/>
    <col min="2831" max="2831" width="26.140625" style="123" customWidth="1"/>
    <col min="2832" max="2832" width="19.5703125" style="123" bestFit="1" customWidth="1"/>
    <col min="2833" max="2833" width="21.85546875" style="123" customWidth="1"/>
    <col min="2834" max="2834" width="18.28515625" style="123" customWidth="1"/>
    <col min="2835" max="2838" width="6.42578125" style="123" customWidth="1"/>
    <col min="2839" max="3067" width="11.42578125" style="123" customWidth="1"/>
    <col min="3068" max="3068" width="1" style="123" customWidth="1"/>
    <col min="3069" max="3069" width="4.28515625" style="123" customWidth="1"/>
    <col min="3070" max="3070" width="34.7109375" style="123" customWidth="1"/>
    <col min="3071" max="3071" width="0" style="123" hidden="1" customWidth="1"/>
    <col min="3072" max="3072" width="20" style="123"/>
    <col min="3073" max="3073" width="3.140625" style="123" bestFit="1" customWidth="1"/>
    <col min="3074" max="3074" width="58.85546875" style="123" customWidth="1"/>
    <col min="3075" max="3075" width="31.140625" style="123" customWidth="1"/>
    <col min="3076" max="3076" width="26.7109375" style="123" customWidth="1"/>
    <col min="3077" max="3077" width="25" style="123" customWidth="1"/>
    <col min="3078" max="3079" width="29.7109375" style="123" customWidth="1"/>
    <col min="3080" max="3080" width="23" style="123" customWidth="1"/>
    <col min="3081" max="3081" width="27.28515625" style="123" customWidth="1"/>
    <col min="3082" max="3082" width="29.5703125" style="123" customWidth="1"/>
    <col min="3083" max="3083" width="33" style="123" customWidth="1"/>
    <col min="3084" max="3084" width="29.85546875" style="123" customWidth="1"/>
    <col min="3085" max="3085" width="26.28515625" style="123" customWidth="1"/>
    <col min="3086" max="3086" width="22.140625" style="123" customWidth="1"/>
    <col min="3087" max="3087" width="26.140625" style="123" customWidth="1"/>
    <col min="3088" max="3088" width="19.5703125" style="123" bestFit="1" customWidth="1"/>
    <col min="3089" max="3089" width="21.85546875" style="123" customWidth="1"/>
    <col min="3090" max="3090" width="18.28515625" style="123" customWidth="1"/>
    <col min="3091" max="3094" width="6.42578125" style="123" customWidth="1"/>
    <col min="3095" max="3323" width="11.42578125" style="123" customWidth="1"/>
    <col min="3324" max="3324" width="1" style="123" customWidth="1"/>
    <col min="3325" max="3325" width="4.28515625" style="123" customWidth="1"/>
    <col min="3326" max="3326" width="34.7109375" style="123" customWidth="1"/>
    <col min="3327" max="3327" width="0" style="123" hidden="1" customWidth="1"/>
    <col min="3328" max="3328" width="20" style="123"/>
    <col min="3329" max="3329" width="3.140625" style="123" bestFit="1" customWidth="1"/>
    <col min="3330" max="3330" width="58.85546875" style="123" customWidth="1"/>
    <col min="3331" max="3331" width="31.140625" style="123" customWidth="1"/>
    <col min="3332" max="3332" width="26.7109375" style="123" customWidth="1"/>
    <col min="3333" max="3333" width="25" style="123" customWidth="1"/>
    <col min="3334" max="3335" width="29.7109375" style="123" customWidth="1"/>
    <col min="3336" max="3336" width="23" style="123" customWidth="1"/>
    <col min="3337" max="3337" width="27.28515625" style="123" customWidth="1"/>
    <col min="3338" max="3338" width="29.5703125" style="123" customWidth="1"/>
    <col min="3339" max="3339" width="33" style="123" customWidth="1"/>
    <col min="3340" max="3340" width="29.85546875" style="123" customWidth="1"/>
    <col min="3341" max="3341" width="26.28515625" style="123" customWidth="1"/>
    <col min="3342" max="3342" width="22.140625" style="123" customWidth="1"/>
    <col min="3343" max="3343" width="26.140625" style="123" customWidth="1"/>
    <col min="3344" max="3344" width="19.5703125" style="123" bestFit="1" customWidth="1"/>
    <col min="3345" max="3345" width="21.85546875" style="123" customWidth="1"/>
    <col min="3346" max="3346" width="18.28515625" style="123" customWidth="1"/>
    <col min="3347" max="3350" width="6.42578125" style="123" customWidth="1"/>
    <col min="3351" max="3579" width="11.42578125" style="123" customWidth="1"/>
    <col min="3580" max="3580" width="1" style="123" customWidth="1"/>
    <col min="3581" max="3581" width="4.28515625" style="123" customWidth="1"/>
    <col min="3582" max="3582" width="34.7109375" style="123" customWidth="1"/>
    <col min="3583" max="3583" width="0" style="123" hidden="1" customWidth="1"/>
    <col min="3584" max="3584" width="20" style="123"/>
    <col min="3585" max="3585" width="3.140625" style="123" bestFit="1" customWidth="1"/>
    <col min="3586" max="3586" width="58.85546875" style="123" customWidth="1"/>
    <col min="3587" max="3587" width="31.140625" style="123" customWidth="1"/>
    <col min="3588" max="3588" width="26.7109375" style="123" customWidth="1"/>
    <col min="3589" max="3589" width="25" style="123" customWidth="1"/>
    <col min="3590" max="3591" width="29.7109375" style="123" customWidth="1"/>
    <col min="3592" max="3592" width="23" style="123" customWidth="1"/>
    <col min="3593" max="3593" width="27.28515625" style="123" customWidth="1"/>
    <col min="3594" max="3594" width="29.5703125" style="123" customWidth="1"/>
    <col min="3595" max="3595" width="33" style="123" customWidth="1"/>
    <col min="3596" max="3596" width="29.85546875" style="123" customWidth="1"/>
    <col min="3597" max="3597" width="26.28515625" style="123" customWidth="1"/>
    <col min="3598" max="3598" width="22.140625" style="123" customWidth="1"/>
    <col min="3599" max="3599" width="26.140625" style="123" customWidth="1"/>
    <col min="3600" max="3600" width="19.5703125" style="123" bestFit="1" customWidth="1"/>
    <col min="3601" max="3601" width="21.85546875" style="123" customWidth="1"/>
    <col min="3602" max="3602" width="18.28515625" style="123" customWidth="1"/>
    <col min="3603" max="3606" width="6.42578125" style="123" customWidth="1"/>
    <col min="3607" max="3835" width="11.42578125" style="123" customWidth="1"/>
    <col min="3836" max="3836" width="1" style="123" customWidth="1"/>
    <col min="3837" max="3837" width="4.28515625" style="123" customWidth="1"/>
    <col min="3838" max="3838" width="34.7109375" style="123" customWidth="1"/>
    <col min="3839" max="3839" width="0" style="123" hidden="1" customWidth="1"/>
    <col min="3840" max="3840" width="20" style="123"/>
    <col min="3841" max="3841" width="3.140625" style="123" bestFit="1" customWidth="1"/>
    <col min="3842" max="3842" width="58.85546875" style="123" customWidth="1"/>
    <col min="3843" max="3843" width="31.140625" style="123" customWidth="1"/>
    <col min="3844" max="3844" width="26.7109375" style="123" customWidth="1"/>
    <col min="3845" max="3845" width="25" style="123" customWidth="1"/>
    <col min="3846" max="3847" width="29.7109375" style="123" customWidth="1"/>
    <col min="3848" max="3848" width="23" style="123" customWidth="1"/>
    <col min="3849" max="3849" width="27.28515625" style="123" customWidth="1"/>
    <col min="3850" max="3850" width="29.5703125" style="123" customWidth="1"/>
    <col min="3851" max="3851" width="33" style="123" customWidth="1"/>
    <col min="3852" max="3852" width="29.85546875" style="123" customWidth="1"/>
    <col min="3853" max="3853" width="26.28515625" style="123" customWidth="1"/>
    <col min="3854" max="3854" width="22.140625" style="123" customWidth="1"/>
    <col min="3855" max="3855" width="26.140625" style="123" customWidth="1"/>
    <col min="3856" max="3856" width="19.5703125" style="123" bestFit="1" customWidth="1"/>
    <col min="3857" max="3857" width="21.85546875" style="123" customWidth="1"/>
    <col min="3858" max="3858" width="18.28515625" style="123" customWidth="1"/>
    <col min="3859" max="3862" width="6.42578125" style="123" customWidth="1"/>
    <col min="3863" max="4091" width="11.42578125" style="123" customWidth="1"/>
    <col min="4092" max="4092" width="1" style="123" customWidth="1"/>
    <col min="4093" max="4093" width="4.28515625" style="123" customWidth="1"/>
    <col min="4094" max="4094" width="34.7109375" style="123" customWidth="1"/>
    <col min="4095" max="4095" width="0" style="123" hidden="1" customWidth="1"/>
    <col min="4096" max="4096" width="20" style="123"/>
    <col min="4097" max="4097" width="3.140625" style="123" bestFit="1" customWidth="1"/>
    <col min="4098" max="4098" width="58.85546875" style="123" customWidth="1"/>
    <col min="4099" max="4099" width="31.140625" style="123" customWidth="1"/>
    <col min="4100" max="4100" width="26.7109375" style="123" customWidth="1"/>
    <col min="4101" max="4101" width="25" style="123" customWidth="1"/>
    <col min="4102" max="4103" width="29.7109375" style="123" customWidth="1"/>
    <col min="4104" max="4104" width="23" style="123" customWidth="1"/>
    <col min="4105" max="4105" width="27.28515625" style="123" customWidth="1"/>
    <col min="4106" max="4106" width="29.5703125" style="123" customWidth="1"/>
    <col min="4107" max="4107" width="33" style="123" customWidth="1"/>
    <col min="4108" max="4108" width="29.85546875" style="123" customWidth="1"/>
    <col min="4109" max="4109" width="26.28515625" style="123" customWidth="1"/>
    <col min="4110" max="4110" width="22.140625" style="123" customWidth="1"/>
    <col min="4111" max="4111" width="26.140625" style="123" customWidth="1"/>
    <col min="4112" max="4112" width="19.5703125" style="123" bestFit="1" customWidth="1"/>
    <col min="4113" max="4113" width="21.85546875" style="123" customWidth="1"/>
    <col min="4114" max="4114" width="18.28515625" style="123" customWidth="1"/>
    <col min="4115" max="4118" width="6.42578125" style="123" customWidth="1"/>
    <col min="4119" max="4347" width="11.42578125" style="123" customWidth="1"/>
    <col min="4348" max="4348" width="1" style="123" customWidth="1"/>
    <col min="4349" max="4349" width="4.28515625" style="123" customWidth="1"/>
    <col min="4350" max="4350" width="34.7109375" style="123" customWidth="1"/>
    <col min="4351" max="4351" width="0" style="123" hidden="1" customWidth="1"/>
    <col min="4352" max="4352" width="20" style="123"/>
    <col min="4353" max="4353" width="3.140625" style="123" bestFit="1" customWidth="1"/>
    <col min="4354" max="4354" width="58.85546875" style="123" customWidth="1"/>
    <col min="4355" max="4355" width="31.140625" style="123" customWidth="1"/>
    <col min="4356" max="4356" width="26.7109375" style="123" customWidth="1"/>
    <col min="4357" max="4357" width="25" style="123" customWidth="1"/>
    <col min="4358" max="4359" width="29.7109375" style="123" customWidth="1"/>
    <col min="4360" max="4360" width="23" style="123" customWidth="1"/>
    <col min="4361" max="4361" width="27.28515625" style="123" customWidth="1"/>
    <col min="4362" max="4362" width="29.5703125" style="123" customWidth="1"/>
    <col min="4363" max="4363" width="33" style="123" customWidth="1"/>
    <col min="4364" max="4364" width="29.85546875" style="123" customWidth="1"/>
    <col min="4365" max="4365" width="26.28515625" style="123" customWidth="1"/>
    <col min="4366" max="4366" width="22.140625" style="123" customWidth="1"/>
    <col min="4367" max="4367" width="26.140625" style="123" customWidth="1"/>
    <col min="4368" max="4368" width="19.5703125" style="123" bestFit="1" customWidth="1"/>
    <col min="4369" max="4369" width="21.85546875" style="123" customWidth="1"/>
    <col min="4370" max="4370" width="18.28515625" style="123" customWidth="1"/>
    <col min="4371" max="4374" width="6.42578125" style="123" customWidth="1"/>
    <col min="4375" max="4603" width="11.42578125" style="123" customWidth="1"/>
    <col min="4604" max="4604" width="1" style="123" customWidth="1"/>
    <col min="4605" max="4605" width="4.28515625" style="123" customWidth="1"/>
    <col min="4606" max="4606" width="34.7109375" style="123" customWidth="1"/>
    <col min="4607" max="4607" width="0" style="123" hidden="1" customWidth="1"/>
    <col min="4608" max="4608" width="20" style="123"/>
    <col min="4609" max="4609" width="3.140625" style="123" bestFit="1" customWidth="1"/>
    <col min="4610" max="4610" width="58.85546875" style="123" customWidth="1"/>
    <col min="4611" max="4611" width="31.140625" style="123" customWidth="1"/>
    <col min="4612" max="4612" width="26.7109375" style="123" customWidth="1"/>
    <col min="4613" max="4613" width="25" style="123" customWidth="1"/>
    <col min="4614" max="4615" width="29.7109375" style="123" customWidth="1"/>
    <col min="4616" max="4616" width="23" style="123" customWidth="1"/>
    <col min="4617" max="4617" width="27.28515625" style="123" customWidth="1"/>
    <col min="4618" max="4618" width="29.5703125" style="123" customWidth="1"/>
    <col min="4619" max="4619" width="33" style="123" customWidth="1"/>
    <col min="4620" max="4620" width="29.85546875" style="123" customWidth="1"/>
    <col min="4621" max="4621" width="26.28515625" style="123" customWidth="1"/>
    <col min="4622" max="4622" width="22.140625" style="123" customWidth="1"/>
    <col min="4623" max="4623" width="26.140625" style="123" customWidth="1"/>
    <col min="4624" max="4624" width="19.5703125" style="123" bestFit="1" customWidth="1"/>
    <col min="4625" max="4625" width="21.85546875" style="123" customWidth="1"/>
    <col min="4626" max="4626" width="18.28515625" style="123" customWidth="1"/>
    <col min="4627" max="4630" width="6.42578125" style="123" customWidth="1"/>
    <col min="4631" max="4859" width="11.42578125" style="123" customWidth="1"/>
    <col min="4860" max="4860" width="1" style="123" customWidth="1"/>
    <col min="4861" max="4861" width="4.28515625" style="123" customWidth="1"/>
    <col min="4862" max="4862" width="34.7109375" style="123" customWidth="1"/>
    <col min="4863" max="4863" width="0" style="123" hidden="1" customWidth="1"/>
    <col min="4864" max="4864" width="20" style="123"/>
    <col min="4865" max="4865" width="3.140625" style="123" bestFit="1" customWidth="1"/>
    <col min="4866" max="4866" width="58.85546875" style="123" customWidth="1"/>
    <col min="4867" max="4867" width="31.140625" style="123" customWidth="1"/>
    <col min="4868" max="4868" width="26.7109375" style="123" customWidth="1"/>
    <col min="4869" max="4869" width="25" style="123" customWidth="1"/>
    <col min="4870" max="4871" width="29.7109375" style="123" customWidth="1"/>
    <col min="4872" max="4872" width="23" style="123" customWidth="1"/>
    <col min="4873" max="4873" width="27.28515625" style="123" customWidth="1"/>
    <col min="4874" max="4874" width="29.5703125" style="123" customWidth="1"/>
    <col min="4875" max="4875" width="33" style="123" customWidth="1"/>
    <col min="4876" max="4876" width="29.85546875" style="123" customWidth="1"/>
    <col min="4877" max="4877" width="26.28515625" style="123" customWidth="1"/>
    <col min="4878" max="4878" width="22.140625" style="123" customWidth="1"/>
    <col min="4879" max="4879" width="26.140625" style="123" customWidth="1"/>
    <col min="4880" max="4880" width="19.5703125" style="123" bestFit="1" customWidth="1"/>
    <col min="4881" max="4881" width="21.85546875" style="123" customWidth="1"/>
    <col min="4882" max="4882" width="18.28515625" style="123" customWidth="1"/>
    <col min="4883" max="4886" width="6.42578125" style="123" customWidth="1"/>
    <col min="4887" max="5115" width="11.42578125" style="123" customWidth="1"/>
    <col min="5116" max="5116" width="1" style="123" customWidth="1"/>
    <col min="5117" max="5117" width="4.28515625" style="123" customWidth="1"/>
    <col min="5118" max="5118" width="34.7109375" style="123" customWidth="1"/>
    <col min="5119" max="5119" width="0" style="123" hidden="1" customWidth="1"/>
    <col min="5120" max="5120" width="20" style="123"/>
    <col min="5121" max="5121" width="3.140625" style="123" bestFit="1" customWidth="1"/>
    <col min="5122" max="5122" width="58.85546875" style="123" customWidth="1"/>
    <col min="5123" max="5123" width="31.140625" style="123" customWidth="1"/>
    <col min="5124" max="5124" width="26.7109375" style="123" customWidth="1"/>
    <col min="5125" max="5125" width="25" style="123" customWidth="1"/>
    <col min="5126" max="5127" width="29.7109375" style="123" customWidth="1"/>
    <col min="5128" max="5128" width="23" style="123" customWidth="1"/>
    <col min="5129" max="5129" width="27.28515625" style="123" customWidth="1"/>
    <col min="5130" max="5130" width="29.5703125" style="123" customWidth="1"/>
    <col min="5131" max="5131" width="33" style="123" customWidth="1"/>
    <col min="5132" max="5132" width="29.85546875" style="123" customWidth="1"/>
    <col min="5133" max="5133" width="26.28515625" style="123" customWidth="1"/>
    <col min="5134" max="5134" width="22.140625" style="123" customWidth="1"/>
    <col min="5135" max="5135" width="26.140625" style="123" customWidth="1"/>
    <col min="5136" max="5136" width="19.5703125" style="123" bestFit="1" customWidth="1"/>
    <col min="5137" max="5137" width="21.85546875" style="123" customWidth="1"/>
    <col min="5138" max="5138" width="18.28515625" style="123" customWidth="1"/>
    <col min="5139" max="5142" width="6.42578125" style="123" customWidth="1"/>
    <col min="5143" max="5371" width="11.42578125" style="123" customWidth="1"/>
    <col min="5372" max="5372" width="1" style="123" customWidth="1"/>
    <col min="5373" max="5373" width="4.28515625" style="123" customWidth="1"/>
    <col min="5374" max="5374" width="34.7109375" style="123" customWidth="1"/>
    <col min="5375" max="5375" width="0" style="123" hidden="1" customWidth="1"/>
    <col min="5376" max="5376" width="20" style="123"/>
    <col min="5377" max="5377" width="3.140625" style="123" bestFit="1" customWidth="1"/>
    <col min="5378" max="5378" width="58.85546875" style="123" customWidth="1"/>
    <col min="5379" max="5379" width="31.140625" style="123" customWidth="1"/>
    <col min="5380" max="5380" width="26.7109375" style="123" customWidth="1"/>
    <col min="5381" max="5381" width="25" style="123" customWidth="1"/>
    <col min="5382" max="5383" width="29.7109375" style="123" customWidth="1"/>
    <col min="5384" max="5384" width="23" style="123" customWidth="1"/>
    <col min="5385" max="5385" width="27.28515625" style="123" customWidth="1"/>
    <col min="5386" max="5386" width="29.5703125" style="123" customWidth="1"/>
    <col min="5387" max="5387" width="33" style="123" customWidth="1"/>
    <col min="5388" max="5388" width="29.85546875" style="123" customWidth="1"/>
    <col min="5389" max="5389" width="26.28515625" style="123" customWidth="1"/>
    <col min="5390" max="5390" width="22.140625" style="123" customWidth="1"/>
    <col min="5391" max="5391" width="26.140625" style="123" customWidth="1"/>
    <col min="5392" max="5392" width="19.5703125" style="123" bestFit="1" customWidth="1"/>
    <col min="5393" max="5393" width="21.85546875" style="123" customWidth="1"/>
    <col min="5394" max="5394" width="18.28515625" style="123" customWidth="1"/>
    <col min="5395" max="5398" width="6.42578125" style="123" customWidth="1"/>
    <col min="5399" max="5627" width="11.42578125" style="123" customWidth="1"/>
    <col min="5628" max="5628" width="1" style="123" customWidth="1"/>
    <col min="5629" max="5629" width="4.28515625" style="123" customWidth="1"/>
    <col min="5630" max="5630" width="34.7109375" style="123" customWidth="1"/>
    <col min="5631" max="5631" width="0" style="123" hidden="1" customWidth="1"/>
    <col min="5632" max="5632" width="20" style="123"/>
    <col min="5633" max="5633" width="3.140625" style="123" bestFit="1" customWidth="1"/>
    <col min="5634" max="5634" width="58.85546875" style="123" customWidth="1"/>
    <col min="5635" max="5635" width="31.140625" style="123" customWidth="1"/>
    <col min="5636" max="5636" width="26.7109375" style="123" customWidth="1"/>
    <col min="5637" max="5637" width="25" style="123" customWidth="1"/>
    <col min="5638" max="5639" width="29.7109375" style="123" customWidth="1"/>
    <col min="5640" max="5640" width="23" style="123" customWidth="1"/>
    <col min="5641" max="5641" width="27.28515625" style="123" customWidth="1"/>
    <col min="5642" max="5642" width="29.5703125" style="123" customWidth="1"/>
    <col min="5643" max="5643" width="33" style="123" customWidth="1"/>
    <col min="5644" max="5644" width="29.85546875" style="123" customWidth="1"/>
    <col min="5645" max="5645" width="26.28515625" style="123" customWidth="1"/>
    <col min="5646" max="5646" width="22.140625" style="123" customWidth="1"/>
    <col min="5647" max="5647" width="26.140625" style="123" customWidth="1"/>
    <col min="5648" max="5648" width="19.5703125" style="123" bestFit="1" customWidth="1"/>
    <col min="5649" max="5649" width="21.85546875" style="123" customWidth="1"/>
    <col min="5650" max="5650" width="18.28515625" style="123" customWidth="1"/>
    <col min="5651" max="5654" width="6.42578125" style="123" customWidth="1"/>
    <col min="5655" max="5883" width="11.42578125" style="123" customWidth="1"/>
    <col min="5884" max="5884" width="1" style="123" customWidth="1"/>
    <col min="5885" max="5885" width="4.28515625" style="123" customWidth="1"/>
    <col min="5886" max="5886" width="34.7109375" style="123" customWidth="1"/>
    <col min="5887" max="5887" width="0" style="123" hidden="1" customWidth="1"/>
    <col min="5888" max="5888" width="20" style="123"/>
    <col min="5889" max="5889" width="3.140625" style="123" bestFit="1" customWidth="1"/>
    <col min="5890" max="5890" width="58.85546875" style="123" customWidth="1"/>
    <col min="5891" max="5891" width="31.140625" style="123" customWidth="1"/>
    <col min="5892" max="5892" width="26.7109375" style="123" customWidth="1"/>
    <col min="5893" max="5893" width="25" style="123" customWidth="1"/>
    <col min="5894" max="5895" width="29.7109375" style="123" customWidth="1"/>
    <col min="5896" max="5896" width="23" style="123" customWidth="1"/>
    <col min="5897" max="5897" width="27.28515625" style="123" customWidth="1"/>
    <col min="5898" max="5898" width="29.5703125" style="123" customWidth="1"/>
    <col min="5899" max="5899" width="33" style="123" customWidth="1"/>
    <col min="5900" max="5900" width="29.85546875" style="123" customWidth="1"/>
    <col min="5901" max="5901" width="26.28515625" style="123" customWidth="1"/>
    <col min="5902" max="5902" width="22.140625" style="123" customWidth="1"/>
    <col min="5903" max="5903" width="26.140625" style="123" customWidth="1"/>
    <col min="5904" max="5904" width="19.5703125" style="123" bestFit="1" customWidth="1"/>
    <col min="5905" max="5905" width="21.85546875" style="123" customWidth="1"/>
    <col min="5906" max="5906" width="18.28515625" style="123" customWidth="1"/>
    <col min="5907" max="5910" width="6.42578125" style="123" customWidth="1"/>
    <col min="5911" max="6139" width="11.42578125" style="123" customWidth="1"/>
    <col min="6140" max="6140" width="1" style="123" customWidth="1"/>
    <col min="6141" max="6141" width="4.28515625" style="123" customWidth="1"/>
    <col min="6142" max="6142" width="34.7109375" style="123" customWidth="1"/>
    <col min="6143" max="6143" width="0" style="123" hidden="1" customWidth="1"/>
    <col min="6144" max="6144" width="20" style="123"/>
    <col min="6145" max="6145" width="3.140625" style="123" bestFit="1" customWidth="1"/>
    <col min="6146" max="6146" width="58.85546875" style="123" customWidth="1"/>
    <col min="6147" max="6147" width="31.140625" style="123" customWidth="1"/>
    <col min="6148" max="6148" width="26.7109375" style="123" customWidth="1"/>
    <col min="6149" max="6149" width="25" style="123" customWidth="1"/>
    <col min="6150" max="6151" width="29.7109375" style="123" customWidth="1"/>
    <col min="6152" max="6152" width="23" style="123" customWidth="1"/>
    <col min="6153" max="6153" width="27.28515625" style="123" customWidth="1"/>
    <col min="6154" max="6154" width="29.5703125" style="123" customWidth="1"/>
    <col min="6155" max="6155" width="33" style="123" customWidth="1"/>
    <col min="6156" max="6156" width="29.85546875" style="123" customWidth="1"/>
    <col min="6157" max="6157" width="26.28515625" style="123" customWidth="1"/>
    <col min="6158" max="6158" width="22.140625" style="123" customWidth="1"/>
    <col min="6159" max="6159" width="26.140625" style="123" customWidth="1"/>
    <col min="6160" max="6160" width="19.5703125" style="123" bestFit="1" customWidth="1"/>
    <col min="6161" max="6161" width="21.85546875" style="123" customWidth="1"/>
    <col min="6162" max="6162" width="18.28515625" style="123" customWidth="1"/>
    <col min="6163" max="6166" width="6.42578125" style="123" customWidth="1"/>
    <col min="6167" max="6395" width="11.42578125" style="123" customWidth="1"/>
    <col min="6396" max="6396" width="1" style="123" customWidth="1"/>
    <col min="6397" max="6397" width="4.28515625" style="123" customWidth="1"/>
    <col min="6398" max="6398" width="34.7109375" style="123" customWidth="1"/>
    <col min="6399" max="6399" width="0" style="123" hidden="1" customWidth="1"/>
    <col min="6400" max="6400" width="20" style="123"/>
    <col min="6401" max="6401" width="3.140625" style="123" bestFit="1" customWidth="1"/>
    <col min="6402" max="6402" width="58.85546875" style="123" customWidth="1"/>
    <col min="6403" max="6403" width="31.140625" style="123" customWidth="1"/>
    <col min="6404" max="6404" width="26.7109375" style="123" customWidth="1"/>
    <col min="6405" max="6405" width="25" style="123" customWidth="1"/>
    <col min="6406" max="6407" width="29.7109375" style="123" customWidth="1"/>
    <col min="6408" max="6408" width="23" style="123" customWidth="1"/>
    <col min="6409" max="6409" width="27.28515625" style="123" customWidth="1"/>
    <col min="6410" max="6410" width="29.5703125" style="123" customWidth="1"/>
    <col min="6411" max="6411" width="33" style="123" customWidth="1"/>
    <col min="6412" max="6412" width="29.85546875" style="123" customWidth="1"/>
    <col min="6413" max="6413" width="26.28515625" style="123" customWidth="1"/>
    <col min="6414" max="6414" width="22.140625" style="123" customWidth="1"/>
    <col min="6415" max="6415" width="26.140625" style="123" customWidth="1"/>
    <col min="6416" max="6416" width="19.5703125" style="123" bestFit="1" customWidth="1"/>
    <col min="6417" max="6417" width="21.85546875" style="123" customWidth="1"/>
    <col min="6418" max="6418" width="18.28515625" style="123" customWidth="1"/>
    <col min="6419" max="6422" width="6.42578125" style="123" customWidth="1"/>
    <col min="6423" max="6651" width="11.42578125" style="123" customWidth="1"/>
    <col min="6652" max="6652" width="1" style="123" customWidth="1"/>
    <col min="6653" max="6653" width="4.28515625" style="123" customWidth="1"/>
    <col min="6654" max="6654" width="34.7109375" style="123" customWidth="1"/>
    <col min="6655" max="6655" width="0" style="123" hidden="1" customWidth="1"/>
    <col min="6656" max="6656" width="20" style="123"/>
    <col min="6657" max="6657" width="3.140625" style="123" bestFit="1" customWidth="1"/>
    <col min="6658" max="6658" width="58.85546875" style="123" customWidth="1"/>
    <col min="6659" max="6659" width="31.140625" style="123" customWidth="1"/>
    <col min="6660" max="6660" width="26.7109375" style="123" customWidth="1"/>
    <col min="6661" max="6661" width="25" style="123" customWidth="1"/>
    <col min="6662" max="6663" width="29.7109375" style="123" customWidth="1"/>
    <col min="6664" max="6664" width="23" style="123" customWidth="1"/>
    <col min="6665" max="6665" width="27.28515625" style="123" customWidth="1"/>
    <col min="6666" max="6666" width="29.5703125" style="123" customWidth="1"/>
    <col min="6667" max="6667" width="33" style="123" customWidth="1"/>
    <col min="6668" max="6668" width="29.85546875" style="123" customWidth="1"/>
    <col min="6669" max="6669" width="26.28515625" style="123" customWidth="1"/>
    <col min="6670" max="6670" width="22.140625" style="123" customWidth="1"/>
    <col min="6671" max="6671" width="26.140625" style="123" customWidth="1"/>
    <col min="6672" max="6672" width="19.5703125" style="123" bestFit="1" customWidth="1"/>
    <col min="6673" max="6673" width="21.85546875" style="123" customWidth="1"/>
    <col min="6674" max="6674" width="18.28515625" style="123" customWidth="1"/>
    <col min="6675" max="6678" width="6.42578125" style="123" customWidth="1"/>
    <col min="6679" max="6907" width="11.42578125" style="123" customWidth="1"/>
    <col min="6908" max="6908" width="1" style="123" customWidth="1"/>
    <col min="6909" max="6909" width="4.28515625" style="123" customWidth="1"/>
    <col min="6910" max="6910" width="34.7109375" style="123" customWidth="1"/>
    <col min="6911" max="6911" width="0" style="123" hidden="1" customWidth="1"/>
    <col min="6912" max="6912" width="20" style="123"/>
    <col min="6913" max="6913" width="3.140625" style="123" bestFit="1" customWidth="1"/>
    <col min="6914" max="6914" width="58.85546875" style="123" customWidth="1"/>
    <col min="6915" max="6915" width="31.140625" style="123" customWidth="1"/>
    <col min="6916" max="6916" width="26.7109375" style="123" customWidth="1"/>
    <col min="6917" max="6917" width="25" style="123" customWidth="1"/>
    <col min="6918" max="6919" width="29.7109375" style="123" customWidth="1"/>
    <col min="6920" max="6920" width="23" style="123" customWidth="1"/>
    <col min="6921" max="6921" width="27.28515625" style="123" customWidth="1"/>
    <col min="6922" max="6922" width="29.5703125" style="123" customWidth="1"/>
    <col min="6923" max="6923" width="33" style="123" customWidth="1"/>
    <col min="6924" max="6924" width="29.85546875" style="123" customWidth="1"/>
    <col min="6925" max="6925" width="26.28515625" style="123" customWidth="1"/>
    <col min="6926" max="6926" width="22.140625" style="123" customWidth="1"/>
    <col min="6927" max="6927" width="26.140625" style="123" customWidth="1"/>
    <col min="6928" max="6928" width="19.5703125" style="123" bestFit="1" customWidth="1"/>
    <col min="6929" max="6929" width="21.85546875" style="123" customWidth="1"/>
    <col min="6930" max="6930" width="18.28515625" style="123" customWidth="1"/>
    <col min="6931" max="6934" width="6.42578125" style="123" customWidth="1"/>
    <col min="6935" max="7163" width="11.42578125" style="123" customWidth="1"/>
    <col min="7164" max="7164" width="1" style="123" customWidth="1"/>
    <col min="7165" max="7165" width="4.28515625" style="123" customWidth="1"/>
    <col min="7166" max="7166" width="34.7109375" style="123" customWidth="1"/>
    <col min="7167" max="7167" width="0" style="123" hidden="1" customWidth="1"/>
    <col min="7168" max="7168" width="20" style="123"/>
    <col min="7169" max="7169" width="3.140625" style="123" bestFit="1" customWidth="1"/>
    <col min="7170" max="7170" width="58.85546875" style="123" customWidth="1"/>
    <col min="7171" max="7171" width="31.140625" style="123" customWidth="1"/>
    <col min="7172" max="7172" width="26.7109375" style="123" customWidth="1"/>
    <col min="7173" max="7173" width="25" style="123" customWidth="1"/>
    <col min="7174" max="7175" width="29.7109375" style="123" customWidth="1"/>
    <col min="7176" max="7176" width="23" style="123" customWidth="1"/>
    <col min="7177" max="7177" width="27.28515625" style="123" customWidth="1"/>
    <col min="7178" max="7178" width="29.5703125" style="123" customWidth="1"/>
    <col min="7179" max="7179" width="33" style="123" customWidth="1"/>
    <col min="7180" max="7180" width="29.85546875" style="123" customWidth="1"/>
    <col min="7181" max="7181" width="26.28515625" style="123" customWidth="1"/>
    <col min="7182" max="7182" width="22.140625" style="123" customWidth="1"/>
    <col min="7183" max="7183" width="26.140625" style="123" customWidth="1"/>
    <col min="7184" max="7184" width="19.5703125" style="123" bestFit="1" customWidth="1"/>
    <col min="7185" max="7185" width="21.85546875" style="123" customWidth="1"/>
    <col min="7186" max="7186" width="18.28515625" style="123" customWidth="1"/>
    <col min="7187" max="7190" width="6.42578125" style="123" customWidth="1"/>
    <col min="7191" max="7419" width="11.42578125" style="123" customWidth="1"/>
    <col min="7420" max="7420" width="1" style="123" customWidth="1"/>
    <col min="7421" max="7421" width="4.28515625" style="123" customWidth="1"/>
    <col min="7422" max="7422" width="34.7109375" style="123" customWidth="1"/>
    <col min="7423" max="7423" width="0" style="123" hidden="1" customWidth="1"/>
    <col min="7424" max="7424" width="20" style="123"/>
    <col min="7425" max="7425" width="3.140625" style="123" bestFit="1" customWidth="1"/>
    <col min="7426" max="7426" width="58.85546875" style="123" customWidth="1"/>
    <col min="7427" max="7427" width="31.140625" style="123" customWidth="1"/>
    <col min="7428" max="7428" width="26.7109375" style="123" customWidth="1"/>
    <col min="7429" max="7429" width="25" style="123" customWidth="1"/>
    <col min="7430" max="7431" width="29.7109375" style="123" customWidth="1"/>
    <col min="7432" max="7432" width="23" style="123" customWidth="1"/>
    <col min="7433" max="7433" width="27.28515625" style="123" customWidth="1"/>
    <col min="7434" max="7434" width="29.5703125" style="123" customWidth="1"/>
    <col min="7435" max="7435" width="33" style="123" customWidth="1"/>
    <col min="7436" max="7436" width="29.85546875" style="123" customWidth="1"/>
    <col min="7437" max="7437" width="26.28515625" style="123" customWidth="1"/>
    <col min="7438" max="7438" width="22.140625" style="123" customWidth="1"/>
    <col min="7439" max="7439" width="26.140625" style="123" customWidth="1"/>
    <col min="7440" max="7440" width="19.5703125" style="123" bestFit="1" customWidth="1"/>
    <col min="7441" max="7441" width="21.85546875" style="123" customWidth="1"/>
    <col min="7442" max="7442" width="18.28515625" style="123" customWidth="1"/>
    <col min="7443" max="7446" width="6.42578125" style="123" customWidth="1"/>
    <col min="7447" max="7675" width="11.42578125" style="123" customWidth="1"/>
    <col min="7676" max="7676" width="1" style="123" customWidth="1"/>
    <col min="7677" max="7677" width="4.28515625" style="123" customWidth="1"/>
    <col min="7678" max="7678" width="34.7109375" style="123" customWidth="1"/>
    <col min="7679" max="7679" width="0" style="123" hidden="1" customWidth="1"/>
    <col min="7680" max="7680" width="20" style="123"/>
    <col min="7681" max="7681" width="3.140625" style="123" bestFit="1" customWidth="1"/>
    <col min="7682" max="7682" width="58.85546875" style="123" customWidth="1"/>
    <col min="7683" max="7683" width="31.140625" style="123" customWidth="1"/>
    <col min="7684" max="7684" width="26.7109375" style="123" customWidth="1"/>
    <col min="7685" max="7685" width="25" style="123" customWidth="1"/>
    <col min="7686" max="7687" width="29.7109375" style="123" customWidth="1"/>
    <col min="7688" max="7688" width="23" style="123" customWidth="1"/>
    <col min="7689" max="7689" width="27.28515625" style="123" customWidth="1"/>
    <col min="7690" max="7690" width="29.5703125" style="123" customWidth="1"/>
    <col min="7691" max="7691" width="33" style="123" customWidth="1"/>
    <col min="7692" max="7692" width="29.85546875" style="123" customWidth="1"/>
    <col min="7693" max="7693" width="26.28515625" style="123" customWidth="1"/>
    <col min="7694" max="7694" width="22.140625" style="123" customWidth="1"/>
    <col min="7695" max="7695" width="26.140625" style="123" customWidth="1"/>
    <col min="7696" max="7696" width="19.5703125" style="123" bestFit="1" customWidth="1"/>
    <col min="7697" max="7697" width="21.85546875" style="123" customWidth="1"/>
    <col min="7698" max="7698" width="18.28515625" style="123" customWidth="1"/>
    <col min="7699" max="7702" width="6.42578125" style="123" customWidth="1"/>
    <col min="7703" max="7931" width="11.42578125" style="123" customWidth="1"/>
    <col min="7932" max="7932" width="1" style="123" customWidth="1"/>
    <col min="7933" max="7933" width="4.28515625" style="123" customWidth="1"/>
    <col min="7934" max="7934" width="34.7109375" style="123" customWidth="1"/>
    <col min="7935" max="7935" width="0" style="123" hidden="1" customWidth="1"/>
    <col min="7936" max="7936" width="20" style="123"/>
    <col min="7937" max="7937" width="3.140625" style="123" bestFit="1" customWidth="1"/>
    <col min="7938" max="7938" width="58.85546875" style="123" customWidth="1"/>
    <col min="7939" max="7939" width="31.140625" style="123" customWidth="1"/>
    <col min="7940" max="7940" width="26.7109375" style="123" customWidth="1"/>
    <col min="7941" max="7941" width="25" style="123" customWidth="1"/>
    <col min="7942" max="7943" width="29.7109375" style="123" customWidth="1"/>
    <col min="7944" max="7944" width="23" style="123" customWidth="1"/>
    <col min="7945" max="7945" width="27.28515625" style="123" customWidth="1"/>
    <col min="7946" max="7946" width="29.5703125" style="123" customWidth="1"/>
    <col min="7947" max="7947" width="33" style="123" customWidth="1"/>
    <col min="7948" max="7948" width="29.85546875" style="123" customWidth="1"/>
    <col min="7949" max="7949" width="26.28515625" style="123" customWidth="1"/>
    <col min="7950" max="7950" width="22.140625" style="123" customWidth="1"/>
    <col min="7951" max="7951" width="26.140625" style="123" customWidth="1"/>
    <col min="7952" max="7952" width="19.5703125" style="123" bestFit="1" customWidth="1"/>
    <col min="7953" max="7953" width="21.85546875" style="123" customWidth="1"/>
    <col min="7954" max="7954" width="18.28515625" style="123" customWidth="1"/>
    <col min="7955" max="7958" width="6.42578125" style="123" customWidth="1"/>
    <col min="7959" max="8187" width="11.42578125" style="123" customWidth="1"/>
    <col min="8188" max="8188" width="1" style="123" customWidth="1"/>
    <col min="8189" max="8189" width="4.28515625" style="123" customWidth="1"/>
    <col min="8190" max="8190" width="34.7109375" style="123" customWidth="1"/>
    <col min="8191" max="8191" width="0" style="123" hidden="1" customWidth="1"/>
    <col min="8192" max="8192" width="20" style="123"/>
    <col min="8193" max="8193" width="3.140625" style="123" bestFit="1" customWidth="1"/>
    <col min="8194" max="8194" width="58.85546875" style="123" customWidth="1"/>
    <col min="8195" max="8195" width="31.140625" style="123" customWidth="1"/>
    <col min="8196" max="8196" width="26.7109375" style="123" customWidth="1"/>
    <col min="8197" max="8197" width="25" style="123" customWidth="1"/>
    <col min="8198" max="8199" width="29.7109375" style="123" customWidth="1"/>
    <col min="8200" max="8200" width="23" style="123" customWidth="1"/>
    <col min="8201" max="8201" width="27.28515625" style="123" customWidth="1"/>
    <col min="8202" max="8202" width="29.5703125" style="123" customWidth="1"/>
    <col min="8203" max="8203" width="33" style="123" customWidth="1"/>
    <col min="8204" max="8204" width="29.85546875" style="123" customWidth="1"/>
    <col min="8205" max="8205" width="26.28515625" style="123" customWidth="1"/>
    <col min="8206" max="8206" width="22.140625" style="123" customWidth="1"/>
    <col min="8207" max="8207" width="26.140625" style="123" customWidth="1"/>
    <col min="8208" max="8208" width="19.5703125" style="123" bestFit="1" customWidth="1"/>
    <col min="8209" max="8209" width="21.85546875" style="123" customWidth="1"/>
    <col min="8210" max="8210" width="18.28515625" style="123" customWidth="1"/>
    <col min="8211" max="8214" width="6.42578125" style="123" customWidth="1"/>
    <col min="8215" max="8443" width="11.42578125" style="123" customWidth="1"/>
    <col min="8444" max="8444" width="1" style="123" customWidth="1"/>
    <col min="8445" max="8445" width="4.28515625" style="123" customWidth="1"/>
    <col min="8446" max="8446" width="34.7109375" style="123" customWidth="1"/>
    <col min="8447" max="8447" width="0" style="123" hidden="1" customWidth="1"/>
    <col min="8448" max="8448" width="20" style="123"/>
    <col min="8449" max="8449" width="3.140625" style="123" bestFit="1" customWidth="1"/>
    <col min="8450" max="8450" width="58.85546875" style="123" customWidth="1"/>
    <col min="8451" max="8451" width="31.140625" style="123" customWidth="1"/>
    <col min="8452" max="8452" width="26.7109375" style="123" customWidth="1"/>
    <col min="8453" max="8453" width="25" style="123" customWidth="1"/>
    <col min="8454" max="8455" width="29.7109375" style="123" customWidth="1"/>
    <col min="8456" max="8456" width="23" style="123" customWidth="1"/>
    <col min="8457" max="8457" width="27.28515625" style="123" customWidth="1"/>
    <col min="8458" max="8458" width="29.5703125" style="123" customWidth="1"/>
    <col min="8459" max="8459" width="33" style="123" customWidth="1"/>
    <col min="8460" max="8460" width="29.85546875" style="123" customWidth="1"/>
    <col min="8461" max="8461" width="26.28515625" style="123" customWidth="1"/>
    <col min="8462" max="8462" width="22.140625" style="123" customWidth="1"/>
    <col min="8463" max="8463" width="26.140625" style="123" customWidth="1"/>
    <col min="8464" max="8464" width="19.5703125" style="123" bestFit="1" customWidth="1"/>
    <col min="8465" max="8465" width="21.85546875" style="123" customWidth="1"/>
    <col min="8466" max="8466" width="18.28515625" style="123" customWidth="1"/>
    <col min="8467" max="8470" width="6.42578125" style="123" customWidth="1"/>
    <col min="8471" max="8699" width="11.42578125" style="123" customWidth="1"/>
    <col min="8700" max="8700" width="1" style="123" customWidth="1"/>
    <col min="8701" max="8701" width="4.28515625" style="123" customWidth="1"/>
    <col min="8702" max="8702" width="34.7109375" style="123" customWidth="1"/>
    <col min="8703" max="8703" width="0" style="123" hidden="1" customWidth="1"/>
    <col min="8704" max="8704" width="20" style="123"/>
    <col min="8705" max="8705" width="3.140625" style="123" bestFit="1" customWidth="1"/>
    <col min="8706" max="8706" width="58.85546875" style="123" customWidth="1"/>
    <col min="8707" max="8707" width="31.140625" style="123" customWidth="1"/>
    <col min="8708" max="8708" width="26.7109375" style="123" customWidth="1"/>
    <col min="8709" max="8709" width="25" style="123" customWidth="1"/>
    <col min="8710" max="8711" width="29.7109375" style="123" customWidth="1"/>
    <col min="8712" max="8712" width="23" style="123" customWidth="1"/>
    <col min="8713" max="8713" width="27.28515625" style="123" customWidth="1"/>
    <col min="8714" max="8714" width="29.5703125" style="123" customWidth="1"/>
    <col min="8715" max="8715" width="33" style="123" customWidth="1"/>
    <col min="8716" max="8716" width="29.85546875" style="123" customWidth="1"/>
    <col min="8717" max="8717" width="26.28515625" style="123" customWidth="1"/>
    <col min="8718" max="8718" width="22.140625" style="123" customWidth="1"/>
    <col min="8719" max="8719" width="26.140625" style="123" customWidth="1"/>
    <col min="8720" max="8720" width="19.5703125" style="123" bestFit="1" customWidth="1"/>
    <col min="8721" max="8721" width="21.85546875" style="123" customWidth="1"/>
    <col min="8722" max="8722" width="18.28515625" style="123" customWidth="1"/>
    <col min="8723" max="8726" width="6.42578125" style="123" customWidth="1"/>
    <col min="8727" max="8955" width="11.42578125" style="123" customWidth="1"/>
    <col min="8956" max="8956" width="1" style="123" customWidth="1"/>
    <col min="8957" max="8957" width="4.28515625" style="123" customWidth="1"/>
    <col min="8958" max="8958" width="34.7109375" style="123" customWidth="1"/>
    <col min="8959" max="8959" width="0" style="123" hidden="1" customWidth="1"/>
    <col min="8960" max="8960" width="20" style="123"/>
    <col min="8961" max="8961" width="3.140625" style="123" bestFit="1" customWidth="1"/>
    <col min="8962" max="8962" width="58.85546875" style="123" customWidth="1"/>
    <col min="8963" max="8963" width="31.140625" style="123" customWidth="1"/>
    <col min="8964" max="8964" width="26.7109375" style="123" customWidth="1"/>
    <col min="8965" max="8965" width="25" style="123" customWidth="1"/>
    <col min="8966" max="8967" width="29.7109375" style="123" customWidth="1"/>
    <col min="8968" max="8968" width="23" style="123" customWidth="1"/>
    <col min="8969" max="8969" width="27.28515625" style="123" customWidth="1"/>
    <col min="8970" max="8970" width="29.5703125" style="123" customWidth="1"/>
    <col min="8971" max="8971" width="33" style="123" customWidth="1"/>
    <col min="8972" max="8972" width="29.85546875" style="123" customWidth="1"/>
    <col min="8973" max="8973" width="26.28515625" style="123" customWidth="1"/>
    <col min="8974" max="8974" width="22.140625" style="123" customWidth="1"/>
    <col min="8975" max="8975" width="26.140625" style="123" customWidth="1"/>
    <col min="8976" max="8976" width="19.5703125" style="123" bestFit="1" customWidth="1"/>
    <col min="8977" max="8977" width="21.85546875" style="123" customWidth="1"/>
    <col min="8978" max="8978" width="18.28515625" style="123" customWidth="1"/>
    <col min="8979" max="8982" width="6.42578125" style="123" customWidth="1"/>
    <col min="8983" max="9211" width="11.42578125" style="123" customWidth="1"/>
    <col min="9212" max="9212" width="1" style="123" customWidth="1"/>
    <col min="9213" max="9213" width="4.28515625" style="123" customWidth="1"/>
    <col min="9214" max="9214" width="34.7109375" style="123" customWidth="1"/>
    <col min="9215" max="9215" width="0" style="123" hidden="1" customWidth="1"/>
    <col min="9216" max="9216" width="20" style="123"/>
    <col min="9217" max="9217" width="3.140625" style="123" bestFit="1" customWidth="1"/>
    <col min="9218" max="9218" width="58.85546875" style="123" customWidth="1"/>
    <col min="9219" max="9219" width="31.140625" style="123" customWidth="1"/>
    <col min="9220" max="9220" width="26.7109375" style="123" customWidth="1"/>
    <col min="9221" max="9221" width="25" style="123" customWidth="1"/>
    <col min="9222" max="9223" width="29.7109375" style="123" customWidth="1"/>
    <col min="9224" max="9224" width="23" style="123" customWidth="1"/>
    <col min="9225" max="9225" width="27.28515625" style="123" customWidth="1"/>
    <col min="9226" max="9226" width="29.5703125" style="123" customWidth="1"/>
    <col min="9227" max="9227" width="33" style="123" customWidth="1"/>
    <col min="9228" max="9228" width="29.85546875" style="123" customWidth="1"/>
    <col min="9229" max="9229" width="26.28515625" style="123" customWidth="1"/>
    <col min="9230" max="9230" width="22.140625" style="123" customWidth="1"/>
    <col min="9231" max="9231" width="26.140625" style="123" customWidth="1"/>
    <col min="9232" max="9232" width="19.5703125" style="123" bestFit="1" customWidth="1"/>
    <col min="9233" max="9233" width="21.85546875" style="123" customWidth="1"/>
    <col min="9234" max="9234" width="18.28515625" style="123" customWidth="1"/>
    <col min="9235" max="9238" width="6.42578125" style="123" customWidth="1"/>
    <col min="9239" max="9467" width="11.42578125" style="123" customWidth="1"/>
    <col min="9468" max="9468" width="1" style="123" customWidth="1"/>
    <col min="9469" max="9469" width="4.28515625" style="123" customWidth="1"/>
    <col min="9470" max="9470" width="34.7109375" style="123" customWidth="1"/>
    <col min="9471" max="9471" width="0" style="123" hidden="1" customWidth="1"/>
    <col min="9472" max="9472" width="20" style="123"/>
    <col min="9473" max="9473" width="3.140625" style="123" bestFit="1" customWidth="1"/>
    <col min="9474" max="9474" width="58.85546875" style="123" customWidth="1"/>
    <col min="9475" max="9475" width="31.140625" style="123" customWidth="1"/>
    <col min="9476" max="9476" width="26.7109375" style="123" customWidth="1"/>
    <col min="9477" max="9477" width="25" style="123" customWidth="1"/>
    <col min="9478" max="9479" width="29.7109375" style="123" customWidth="1"/>
    <col min="9480" max="9480" width="23" style="123" customWidth="1"/>
    <col min="9481" max="9481" width="27.28515625" style="123" customWidth="1"/>
    <col min="9482" max="9482" width="29.5703125" style="123" customWidth="1"/>
    <col min="9483" max="9483" width="33" style="123" customWidth="1"/>
    <col min="9484" max="9484" width="29.85546875" style="123" customWidth="1"/>
    <col min="9485" max="9485" width="26.28515625" style="123" customWidth="1"/>
    <col min="9486" max="9486" width="22.140625" style="123" customWidth="1"/>
    <col min="9487" max="9487" width="26.140625" style="123" customWidth="1"/>
    <col min="9488" max="9488" width="19.5703125" style="123" bestFit="1" customWidth="1"/>
    <col min="9489" max="9489" width="21.85546875" style="123" customWidth="1"/>
    <col min="9490" max="9490" width="18.28515625" style="123" customWidth="1"/>
    <col min="9491" max="9494" width="6.42578125" style="123" customWidth="1"/>
    <col min="9495" max="9723" width="11.42578125" style="123" customWidth="1"/>
    <col min="9724" max="9724" width="1" style="123" customWidth="1"/>
    <col min="9725" max="9725" width="4.28515625" style="123" customWidth="1"/>
    <col min="9726" max="9726" width="34.7109375" style="123" customWidth="1"/>
    <col min="9727" max="9727" width="0" style="123" hidden="1" customWidth="1"/>
    <col min="9728" max="9728" width="20" style="123"/>
    <col min="9729" max="9729" width="3.140625" style="123" bestFit="1" customWidth="1"/>
    <col min="9730" max="9730" width="58.85546875" style="123" customWidth="1"/>
    <col min="9731" max="9731" width="31.140625" style="123" customWidth="1"/>
    <col min="9732" max="9732" width="26.7109375" style="123" customWidth="1"/>
    <col min="9733" max="9733" width="25" style="123" customWidth="1"/>
    <col min="9734" max="9735" width="29.7109375" style="123" customWidth="1"/>
    <col min="9736" max="9736" width="23" style="123" customWidth="1"/>
    <col min="9737" max="9737" width="27.28515625" style="123" customWidth="1"/>
    <col min="9738" max="9738" width="29.5703125" style="123" customWidth="1"/>
    <col min="9739" max="9739" width="33" style="123" customWidth="1"/>
    <col min="9740" max="9740" width="29.85546875" style="123" customWidth="1"/>
    <col min="9741" max="9741" width="26.28515625" style="123" customWidth="1"/>
    <col min="9742" max="9742" width="22.140625" style="123" customWidth="1"/>
    <col min="9743" max="9743" width="26.140625" style="123" customWidth="1"/>
    <col min="9744" max="9744" width="19.5703125" style="123" bestFit="1" customWidth="1"/>
    <col min="9745" max="9745" width="21.85546875" style="123" customWidth="1"/>
    <col min="9746" max="9746" width="18.28515625" style="123" customWidth="1"/>
    <col min="9747" max="9750" width="6.42578125" style="123" customWidth="1"/>
    <col min="9751" max="9979" width="11.42578125" style="123" customWidth="1"/>
    <col min="9980" max="9980" width="1" style="123" customWidth="1"/>
    <col min="9981" max="9981" width="4.28515625" style="123" customWidth="1"/>
    <col min="9982" max="9982" width="34.7109375" style="123" customWidth="1"/>
    <col min="9983" max="9983" width="0" style="123" hidden="1" customWidth="1"/>
    <col min="9984" max="9984" width="20" style="123"/>
    <col min="9985" max="9985" width="3.140625" style="123" bestFit="1" customWidth="1"/>
    <col min="9986" max="9986" width="58.85546875" style="123" customWidth="1"/>
    <col min="9987" max="9987" width="31.140625" style="123" customWidth="1"/>
    <col min="9988" max="9988" width="26.7109375" style="123" customWidth="1"/>
    <col min="9989" max="9989" width="25" style="123" customWidth="1"/>
    <col min="9990" max="9991" width="29.7109375" style="123" customWidth="1"/>
    <col min="9992" max="9992" width="23" style="123" customWidth="1"/>
    <col min="9993" max="9993" width="27.28515625" style="123" customWidth="1"/>
    <col min="9994" max="9994" width="29.5703125" style="123" customWidth="1"/>
    <col min="9995" max="9995" width="33" style="123" customWidth="1"/>
    <col min="9996" max="9996" width="29.85546875" style="123" customWidth="1"/>
    <col min="9997" max="9997" width="26.28515625" style="123" customWidth="1"/>
    <col min="9998" max="9998" width="22.140625" style="123" customWidth="1"/>
    <col min="9999" max="9999" width="26.140625" style="123" customWidth="1"/>
    <col min="10000" max="10000" width="19.5703125" style="123" bestFit="1" customWidth="1"/>
    <col min="10001" max="10001" width="21.85546875" style="123" customWidth="1"/>
    <col min="10002" max="10002" width="18.28515625" style="123" customWidth="1"/>
    <col min="10003" max="10006" width="6.42578125" style="123" customWidth="1"/>
    <col min="10007" max="10235" width="11.42578125" style="123" customWidth="1"/>
    <col min="10236" max="10236" width="1" style="123" customWidth="1"/>
    <col min="10237" max="10237" width="4.28515625" style="123" customWidth="1"/>
    <col min="10238" max="10238" width="34.7109375" style="123" customWidth="1"/>
    <col min="10239" max="10239" width="0" style="123" hidden="1" customWidth="1"/>
    <col min="10240" max="10240" width="20" style="123"/>
    <col min="10241" max="10241" width="3.140625" style="123" bestFit="1" customWidth="1"/>
    <col min="10242" max="10242" width="58.85546875" style="123" customWidth="1"/>
    <col min="10243" max="10243" width="31.140625" style="123" customWidth="1"/>
    <col min="10244" max="10244" width="26.7109375" style="123" customWidth="1"/>
    <col min="10245" max="10245" width="25" style="123" customWidth="1"/>
    <col min="10246" max="10247" width="29.7109375" style="123" customWidth="1"/>
    <col min="10248" max="10248" width="23" style="123" customWidth="1"/>
    <col min="10249" max="10249" width="27.28515625" style="123" customWidth="1"/>
    <col min="10250" max="10250" width="29.5703125" style="123" customWidth="1"/>
    <col min="10251" max="10251" width="33" style="123" customWidth="1"/>
    <col min="10252" max="10252" width="29.85546875" style="123" customWidth="1"/>
    <col min="10253" max="10253" width="26.28515625" style="123" customWidth="1"/>
    <col min="10254" max="10254" width="22.140625" style="123" customWidth="1"/>
    <col min="10255" max="10255" width="26.140625" style="123" customWidth="1"/>
    <col min="10256" max="10256" width="19.5703125" style="123" bestFit="1" customWidth="1"/>
    <col min="10257" max="10257" width="21.85546875" style="123" customWidth="1"/>
    <col min="10258" max="10258" width="18.28515625" style="123" customWidth="1"/>
    <col min="10259" max="10262" width="6.42578125" style="123" customWidth="1"/>
    <col min="10263" max="10491" width="11.42578125" style="123" customWidth="1"/>
    <col min="10492" max="10492" width="1" style="123" customWidth="1"/>
    <col min="10493" max="10493" width="4.28515625" style="123" customWidth="1"/>
    <col min="10494" max="10494" width="34.7109375" style="123" customWidth="1"/>
    <col min="10495" max="10495" width="0" style="123" hidden="1" customWidth="1"/>
    <col min="10496" max="10496" width="20" style="123"/>
    <col min="10497" max="10497" width="3.140625" style="123" bestFit="1" customWidth="1"/>
    <col min="10498" max="10498" width="58.85546875" style="123" customWidth="1"/>
    <col min="10499" max="10499" width="31.140625" style="123" customWidth="1"/>
    <col min="10500" max="10500" width="26.7109375" style="123" customWidth="1"/>
    <col min="10501" max="10501" width="25" style="123" customWidth="1"/>
    <col min="10502" max="10503" width="29.7109375" style="123" customWidth="1"/>
    <col min="10504" max="10504" width="23" style="123" customWidth="1"/>
    <col min="10505" max="10505" width="27.28515625" style="123" customWidth="1"/>
    <col min="10506" max="10506" width="29.5703125" style="123" customWidth="1"/>
    <col min="10507" max="10507" width="33" style="123" customWidth="1"/>
    <col min="10508" max="10508" width="29.85546875" style="123" customWidth="1"/>
    <col min="10509" max="10509" width="26.28515625" style="123" customWidth="1"/>
    <col min="10510" max="10510" width="22.140625" style="123" customWidth="1"/>
    <col min="10511" max="10511" width="26.140625" style="123" customWidth="1"/>
    <col min="10512" max="10512" width="19.5703125" style="123" bestFit="1" customWidth="1"/>
    <col min="10513" max="10513" width="21.85546875" style="123" customWidth="1"/>
    <col min="10514" max="10514" width="18.28515625" style="123" customWidth="1"/>
    <col min="10515" max="10518" width="6.42578125" style="123" customWidth="1"/>
    <col min="10519" max="10747" width="11.42578125" style="123" customWidth="1"/>
    <col min="10748" max="10748" width="1" style="123" customWidth="1"/>
    <col min="10749" max="10749" width="4.28515625" style="123" customWidth="1"/>
    <col min="10750" max="10750" width="34.7109375" style="123" customWidth="1"/>
    <col min="10751" max="10751" width="0" style="123" hidden="1" customWidth="1"/>
    <col min="10752" max="10752" width="20" style="123"/>
    <col min="10753" max="10753" width="3.140625" style="123" bestFit="1" customWidth="1"/>
    <col min="10754" max="10754" width="58.85546875" style="123" customWidth="1"/>
    <col min="10755" max="10755" width="31.140625" style="123" customWidth="1"/>
    <col min="10756" max="10756" width="26.7109375" style="123" customWidth="1"/>
    <col min="10757" max="10757" width="25" style="123" customWidth="1"/>
    <col min="10758" max="10759" width="29.7109375" style="123" customWidth="1"/>
    <col min="10760" max="10760" width="23" style="123" customWidth="1"/>
    <col min="10761" max="10761" width="27.28515625" style="123" customWidth="1"/>
    <col min="10762" max="10762" width="29.5703125" style="123" customWidth="1"/>
    <col min="10763" max="10763" width="33" style="123" customWidth="1"/>
    <col min="10764" max="10764" width="29.85546875" style="123" customWidth="1"/>
    <col min="10765" max="10765" width="26.28515625" style="123" customWidth="1"/>
    <col min="10766" max="10766" width="22.140625" style="123" customWidth="1"/>
    <col min="10767" max="10767" width="26.140625" style="123" customWidth="1"/>
    <col min="10768" max="10768" width="19.5703125" style="123" bestFit="1" customWidth="1"/>
    <col min="10769" max="10769" width="21.85546875" style="123" customWidth="1"/>
    <col min="10770" max="10770" width="18.28515625" style="123" customWidth="1"/>
    <col min="10771" max="10774" width="6.42578125" style="123" customWidth="1"/>
    <col min="10775" max="11003" width="11.42578125" style="123" customWidth="1"/>
    <col min="11004" max="11004" width="1" style="123" customWidth="1"/>
    <col min="11005" max="11005" width="4.28515625" style="123" customWidth="1"/>
    <col min="11006" max="11006" width="34.7109375" style="123" customWidth="1"/>
    <col min="11007" max="11007" width="0" style="123" hidden="1" customWidth="1"/>
    <col min="11008" max="11008" width="20" style="123"/>
    <col min="11009" max="11009" width="3.140625" style="123" bestFit="1" customWidth="1"/>
    <col min="11010" max="11010" width="58.85546875" style="123" customWidth="1"/>
    <col min="11011" max="11011" width="31.140625" style="123" customWidth="1"/>
    <col min="11012" max="11012" width="26.7109375" style="123" customWidth="1"/>
    <col min="11013" max="11013" width="25" style="123" customWidth="1"/>
    <col min="11014" max="11015" width="29.7109375" style="123" customWidth="1"/>
    <col min="11016" max="11016" width="23" style="123" customWidth="1"/>
    <col min="11017" max="11017" width="27.28515625" style="123" customWidth="1"/>
    <col min="11018" max="11018" width="29.5703125" style="123" customWidth="1"/>
    <col min="11019" max="11019" width="33" style="123" customWidth="1"/>
    <col min="11020" max="11020" width="29.85546875" style="123" customWidth="1"/>
    <col min="11021" max="11021" width="26.28515625" style="123" customWidth="1"/>
    <col min="11022" max="11022" width="22.140625" style="123" customWidth="1"/>
    <col min="11023" max="11023" width="26.140625" style="123" customWidth="1"/>
    <col min="11024" max="11024" width="19.5703125" style="123" bestFit="1" customWidth="1"/>
    <col min="11025" max="11025" width="21.85546875" style="123" customWidth="1"/>
    <col min="11026" max="11026" width="18.28515625" style="123" customWidth="1"/>
    <col min="11027" max="11030" width="6.42578125" style="123" customWidth="1"/>
    <col min="11031" max="11259" width="11.42578125" style="123" customWidth="1"/>
    <col min="11260" max="11260" width="1" style="123" customWidth="1"/>
    <col min="11261" max="11261" width="4.28515625" style="123" customWidth="1"/>
    <col min="11262" max="11262" width="34.7109375" style="123" customWidth="1"/>
    <col min="11263" max="11263" width="0" style="123" hidden="1" customWidth="1"/>
    <col min="11264" max="11264" width="20" style="123"/>
    <col min="11265" max="11265" width="3.140625" style="123" bestFit="1" customWidth="1"/>
    <col min="11266" max="11266" width="58.85546875" style="123" customWidth="1"/>
    <col min="11267" max="11267" width="31.140625" style="123" customWidth="1"/>
    <col min="11268" max="11268" width="26.7109375" style="123" customWidth="1"/>
    <col min="11269" max="11269" width="25" style="123" customWidth="1"/>
    <col min="11270" max="11271" width="29.7109375" style="123" customWidth="1"/>
    <col min="11272" max="11272" width="23" style="123" customWidth="1"/>
    <col min="11273" max="11273" width="27.28515625" style="123" customWidth="1"/>
    <col min="11274" max="11274" width="29.5703125" style="123" customWidth="1"/>
    <col min="11275" max="11275" width="33" style="123" customWidth="1"/>
    <col min="11276" max="11276" width="29.85546875" style="123" customWidth="1"/>
    <col min="11277" max="11277" width="26.28515625" style="123" customWidth="1"/>
    <col min="11278" max="11278" width="22.140625" style="123" customWidth="1"/>
    <col min="11279" max="11279" width="26.140625" style="123" customWidth="1"/>
    <col min="11280" max="11280" width="19.5703125" style="123" bestFit="1" customWidth="1"/>
    <col min="11281" max="11281" width="21.85546875" style="123" customWidth="1"/>
    <col min="11282" max="11282" width="18.28515625" style="123" customWidth="1"/>
    <col min="11283" max="11286" width="6.42578125" style="123" customWidth="1"/>
    <col min="11287" max="11515" width="11.42578125" style="123" customWidth="1"/>
    <col min="11516" max="11516" width="1" style="123" customWidth="1"/>
    <col min="11517" max="11517" width="4.28515625" style="123" customWidth="1"/>
    <col min="11518" max="11518" width="34.7109375" style="123" customWidth="1"/>
    <col min="11519" max="11519" width="0" style="123" hidden="1" customWidth="1"/>
    <col min="11520" max="11520" width="20" style="123"/>
    <col min="11521" max="11521" width="3.140625" style="123" bestFit="1" customWidth="1"/>
    <col min="11522" max="11522" width="58.85546875" style="123" customWidth="1"/>
    <col min="11523" max="11523" width="31.140625" style="123" customWidth="1"/>
    <col min="11524" max="11524" width="26.7109375" style="123" customWidth="1"/>
    <col min="11525" max="11525" width="25" style="123" customWidth="1"/>
    <col min="11526" max="11527" width="29.7109375" style="123" customWidth="1"/>
    <col min="11528" max="11528" width="23" style="123" customWidth="1"/>
    <col min="11529" max="11529" width="27.28515625" style="123" customWidth="1"/>
    <col min="11530" max="11530" width="29.5703125" style="123" customWidth="1"/>
    <col min="11531" max="11531" width="33" style="123" customWidth="1"/>
    <col min="11532" max="11532" width="29.85546875" style="123" customWidth="1"/>
    <col min="11533" max="11533" width="26.28515625" style="123" customWidth="1"/>
    <col min="11534" max="11534" width="22.140625" style="123" customWidth="1"/>
    <col min="11535" max="11535" width="26.140625" style="123" customWidth="1"/>
    <col min="11536" max="11536" width="19.5703125" style="123" bestFit="1" customWidth="1"/>
    <col min="11537" max="11537" width="21.85546875" style="123" customWidth="1"/>
    <col min="11538" max="11538" width="18.28515625" style="123" customWidth="1"/>
    <col min="11539" max="11542" width="6.42578125" style="123" customWidth="1"/>
    <col min="11543" max="11771" width="11.42578125" style="123" customWidth="1"/>
    <col min="11772" max="11772" width="1" style="123" customWidth="1"/>
    <col min="11773" max="11773" width="4.28515625" style="123" customWidth="1"/>
    <col min="11774" max="11774" width="34.7109375" style="123" customWidth="1"/>
    <col min="11775" max="11775" width="0" style="123" hidden="1" customWidth="1"/>
    <col min="11776" max="11776" width="20" style="123"/>
    <col min="11777" max="11777" width="3.140625" style="123" bestFit="1" customWidth="1"/>
    <col min="11778" max="11778" width="58.85546875" style="123" customWidth="1"/>
    <col min="11779" max="11779" width="31.140625" style="123" customWidth="1"/>
    <col min="11780" max="11780" width="26.7109375" style="123" customWidth="1"/>
    <col min="11781" max="11781" width="25" style="123" customWidth="1"/>
    <col min="11782" max="11783" width="29.7109375" style="123" customWidth="1"/>
    <col min="11784" max="11784" width="23" style="123" customWidth="1"/>
    <col min="11785" max="11785" width="27.28515625" style="123" customWidth="1"/>
    <col min="11786" max="11786" width="29.5703125" style="123" customWidth="1"/>
    <col min="11787" max="11787" width="33" style="123" customWidth="1"/>
    <col min="11788" max="11788" width="29.85546875" style="123" customWidth="1"/>
    <col min="11789" max="11789" width="26.28515625" style="123" customWidth="1"/>
    <col min="11790" max="11790" width="22.140625" style="123" customWidth="1"/>
    <col min="11791" max="11791" width="26.140625" style="123" customWidth="1"/>
    <col min="11792" max="11792" width="19.5703125" style="123" bestFit="1" customWidth="1"/>
    <col min="11793" max="11793" width="21.85546875" style="123" customWidth="1"/>
    <col min="11794" max="11794" width="18.28515625" style="123" customWidth="1"/>
    <col min="11795" max="11798" width="6.42578125" style="123" customWidth="1"/>
    <col min="11799" max="12027" width="11.42578125" style="123" customWidth="1"/>
    <col min="12028" max="12028" width="1" style="123" customWidth="1"/>
    <col min="12029" max="12029" width="4.28515625" style="123" customWidth="1"/>
    <col min="12030" max="12030" width="34.7109375" style="123" customWidth="1"/>
    <col min="12031" max="12031" width="0" style="123" hidden="1" customWidth="1"/>
    <col min="12032" max="12032" width="20" style="123"/>
    <col min="12033" max="12033" width="3.140625" style="123" bestFit="1" customWidth="1"/>
    <col min="12034" max="12034" width="58.85546875" style="123" customWidth="1"/>
    <col min="12035" max="12035" width="31.140625" style="123" customWidth="1"/>
    <col min="12036" max="12036" width="26.7109375" style="123" customWidth="1"/>
    <col min="12037" max="12037" width="25" style="123" customWidth="1"/>
    <col min="12038" max="12039" width="29.7109375" style="123" customWidth="1"/>
    <col min="12040" max="12040" width="23" style="123" customWidth="1"/>
    <col min="12041" max="12041" width="27.28515625" style="123" customWidth="1"/>
    <col min="12042" max="12042" width="29.5703125" style="123" customWidth="1"/>
    <col min="12043" max="12043" width="33" style="123" customWidth="1"/>
    <col min="12044" max="12044" width="29.85546875" style="123" customWidth="1"/>
    <col min="12045" max="12045" width="26.28515625" style="123" customWidth="1"/>
    <col min="12046" max="12046" width="22.140625" style="123" customWidth="1"/>
    <col min="12047" max="12047" width="26.140625" style="123" customWidth="1"/>
    <col min="12048" max="12048" width="19.5703125" style="123" bestFit="1" customWidth="1"/>
    <col min="12049" max="12049" width="21.85546875" style="123" customWidth="1"/>
    <col min="12050" max="12050" width="18.28515625" style="123" customWidth="1"/>
    <col min="12051" max="12054" width="6.42578125" style="123" customWidth="1"/>
    <col min="12055" max="12283" width="11.42578125" style="123" customWidth="1"/>
    <col min="12284" max="12284" width="1" style="123" customWidth="1"/>
    <col min="12285" max="12285" width="4.28515625" style="123" customWidth="1"/>
    <col min="12286" max="12286" width="34.7109375" style="123" customWidth="1"/>
    <col min="12287" max="12287" width="0" style="123" hidden="1" customWidth="1"/>
    <col min="12288" max="12288" width="20" style="123"/>
    <col min="12289" max="12289" width="3.140625" style="123" bestFit="1" customWidth="1"/>
    <col min="12290" max="12290" width="58.85546875" style="123" customWidth="1"/>
    <col min="12291" max="12291" width="31.140625" style="123" customWidth="1"/>
    <col min="12292" max="12292" width="26.7109375" style="123" customWidth="1"/>
    <col min="12293" max="12293" width="25" style="123" customWidth="1"/>
    <col min="12294" max="12295" width="29.7109375" style="123" customWidth="1"/>
    <col min="12296" max="12296" width="23" style="123" customWidth="1"/>
    <col min="12297" max="12297" width="27.28515625" style="123" customWidth="1"/>
    <col min="12298" max="12298" width="29.5703125" style="123" customWidth="1"/>
    <col min="12299" max="12299" width="33" style="123" customWidth="1"/>
    <col min="12300" max="12300" width="29.85546875" style="123" customWidth="1"/>
    <col min="12301" max="12301" width="26.28515625" style="123" customWidth="1"/>
    <col min="12302" max="12302" width="22.140625" style="123" customWidth="1"/>
    <col min="12303" max="12303" width="26.140625" style="123" customWidth="1"/>
    <col min="12304" max="12304" width="19.5703125" style="123" bestFit="1" customWidth="1"/>
    <col min="12305" max="12305" width="21.85546875" style="123" customWidth="1"/>
    <col min="12306" max="12306" width="18.28515625" style="123" customWidth="1"/>
    <col min="12307" max="12310" width="6.42578125" style="123" customWidth="1"/>
    <col min="12311" max="12539" width="11.42578125" style="123" customWidth="1"/>
    <col min="12540" max="12540" width="1" style="123" customWidth="1"/>
    <col min="12541" max="12541" width="4.28515625" style="123" customWidth="1"/>
    <col min="12542" max="12542" width="34.7109375" style="123" customWidth="1"/>
    <col min="12543" max="12543" width="0" style="123" hidden="1" customWidth="1"/>
    <col min="12544" max="12544" width="20" style="123"/>
    <col min="12545" max="12545" width="3.140625" style="123" bestFit="1" customWidth="1"/>
    <col min="12546" max="12546" width="58.85546875" style="123" customWidth="1"/>
    <col min="12547" max="12547" width="31.140625" style="123" customWidth="1"/>
    <col min="12548" max="12548" width="26.7109375" style="123" customWidth="1"/>
    <col min="12549" max="12549" width="25" style="123" customWidth="1"/>
    <col min="12550" max="12551" width="29.7109375" style="123" customWidth="1"/>
    <col min="12552" max="12552" width="23" style="123" customWidth="1"/>
    <col min="12553" max="12553" width="27.28515625" style="123" customWidth="1"/>
    <col min="12554" max="12554" width="29.5703125" style="123" customWidth="1"/>
    <col min="12555" max="12555" width="33" style="123" customWidth="1"/>
    <col min="12556" max="12556" width="29.85546875" style="123" customWidth="1"/>
    <col min="12557" max="12557" width="26.28515625" style="123" customWidth="1"/>
    <col min="12558" max="12558" width="22.140625" style="123" customWidth="1"/>
    <col min="12559" max="12559" width="26.140625" style="123" customWidth="1"/>
    <col min="12560" max="12560" width="19.5703125" style="123" bestFit="1" customWidth="1"/>
    <col min="12561" max="12561" width="21.85546875" style="123" customWidth="1"/>
    <col min="12562" max="12562" width="18.28515625" style="123" customWidth="1"/>
    <col min="12563" max="12566" width="6.42578125" style="123" customWidth="1"/>
    <col min="12567" max="12795" width="11.42578125" style="123" customWidth="1"/>
    <col min="12796" max="12796" width="1" style="123" customWidth="1"/>
    <col min="12797" max="12797" width="4.28515625" style="123" customWidth="1"/>
    <col min="12798" max="12798" width="34.7109375" style="123" customWidth="1"/>
    <col min="12799" max="12799" width="0" style="123" hidden="1" customWidth="1"/>
    <col min="12800" max="12800" width="20" style="123"/>
    <col min="12801" max="12801" width="3.140625" style="123" bestFit="1" customWidth="1"/>
    <col min="12802" max="12802" width="58.85546875" style="123" customWidth="1"/>
    <col min="12803" max="12803" width="31.140625" style="123" customWidth="1"/>
    <col min="12804" max="12804" width="26.7109375" style="123" customWidth="1"/>
    <col min="12805" max="12805" width="25" style="123" customWidth="1"/>
    <col min="12806" max="12807" width="29.7109375" style="123" customWidth="1"/>
    <col min="12808" max="12808" width="23" style="123" customWidth="1"/>
    <col min="12809" max="12809" width="27.28515625" style="123" customWidth="1"/>
    <col min="12810" max="12810" width="29.5703125" style="123" customWidth="1"/>
    <col min="12811" max="12811" width="33" style="123" customWidth="1"/>
    <col min="12812" max="12812" width="29.85546875" style="123" customWidth="1"/>
    <col min="12813" max="12813" width="26.28515625" style="123" customWidth="1"/>
    <col min="12814" max="12814" width="22.140625" style="123" customWidth="1"/>
    <col min="12815" max="12815" width="26.140625" style="123" customWidth="1"/>
    <col min="12816" max="12816" width="19.5703125" style="123" bestFit="1" customWidth="1"/>
    <col min="12817" max="12817" width="21.85546875" style="123" customWidth="1"/>
    <col min="12818" max="12818" width="18.28515625" style="123" customWidth="1"/>
    <col min="12819" max="12822" width="6.42578125" style="123" customWidth="1"/>
    <col min="12823" max="13051" width="11.42578125" style="123" customWidth="1"/>
    <col min="13052" max="13052" width="1" style="123" customWidth="1"/>
    <col min="13053" max="13053" width="4.28515625" style="123" customWidth="1"/>
    <col min="13054" max="13054" width="34.7109375" style="123" customWidth="1"/>
    <col min="13055" max="13055" width="0" style="123" hidden="1" customWidth="1"/>
    <col min="13056" max="13056" width="20" style="123"/>
    <col min="13057" max="13057" width="3.140625" style="123" bestFit="1" customWidth="1"/>
    <col min="13058" max="13058" width="58.85546875" style="123" customWidth="1"/>
    <col min="13059" max="13059" width="31.140625" style="123" customWidth="1"/>
    <col min="13060" max="13060" width="26.7109375" style="123" customWidth="1"/>
    <col min="13061" max="13061" width="25" style="123" customWidth="1"/>
    <col min="13062" max="13063" width="29.7109375" style="123" customWidth="1"/>
    <col min="13064" max="13064" width="23" style="123" customWidth="1"/>
    <col min="13065" max="13065" width="27.28515625" style="123" customWidth="1"/>
    <col min="13066" max="13066" width="29.5703125" style="123" customWidth="1"/>
    <col min="13067" max="13067" width="33" style="123" customWidth="1"/>
    <col min="13068" max="13068" width="29.85546875" style="123" customWidth="1"/>
    <col min="13069" max="13069" width="26.28515625" style="123" customWidth="1"/>
    <col min="13070" max="13070" width="22.140625" style="123" customWidth="1"/>
    <col min="13071" max="13071" width="26.140625" style="123" customWidth="1"/>
    <col min="13072" max="13072" width="19.5703125" style="123" bestFit="1" customWidth="1"/>
    <col min="13073" max="13073" width="21.85546875" style="123" customWidth="1"/>
    <col min="13074" max="13074" width="18.28515625" style="123" customWidth="1"/>
    <col min="13075" max="13078" width="6.42578125" style="123" customWidth="1"/>
    <col min="13079" max="13307" width="11.42578125" style="123" customWidth="1"/>
    <col min="13308" max="13308" width="1" style="123" customWidth="1"/>
    <col min="13309" max="13309" width="4.28515625" style="123" customWidth="1"/>
    <col min="13310" max="13310" width="34.7109375" style="123" customWidth="1"/>
    <col min="13311" max="13311" width="0" style="123" hidden="1" customWidth="1"/>
    <col min="13312" max="13312" width="20" style="123"/>
    <col min="13313" max="13313" width="3.140625" style="123" bestFit="1" customWidth="1"/>
    <col min="13314" max="13314" width="58.85546875" style="123" customWidth="1"/>
    <col min="13315" max="13315" width="31.140625" style="123" customWidth="1"/>
    <col min="13316" max="13316" width="26.7109375" style="123" customWidth="1"/>
    <col min="13317" max="13317" width="25" style="123" customWidth="1"/>
    <col min="13318" max="13319" width="29.7109375" style="123" customWidth="1"/>
    <col min="13320" max="13320" width="23" style="123" customWidth="1"/>
    <col min="13321" max="13321" width="27.28515625" style="123" customWidth="1"/>
    <col min="13322" max="13322" width="29.5703125" style="123" customWidth="1"/>
    <col min="13323" max="13323" width="33" style="123" customWidth="1"/>
    <col min="13324" max="13324" width="29.85546875" style="123" customWidth="1"/>
    <col min="13325" max="13325" width="26.28515625" style="123" customWidth="1"/>
    <col min="13326" max="13326" width="22.140625" style="123" customWidth="1"/>
    <col min="13327" max="13327" width="26.140625" style="123" customWidth="1"/>
    <col min="13328" max="13328" width="19.5703125" style="123" bestFit="1" customWidth="1"/>
    <col min="13329" max="13329" width="21.85546875" style="123" customWidth="1"/>
    <col min="13330" max="13330" width="18.28515625" style="123" customWidth="1"/>
    <col min="13331" max="13334" width="6.42578125" style="123" customWidth="1"/>
    <col min="13335" max="13563" width="11.42578125" style="123" customWidth="1"/>
    <col min="13564" max="13564" width="1" style="123" customWidth="1"/>
    <col min="13565" max="13565" width="4.28515625" style="123" customWidth="1"/>
    <col min="13566" max="13566" width="34.7109375" style="123" customWidth="1"/>
    <col min="13567" max="13567" width="0" style="123" hidden="1" customWidth="1"/>
    <col min="13568" max="13568" width="20" style="123"/>
    <col min="13569" max="13569" width="3.140625" style="123" bestFit="1" customWidth="1"/>
    <col min="13570" max="13570" width="58.85546875" style="123" customWidth="1"/>
    <col min="13571" max="13571" width="31.140625" style="123" customWidth="1"/>
    <col min="13572" max="13572" width="26.7109375" style="123" customWidth="1"/>
    <col min="13573" max="13573" width="25" style="123" customWidth="1"/>
    <col min="13574" max="13575" width="29.7109375" style="123" customWidth="1"/>
    <col min="13576" max="13576" width="23" style="123" customWidth="1"/>
    <col min="13577" max="13577" width="27.28515625" style="123" customWidth="1"/>
    <col min="13578" max="13578" width="29.5703125" style="123" customWidth="1"/>
    <col min="13579" max="13579" width="33" style="123" customWidth="1"/>
    <col min="13580" max="13580" width="29.85546875" style="123" customWidth="1"/>
    <col min="13581" max="13581" width="26.28515625" style="123" customWidth="1"/>
    <col min="13582" max="13582" width="22.140625" style="123" customWidth="1"/>
    <col min="13583" max="13583" width="26.140625" style="123" customWidth="1"/>
    <col min="13584" max="13584" width="19.5703125" style="123" bestFit="1" customWidth="1"/>
    <col min="13585" max="13585" width="21.85546875" style="123" customWidth="1"/>
    <col min="13586" max="13586" width="18.28515625" style="123" customWidth="1"/>
    <col min="13587" max="13590" width="6.42578125" style="123" customWidth="1"/>
    <col min="13591" max="13819" width="11.42578125" style="123" customWidth="1"/>
    <col min="13820" max="13820" width="1" style="123" customWidth="1"/>
    <col min="13821" max="13821" width="4.28515625" style="123" customWidth="1"/>
    <col min="13822" max="13822" width="34.7109375" style="123" customWidth="1"/>
    <col min="13823" max="13823" width="0" style="123" hidden="1" customWidth="1"/>
    <col min="13824" max="13824" width="20" style="123"/>
    <col min="13825" max="13825" width="3.140625" style="123" bestFit="1" customWidth="1"/>
    <col min="13826" max="13826" width="58.85546875" style="123" customWidth="1"/>
    <col min="13827" max="13827" width="31.140625" style="123" customWidth="1"/>
    <col min="13828" max="13828" width="26.7109375" style="123" customWidth="1"/>
    <col min="13829" max="13829" width="25" style="123" customWidth="1"/>
    <col min="13830" max="13831" width="29.7109375" style="123" customWidth="1"/>
    <col min="13832" max="13832" width="23" style="123" customWidth="1"/>
    <col min="13833" max="13833" width="27.28515625" style="123" customWidth="1"/>
    <col min="13834" max="13834" width="29.5703125" style="123" customWidth="1"/>
    <col min="13835" max="13835" width="33" style="123" customWidth="1"/>
    <col min="13836" max="13836" width="29.85546875" style="123" customWidth="1"/>
    <col min="13837" max="13837" width="26.28515625" style="123" customWidth="1"/>
    <col min="13838" max="13838" width="22.140625" style="123" customWidth="1"/>
    <col min="13839" max="13839" width="26.140625" style="123" customWidth="1"/>
    <col min="13840" max="13840" width="19.5703125" style="123" bestFit="1" customWidth="1"/>
    <col min="13841" max="13841" width="21.85546875" style="123" customWidth="1"/>
    <col min="13842" max="13842" width="18.28515625" style="123" customWidth="1"/>
    <col min="13843" max="13846" width="6.42578125" style="123" customWidth="1"/>
    <col min="13847" max="14075" width="11.42578125" style="123" customWidth="1"/>
    <col min="14076" max="14076" width="1" style="123" customWidth="1"/>
    <col min="14077" max="14077" width="4.28515625" style="123" customWidth="1"/>
    <col min="14078" max="14078" width="34.7109375" style="123" customWidth="1"/>
    <col min="14079" max="14079" width="0" style="123" hidden="1" customWidth="1"/>
    <col min="14080" max="14080" width="20" style="123"/>
    <col min="14081" max="14081" width="3.140625" style="123" bestFit="1" customWidth="1"/>
    <col min="14082" max="14082" width="58.85546875" style="123" customWidth="1"/>
    <col min="14083" max="14083" width="31.140625" style="123" customWidth="1"/>
    <col min="14084" max="14084" width="26.7109375" style="123" customWidth="1"/>
    <col min="14085" max="14085" width="25" style="123" customWidth="1"/>
    <col min="14086" max="14087" width="29.7109375" style="123" customWidth="1"/>
    <col min="14088" max="14088" width="23" style="123" customWidth="1"/>
    <col min="14089" max="14089" width="27.28515625" style="123" customWidth="1"/>
    <col min="14090" max="14090" width="29.5703125" style="123" customWidth="1"/>
    <col min="14091" max="14091" width="33" style="123" customWidth="1"/>
    <col min="14092" max="14092" width="29.85546875" style="123" customWidth="1"/>
    <col min="14093" max="14093" width="26.28515625" style="123" customWidth="1"/>
    <col min="14094" max="14094" width="22.140625" style="123" customWidth="1"/>
    <col min="14095" max="14095" width="26.140625" style="123" customWidth="1"/>
    <col min="14096" max="14096" width="19.5703125" style="123" bestFit="1" customWidth="1"/>
    <col min="14097" max="14097" width="21.85546875" style="123" customWidth="1"/>
    <col min="14098" max="14098" width="18.28515625" style="123" customWidth="1"/>
    <col min="14099" max="14102" width="6.42578125" style="123" customWidth="1"/>
    <col min="14103" max="14331" width="11.42578125" style="123" customWidth="1"/>
    <col min="14332" max="14332" width="1" style="123" customWidth="1"/>
    <col min="14333" max="14333" width="4.28515625" style="123" customWidth="1"/>
    <col min="14334" max="14334" width="34.7109375" style="123" customWidth="1"/>
    <col min="14335" max="14335" width="0" style="123" hidden="1" customWidth="1"/>
    <col min="14336" max="14336" width="20" style="123"/>
    <col min="14337" max="14337" width="3.140625" style="123" bestFit="1" customWidth="1"/>
    <col min="14338" max="14338" width="58.85546875" style="123" customWidth="1"/>
    <col min="14339" max="14339" width="31.140625" style="123" customWidth="1"/>
    <col min="14340" max="14340" width="26.7109375" style="123" customWidth="1"/>
    <col min="14341" max="14341" width="25" style="123" customWidth="1"/>
    <col min="14342" max="14343" width="29.7109375" style="123" customWidth="1"/>
    <col min="14344" max="14344" width="23" style="123" customWidth="1"/>
    <col min="14345" max="14345" width="27.28515625" style="123" customWidth="1"/>
    <col min="14346" max="14346" width="29.5703125" style="123" customWidth="1"/>
    <col min="14347" max="14347" width="33" style="123" customWidth="1"/>
    <col min="14348" max="14348" width="29.85546875" style="123" customWidth="1"/>
    <col min="14349" max="14349" width="26.28515625" style="123" customWidth="1"/>
    <col min="14350" max="14350" width="22.140625" style="123" customWidth="1"/>
    <col min="14351" max="14351" width="26.140625" style="123" customWidth="1"/>
    <col min="14352" max="14352" width="19.5703125" style="123" bestFit="1" customWidth="1"/>
    <col min="14353" max="14353" width="21.85546875" style="123" customWidth="1"/>
    <col min="14354" max="14354" width="18.28515625" style="123" customWidth="1"/>
    <col min="14355" max="14358" width="6.42578125" style="123" customWidth="1"/>
    <col min="14359" max="14587" width="11.42578125" style="123" customWidth="1"/>
    <col min="14588" max="14588" width="1" style="123" customWidth="1"/>
    <col min="14589" max="14589" width="4.28515625" style="123" customWidth="1"/>
    <col min="14590" max="14590" width="34.7109375" style="123" customWidth="1"/>
    <col min="14591" max="14591" width="0" style="123" hidden="1" customWidth="1"/>
    <col min="14592" max="14592" width="20" style="123"/>
    <col min="14593" max="14593" width="3.140625" style="123" bestFit="1" customWidth="1"/>
    <col min="14594" max="14594" width="58.85546875" style="123" customWidth="1"/>
    <col min="14595" max="14595" width="31.140625" style="123" customWidth="1"/>
    <col min="14596" max="14596" width="26.7109375" style="123" customWidth="1"/>
    <col min="14597" max="14597" width="25" style="123" customWidth="1"/>
    <col min="14598" max="14599" width="29.7109375" style="123" customWidth="1"/>
    <col min="14600" max="14600" width="23" style="123" customWidth="1"/>
    <col min="14601" max="14601" width="27.28515625" style="123" customWidth="1"/>
    <col min="14602" max="14602" width="29.5703125" style="123" customWidth="1"/>
    <col min="14603" max="14603" width="33" style="123" customWidth="1"/>
    <col min="14604" max="14604" width="29.85546875" style="123" customWidth="1"/>
    <col min="14605" max="14605" width="26.28515625" style="123" customWidth="1"/>
    <col min="14606" max="14606" width="22.140625" style="123" customWidth="1"/>
    <col min="14607" max="14607" width="26.140625" style="123" customWidth="1"/>
    <col min="14608" max="14608" width="19.5703125" style="123" bestFit="1" customWidth="1"/>
    <col min="14609" max="14609" width="21.85546875" style="123" customWidth="1"/>
    <col min="14610" max="14610" width="18.28515625" style="123" customWidth="1"/>
    <col min="14611" max="14614" width="6.42578125" style="123" customWidth="1"/>
    <col min="14615" max="14843" width="11.42578125" style="123" customWidth="1"/>
    <col min="14844" max="14844" width="1" style="123" customWidth="1"/>
    <col min="14845" max="14845" width="4.28515625" style="123" customWidth="1"/>
    <col min="14846" max="14846" width="34.7109375" style="123" customWidth="1"/>
    <col min="14847" max="14847" width="0" style="123" hidden="1" customWidth="1"/>
    <col min="14848" max="14848" width="20" style="123"/>
    <col min="14849" max="14849" width="3.140625" style="123" bestFit="1" customWidth="1"/>
    <col min="14850" max="14850" width="58.85546875" style="123" customWidth="1"/>
    <col min="14851" max="14851" width="31.140625" style="123" customWidth="1"/>
    <col min="14852" max="14852" width="26.7109375" style="123" customWidth="1"/>
    <col min="14853" max="14853" width="25" style="123" customWidth="1"/>
    <col min="14854" max="14855" width="29.7109375" style="123" customWidth="1"/>
    <col min="14856" max="14856" width="23" style="123" customWidth="1"/>
    <col min="14857" max="14857" width="27.28515625" style="123" customWidth="1"/>
    <col min="14858" max="14858" width="29.5703125" style="123" customWidth="1"/>
    <col min="14859" max="14859" width="33" style="123" customWidth="1"/>
    <col min="14860" max="14860" width="29.85546875" style="123" customWidth="1"/>
    <col min="14861" max="14861" width="26.28515625" style="123" customWidth="1"/>
    <col min="14862" max="14862" width="22.140625" style="123" customWidth="1"/>
    <col min="14863" max="14863" width="26.140625" style="123" customWidth="1"/>
    <col min="14864" max="14864" width="19.5703125" style="123" bestFit="1" customWidth="1"/>
    <col min="14865" max="14865" width="21.85546875" style="123" customWidth="1"/>
    <col min="14866" max="14866" width="18.28515625" style="123" customWidth="1"/>
    <col min="14867" max="14870" width="6.42578125" style="123" customWidth="1"/>
    <col min="14871" max="15099" width="11.42578125" style="123" customWidth="1"/>
    <col min="15100" max="15100" width="1" style="123" customWidth="1"/>
    <col min="15101" max="15101" width="4.28515625" style="123" customWidth="1"/>
    <col min="15102" max="15102" width="34.7109375" style="123" customWidth="1"/>
    <col min="15103" max="15103" width="0" style="123" hidden="1" customWidth="1"/>
    <col min="15104" max="15104" width="20" style="123"/>
    <col min="15105" max="15105" width="3.140625" style="123" bestFit="1" customWidth="1"/>
    <col min="15106" max="15106" width="58.85546875" style="123" customWidth="1"/>
    <col min="15107" max="15107" width="31.140625" style="123" customWidth="1"/>
    <col min="15108" max="15108" width="26.7109375" style="123" customWidth="1"/>
    <col min="15109" max="15109" width="25" style="123" customWidth="1"/>
    <col min="15110" max="15111" width="29.7109375" style="123" customWidth="1"/>
    <col min="15112" max="15112" width="23" style="123" customWidth="1"/>
    <col min="15113" max="15113" width="27.28515625" style="123" customWidth="1"/>
    <col min="15114" max="15114" width="29.5703125" style="123" customWidth="1"/>
    <col min="15115" max="15115" width="33" style="123" customWidth="1"/>
    <col min="15116" max="15116" width="29.85546875" style="123" customWidth="1"/>
    <col min="15117" max="15117" width="26.28515625" style="123" customWidth="1"/>
    <col min="15118" max="15118" width="22.140625" style="123" customWidth="1"/>
    <col min="15119" max="15119" width="26.140625" style="123" customWidth="1"/>
    <col min="15120" max="15120" width="19.5703125" style="123" bestFit="1" customWidth="1"/>
    <col min="15121" max="15121" width="21.85546875" style="123" customWidth="1"/>
    <col min="15122" max="15122" width="18.28515625" style="123" customWidth="1"/>
    <col min="15123" max="15126" width="6.42578125" style="123" customWidth="1"/>
    <col min="15127" max="15355" width="11.42578125" style="123" customWidth="1"/>
    <col min="15356" max="15356" width="1" style="123" customWidth="1"/>
    <col min="15357" max="15357" width="4.28515625" style="123" customWidth="1"/>
    <col min="15358" max="15358" width="34.7109375" style="123" customWidth="1"/>
    <col min="15359" max="15359" width="0" style="123" hidden="1" customWidth="1"/>
    <col min="15360" max="15360" width="20" style="123"/>
    <col min="15361" max="15361" width="3.140625" style="123" bestFit="1" customWidth="1"/>
    <col min="15362" max="15362" width="58.85546875" style="123" customWidth="1"/>
    <col min="15363" max="15363" width="31.140625" style="123" customWidth="1"/>
    <col min="15364" max="15364" width="26.7109375" style="123" customWidth="1"/>
    <col min="15365" max="15365" width="25" style="123" customWidth="1"/>
    <col min="15366" max="15367" width="29.7109375" style="123" customWidth="1"/>
    <col min="15368" max="15368" width="23" style="123" customWidth="1"/>
    <col min="15369" max="15369" width="27.28515625" style="123" customWidth="1"/>
    <col min="15370" max="15370" width="29.5703125" style="123" customWidth="1"/>
    <col min="15371" max="15371" width="33" style="123" customWidth="1"/>
    <col min="15372" max="15372" width="29.85546875" style="123" customWidth="1"/>
    <col min="15373" max="15373" width="26.28515625" style="123" customWidth="1"/>
    <col min="15374" max="15374" width="22.140625" style="123" customWidth="1"/>
    <col min="15375" max="15375" width="26.140625" style="123" customWidth="1"/>
    <col min="15376" max="15376" width="19.5703125" style="123" bestFit="1" customWidth="1"/>
    <col min="15377" max="15377" width="21.85546875" style="123" customWidth="1"/>
    <col min="15378" max="15378" width="18.28515625" style="123" customWidth="1"/>
    <col min="15379" max="15382" width="6.42578125" style="123" customWidth="1"/>
    <col min="15383" max="15611" width="11.42578125" style="123" customWidth="1"/>
    <col min="15612" max="15612" width="1" style="123" customWidth="1"/>
    <col min="15613" max="15613" width="4.28515625" style="123" customWidth="1"/>
    <col min="15614" max="15614" width="34.7109375" style="123" customWidth="1"/>
    <col min="15615" max="15615" width="0" style="123" hidden="1" customWidth="1"/>
    <col min="15616" max="15616" width="20" style="123"/>
    <col min="15617" max="15617" width="3.140625" style="123" bestFit="1" customWidth="1"/>
    <col min="15618" max="15618" width="58.85546875" style="123" customWidth="1"/>
    <col min="15619" max="15619" width="31.140625" style="123" customWidth="1"/>
    <col min="15620" max="15620" width="26.7109375" style="123" customWidth="1"/>
    <col min="15621" max="15621" width="25" style="123" customWidth="1"/>
    <col min="15622" max="15623" width="29.7109375" style="123" customWidth="1"/>
    <col min="15624" max="15624" width="23" style="123" customWidth="1"/>
    <col min="15625" max="15625" width="27.28515625" style="123" customWidth="1"/>
    <col min="15626" max="15626" width="29.5703125" style="123" customWidth="1"/>
    <col min="15627" max="15627" width="33" style="123" customWidth="1"/>
    <col min="15628" max="15628" width="29.85546875" style="123" customWidth="1"/>
    <col min="15629" max="15629" width="26.28515625" style="123" customWidth="1"/>
    <col min="15630" max="15630" width="22.140625" style="123" customWidth="1"/>
    <col min="15631" max="15631" width="26.140625" style="123" customWidth="1"/>
    <col min="15632" max="15632" width="19.5703125" style="123" bestFit="1" customWidth="1"/>
    <col min="15633" max="15633" width="21.85546875" style="123" customWidth="1"/>
    <col min="15634" max="15634" width="18.28515625" style="123" customWidth="1"/>
    <col min="15635" max="15638" width="6.42578125" style="123" customWidth="1"/>
    <col min="15639" max="15867" width="11.42578125" style="123" customWidth="1"/>
    <col min="15868" max="15868" width="1" style="123" customWidth="1"/>
    <col min="15869" max="15869" width="4.28515625" style="123" customWidth="1"/>
    <col min="15870" max="15870" width="34.7109375" style="123" customWidth="1"/>
    <col min="15871" max="15871" width="0" style="123" hidden="1" customWidth="1"/>
    <col min="15872" max="15872" width="20" style="123"/>
    <col min="15873" max="15873" width="3.140625" style="123" bestFit="1" customWidth="1"/>
    <col min="15874" max="15874" width="58.85546875" style="123" customWidth="1"/>
    <col min="15875" max="15875" width="31.140625" style="123" customWidth="1"/>
    <col min="15876" max="15876" width="26.7109375" style="123" customWidth="1"/>
    <col min="15877" max="15877" width="25" style="123" customWidth="1"/>
    <col min="15878" max="15879" width="29.7109375" style="123" customWidth="1"/>
    <col min="15880" max="15880" width="23" style="123" customWidth="1"/>
    <col min="15881" max="15881" width="27.28515625" style="123" customWidth="1"/>
    <col min="15882" max="15882" width="29.5703125" style="123" customWidth="1"/>
    <col min="15883" max="15883" width="33" style="123" customWidth="1"/>
    <col min="15884" max="15884" width="29.85546875" style="123" customWidth="1"/>
    <col min="15885" max="15885" width="26.28515625" style="123" customWidth="1"/>
    <col min="15886" max="15886" width="22.140625" style="123" customWidth="1"/>
    <col min="15887" max="15887" width="26.140625" style="123" customWidth="1"/>
    <col min="15888" max="15888" width="19.5703125" style="123" bestFit="1" customWidth="1"/>
    <col min="15889" max="15889" width="21.85546875" style="123" customWidth="1"/>
    <col min="15890" max="15890" width="18.28515625" style="123" customWidth="1"/>
    <col min="15891" max="15894" width="6.42578125" style="123" customWidth="1"/>
    <col min="15895" max="16123" width="11.42578125" style="123" customWidth="1"/>
    <col min="16124" max="16124" width="1" style="123" customWidth="1"/>
    <col min="16125" max="16125" width="4.28515625" style="123" customWidth="1"/>
    <col min="16126" max="16126" width="34.7109375" style="123" customWidth="1"/>
    <col min="16127" max="16127" width="0" style="123" hidden="1" customWidth="1"/>
    <col min="16128" max="16128" width="20" style="123"/>
    <col min="16129" max="16129" width="3.140625" style="123" bestFit="1" customWidth="1"/>
    <col min="16130" max="16130" width="58.85546875" style="123" customWidth="1"/>
    <col min="16131" max="16131" width="31.140625" style="123" customWidth="1"/>
    <col min="16132" max="16132" width="26.7109375" style="123" customWidth="1"/>
    <col min="16133" max="16133" width="25" style="123" customWidth="1"/>
    <col min="16134" max="16135" width="29.7109375" style="123" customWidth="1"/>
    <col min="16136" max="16136" width="23" style="123" customWidth="1"/>
    <col min="16137" max="16137" width="27.28515625" style="123" customWidth="1"/>
    <col min="16138" max="16138" width="29.5703125" style="123" customWidth="1"/>
    <col min="16139" max="16139" width="33" style="123" customWidth="1"/>
    <col min="16140" max="16140" width="29.85546875" style="123" customWidth="1"/>
    <col min="16141" max="16141" width="26.28515625" style="123" customWidth="1"/>
    <col min="16142" max="16142" width="22.140625" style="123" customWidth="1"/>
    <col min="16143" max="16143" width="26.140625" style="123" customWidth="1"/>
    <col min="16144" max="16144" width="19.5703125" style="123" bestFit="1" customWidth="1"/>
    <col min="16145" max="16145" width="21.85546875" style="123" customWidth="1"/>
    <col min="16146" max="16146" width="18.28515625" style="123" customWidth="1"/>
    <col min="16147" max="16150" width="6.42578125" style="123" customWidth="1"/>
    <col min="16151" max="16379" width="11.42578125" style="123" customWidth="1"/>
    <col min="16380" max="16380" width="1" style="123" customWidth="1"/>
    <col min="16381" max="16381" width="4.28515625" style="123" customWidth="1"/>
    <col min="16382" max="16382" width="34.7109375" style="123" customWidth="1"/>
    <col min="16383" max="16383" width="0" style="123" hidden="1" customWidth="1"/>
    <col min="16384" max="16384" width="20" style="123"/>
  </cols>
  <sheetData>
    <row r="2" spans="1:16" ht="26.25" x14ac:dyDescent="0.25">
      <c r="B2" s="516" t="s">
        <v>77</v>
      </c>
      <c r="C2" s="517"/>
      <c r="D2" s="517"/>
      <c r="E2" s="517"/>
      <c r="F2" s="517"/>
      <c r="G2" s="517"/>
      <c r="H2" s="517"/>
      <c r="I2" s="517"/>
      <c r="J2" s="517"/>
      <c r="K2" s="517"/>
      <c r="L2" s="517"/>
      <c r="M2" s="517"/>
      <c r="N2" s="517"/>
      <c r="O2" s="517"/>
      <c r="P2" s="517"/>
    </row>
    <row r="4" spans="1:16" ht="26.25" x14ac:dyDescent="0.25">
      <c r="B4" s="520" t="s">
        <v>78</v>
      </c>
      <c r="C4" s="520"/>
      <c r="D4" s="520"/>
      <c r="E4" s="520"/>
      <c r="F4" s="520"/>
      <c r="G4" s="520"/>
      <c r="H4" s="520"/>
      <c r="I4" s="520"/>
      <c r="J4" s="520"/>
      <c r="K4" s="520"/>
      <c r="L4" s="520"/>
      <c r="M4" s="520"/>
      <c r="N4" s="520"/>
      <c r="O4" s="520"/>
      <c r="P4" s="520"/>
    </row>
    <row r="5" spans="1:16" s="171" customFormat="1" ht="20.25" x14ac:dyDescent="0.3">
      <c r="A5" s="521" t="s">
        <v>1280</v>
      </c>
      <c r="B5" s="521"/>
      <c r="C5" s="521"/>
      <c r="D5" s="521"/>
      <c r="E5" s="521"/>
      <c r="F5" s="521"/>
      <c r="G5" s="521"/>
      <c r="H5" s="521"/>
      <c r="I5" s="521"/>
      <c r="J5" s="521"/>
      <c r="K5" s="521"/>
      <c r="L5" s="521"/>
    </row>
    <row r="6" spans="1:16" ht="15" thickBot="1" x14ac:dyDescent="0.3"/>
    <row r="7" spans="1:16" ht="21" thickBot="1" x14ac:dyDescent="0.3">
      <c r="B7" s="101" t="s">
        <v>80</v>
      </c>
      <c r="C7" s="500" t="s">
        <v>1281</v>
      </c>
      <c r="D7" s="500"/>
      <c r="E7" s="500"/>
      <c r="F7" s="500"/>
      <c r="G7" s="500"/>
      <c r="H7" s="500"/>
      <c r="I7" s="500"/>
      <c r="J7" s="500"/>
      <c r="K7" s="500"/>
      <c r="L7" s="500"/>
      <c r="M7" s="500"/>
      <c r="N7" s="501"/>
    </row>
    <row r="8" spans="1:16" ht="15.75" thickBot="1" x14ac:dyDescent="0.3">
      <c r="B8" s="102" t="s">
        <v>81</v>
      </c>
      <c r="C8" s="500"/>
      <c r="D8" s="500"/>
      <c r="E8" s="500"/>
      <c r="F8" s="500"/>
      <c r="G8" s="500"/>
      <c r="H8" s="500"/>
      <c r="I8" s="500"/>
      <c r="J8" s="500"/>
      <c r="K8" s="500"/>
      <c r="L8" s="500"/>
      <c r="M8" s="500"/>
      <c r="N8" s="501"/>
    </row>
    <row r="9" spans="1:16" ht="15.75" thickBot="1" x14ac:dyDescent="0.3">
      <c r="B9" s="102" t="s">
        <v>82</v>
      </c>
      <c r="C9" s="500"/>
      <c r="D9" s="500"/>
      <c r="E9" s="500"/>
      <c r="F9" s="500"/>
      <c r="G9" s="500"/>
      <c r="H9" s="500"/>
      <c r="I9" s="500"/>
      <c r="J9" s="500"/>
      <c r="K9" s="500"/>
      <c r="L9" s="500"/>
      <c r="M9" s="500"/>
      <c r="N9" s="501"/>
    </row>
    <row r="10" spans="1:16" ht="15.75" thickBot="1" x14ac:dyDescent="0.3">
      <c r="B10" s="102" t="s">
        <v>83</v>
      </c>
      <c r="C10" s="500"/>
      <c r="D10" s="500"/>
      <c r="E10" s="500"/>
      <c r="F10" s="500"/>
      <c r="G10" s="500"/>
      <c r="H10" s="500"/>
      <c r="I10" s="500"/>
      <c r="J10" s="500"/>
      <c r="K10" s="500"/>
      <c r="L10" s="500"/>
      <c r="M10" s="500"/>
      <c r="N10" s="501"/>
    </row>
    <row r="11" spans="1:16" ht="15.75" thickBot="1" x14ac:dyDescent="0.3">
      <c r="B11" s="102" t="s">
        <v>84</v>
      </c>
      <c r="C11" s="502">
        <v>26</v>
      </c>
      <c r="D11" s="502"/>
      <c r="E11" s="503"/>
      <c r="F11" s="172"/>
      <c r="G11" s="172"/>
      <c r="H11" s="172"/>
      <c r="I11" s="172"/>
      <c r="J11" s="172"/>
      <c r="K11" s="172"/>
      <c r="L11" s="172"/>
      <c r="M11" s="172"/>
      <c r="N11" s="173"/>
    </row>
    <row r="12" spans="1:16" ht="15.75" thickBot="1" x14ac:dyDescent="0.3">
      <c r="B12" s="103" t="s">
        <v>85</v>
      </c>
      <c r="C12" s="147">
        <v>42021</v>
      </c>
      <c r="D12" s="104"/>
      <c r="E12" s="104"/>
      <c r="F12" s="104"/>
      <c r="G12" s="104"/>
      <c r="H12" s="104"/>
      <c r="I12" s="104"/>
      <c r="J12" s="104"/>
      <c r="K12" s="104"/>
      <c r="L12" s="104"/>
      <c r="M12" s="104"/>
      <c r="N12" s="105"/>
    </row>
    <row r="13" spans="1:16" ht="15.75" x14ac:dyDescent="0.25">
      <c r="B13" s="106"/>
      <c r="C13" s="148"/>
      <c r="D13" s="107"/>
      <c r="E13" s="107"/>
      <c r="F13" s="107"/>
      <c r="G13" s="107"/>
      <c r="H13" s="107"/>
      <c r="I13" s="174"/>
      <c r="J13" s="174"/>
      <c r="K13" s="174"/>
      <c r="L13" s="174"/>
      <c r="M13" s="174"/>
      <c r="N13" s="107"/>
    </row>
    <row r="14" spans="1:16" ht="15" x14ac:dyDescent="0.25">
      <c r="I14" s="174"/>
      <c r="J14" s="174"/>
      <c r="K14" s="174"/>
      <c r="L14" s="174"/>
      <c r="M14" s="174"/>
      <c r="N14" s="175"/>
    </row>
    <row r="15" spans="1:16" ht="30" customHeight="1" x14ac:dyDescent="0.25">
      <c r="B15" s="498" t="s">
        <v>86</v>
      </c>
      <c r="C15" s="498"/>
      <c r="D15" s="176" t="s">
        <v>87</v>
      </c>
      <c r="E15" s="176" t="s">
        <v>88</v>
      </c>
      <c r="F15" s="176" t="s">
        <v>89</v>
      </c>
      <c r="G15" s="177"/>
      <c r="I15" s="149"/>
      <c r="J15" s="149"/>
      <c r="K15" s="149"/>
      <c r="L15" s="149"/>
      <c r="M15" s="149"/>
      <c r="N15" s="175"/>
    </row>
    <row r="16" spans="1:16" ht="15" x14ac:dyDescent="0.25">
      <c r="B16" s="498"/>
      <c r="C16" s="498"/>
      <c r="D16" s="176">
        <v>26</v>
      </c>
      <c r="E16" s="178">
        <v>1167308000</v>
      </c>
      <c r="F16" s="178">
        <v>400</v>
      </c>
      <c r="G16" s="179"/>
      <c r="I16" s="150"/>
      <c r="J16" s="150"/>
      <c r="K16" s="150"/>
      <c r="L16" s="150"/>
      <c r="M16" s="150"/>
      <c r="N16" s="175"/>
    </row>
    <row r="17" spans="1:14" ht="15" x14ac:dyDescent="0.25">
      <c r="B17" s="498"/>
      <c r="C17" s="498"/>
      <c r="D17" s="176"/>
      <c r="E17" s="178"/>
      <c r="F17" s="178"/>
      <c r="G17" s="179"/>
      <c r="I17" s="150"/>
      <c r="J17" s="150"/>
      <c r="K17" s="150"/>
      <c r="L17" s="150"/>
      <c r="M17" s="150"/>
      <c r="N17" s="175"/>
    </row>
    <row r="18" spans="1:14" ht="15" x14ac:dyDescent="0.25">
      <c r="B18" s="498"/>
      <c r="C18" s="498"/>
      <c r="D18" s="176"/>
      <c r="E18" s="178"/>
      <c r="F18" s="178"/>
      <c r="G18" s="179"/>
      <c r="I18" s="150"/>
      <c r="J18" s="150"/>
      <c r="K18" s="150"/>
      <c r="L18" s="150"/>
      <c r="M18" s="150"/>
      <c r="N18" s="175"/>
    </row>
    <row r="19" spans="1:14" ht="15" x14ac:dyDescent="0.25">
      <c r="B19" s="498"/>
      <c r="C19" s="498"/>
      <c r="D19" s="176"/>
      <c r="E19" s="180"/>
      <c r="F19" s="178"/>
      <c r="G19" s="179"/>
      <c r="H19" s="151"/>
      <c r="I19" s="150"/>
      <c r="J19" s="150"/>
      <c r="K19" s="150"/>
      <c r="L19" s="150"/>
      <c r="M19" s="150"/>
      <c r="N19" s="181"/>
    </row>
    <row r="20" spans="1:14" ht="15" x14ac:dyDescent="0.25">
      <c r="B20" s="498"/>
      <c r="C20" s="498"/>
      <c r="D20" s="176"/>
      <c r="E20" s="180"/>
      <c r="F20" s="178"/>
      <c r="G20" s="179"/>
      <c r="H20" s="151"/>
      <c r="I20" s="152"/>
      <c r="J20" s="152"/>
      <c r="K20" s="152"/>
      <c r="L20" s="152"/>
      <c r="M20" s="152"/>
      <c r="N20" s="181"/>
    </row>
    <row r="21" spans="1:14" ht="15" x14ac:dyDescent="0.25">
      <c r="B21" s="498"/>
      <c r="C21" s="498"/>
      <c r="D21" s="176"/>
      <c r="E21" s="180"/>
      <c r="F21" s="178"/>
      <c r="G21" s="179"/>
      <c r="H21" s="151"/>
      <c r="I21" s="174"/>
      <c r="J21" s="174"/>
      <c r="K21" s="174"/>
      <c r="L21" s="174"/>
      <c r="M21" s="174"/>
      <c r="N21" s="181"/>
    </row>
    <row r="22" spans="1:14" ht="15" x14ac:dyDescent="0.25">
      <c r="B22" s="498"/>
      <c r="C22" s="498"/>
      <c r="D22" s="176"/>
      <c r="E22" s="180"/>
      <c r="F22" s="178"/>
      <c r="G22" s="179"/>
      <c r="H22" s="151"/>
      <c r="I22" s="174"/>
      <c r="J22" s="174"/>
      <c r="K22" s="174"/>
      <c r="L22" s="174"/>
      <c r="M22" s="174"/>
      <c r="N22" s="181"/>
    </row>
    <row r="23" spans="1:14" ht="15.75" thickBot="1" x14ac:dyDescent="0.3">
      <c r="B23" s="489" t="s">
        <v>90</v>
      </c>
      <c r="C23" s="491"/>
      <c r="D23" s="176"/>
      <c r="E23" s="182">
        <f>SUM(E16:E22)</f>
        <v>1167308000</v>
      </c>
      <c r="F23" s="178">
        <f>SUM(F16:F22)</f>
        <v>400</v>
      </c>
      <c r="G23" s="179"/>
      <c r="H23" s="151"/>
      <c r="I23" s="174"/>
      <c r="J23" s="174"/>
      <c r="K23" s="174"/>
      <c r="L23" s="174"/>
      <c r="M23" s="174"/>
      <c r="N23" s="181"/>
    </row>
    <row r="24" spans="1:14" ht="43.5" thickBot="1" x14ac:dyDescent="0.3">
      <c r="A24" s="131"/>
      <c r="B24" s="127" t="s">
        <v>91</v>
      </c>
      <c r="C24" s="127" t="s">
        <v>92</v>
      </c>
      <c r="E24" s="149"/>
      <c r="F24" s="149"/>
      <c r="G24" s="149"/>
      <c r="H24" s="149"/>
      <c r="I24" s="132"/>
      <c r="J24" s="132"/>
      <c r="K24" s="132"/>
      <c r="L24" s="132"/>
      <c r="M24" s="132"/>
    </row>
    <row r="25" spans="1:14" ht="15.75" thickBot="1" x14ac:dyDescent="0.3">
      <c r="A25" s="183">
        <v>1</v>
      </c>
      <c r="C25" s="184">
        <f>+F23*80%</f>
        <v>320</v>
      </c>
      <c r="D25" s="150"/>
      <c r="E25" s="185">
        <f>E23</f>
        <v>1167308000</v>
      </c>
      <c r="F25" s="153"/>
      <c r="G25" s="153"/>
      <c r="H25" s="153"/>
      <c r="I25" s="186"/>
      <c r="J25" s="186"/>
      <c r="K25" s="186"/>
      <c r="L25" s="186"/>
      <c r="M25" s="186"/>
    </row>
    <row r="26" spans="1:14" ht="15" x14ac:dyDescent="0.25">
      <c r="A26" s="187"/>
      <c r="C26" s="108"/>
      <c r="D26" s="150"/>
      <c r="E26" s="154"/>
      <c r="F26" s="153"/>
      <c r="G26" s="153"/>
      <c r="H26" s="153"/>
      <c r="I26" s="186"/>
      <c r="J26" s="186"/>
      <c r="K26" s="186"/>
      <c r="L26" s="186"/>
      <c r="M26" s="186"/>
    </row>
    <row r="27" spans="1:14" ht="15" x14ac:dyDescent="0.25">
      <c r="A27" s="187"/>
      <c r="C27" s="108"/>
      <c r="D27" s="150"/>
      <c r="E27" s="154"/>
      <c r="F27" s="153"/>
      <c r="G27" s="153"/>
      <c r="H27" s="153"/>
      <c r="I27" s="186"/>
      <c r="J27" s="186"/>
      <c r="K27" s="186"/>
      <c r="L27" s="186"/>
      <c r="M27" s="186"/>
    </row>
    <row r="28" spans="1:14" ht="15" x14ac:dyDescent="0.2">
      <c r="A28" s="187"/>
      <c r="B28" s="188" t="s">
        <v>93</v>
      </c>
      <c r="C28" s="171"/>
      <c r="D28" s="171"/>
      <c r="E28" s="171"/>
      <c r="F28" s="171"/>
      <c r="G28" s="171"/>
      <c r="H28" s="171"/>
      <c r="I28" s="174"/>
      <c r="J28" s="174"/>
      <c r="K28" s="174"/>
      <c r="L28" s="174"/>
      <c r="M28" s="174"/>
      <c r="N28" s="175"/>
    </row>
    <row r="29" spans="1:14" ht="15" x14ac:dyDescent="0.2">
      <c r="A29" s="187"/>
      <c r="B29" s="171"/>
      <c r="C29" s="171"/>
      <c r="D29" s="171"/>
      <c r="E29" s="171"/>
      <c r="F29" s="171"/>
      <c r="G29" s="171"/>
      <c r="H29" s="171"/>
      <c r="I29" s="174"/>
      <c r="J29" s="174"/>
      <c r="K29" s="174"/>
      <c r="L29" s="174"/>
      <c r="M29" s="174"/>
      <c r="N29" s="175"/>
    </row>
    <row r="30" spans="1:14" ht="15" x14ac:dyDescent="0.2">
      <c r="A30" s="187"/>
      <c r="B30" s="176" t="s">
        <v>94</v>
      </c>
      <c r="C30" s="176" t="s">
        <v>75</v>
      </c>
      <c r="D30" s="176" t="s">
        <v>95</v>
      </c>
      <c r="E30" s="171"/>
      <c r="F30" s="171"/>
      <c r="G30" s="171"/>
      <c r="H30" s="171"/>
      <c r="I30" s="174"/>
      <c r="J30" s="174"/>
      <c r="K30" s="174"/>
      <c r="L30" s="174"/>
      <c r="M30" s="174"/>
      <c r="N30" s="175"/>
    </row>
    <row r="31" spans="1:14" ht="15" x14ac:dyDescent="0.2">
      <c r="A31" s="187"/>
      <c r="B31" s="99" t="s">
        <v>97</v>
      </c>
      <c r="C31" s="85" t="s">
        <v>98</v>
      </c>
      <c r="D31" s="85"/>
      <c r="E31" s="171"/>
      <c r="F31" s="171"/>
      <c r="G31" s="171"/>
      <c r="H31" s="171"/>
      <c r="I31" s="174"/>
      <c r="J31" s="174"/>
      <c r="K31" s="174"/>
      <c r="L31" s="174"/>
      <c r="M31" s="174"/>
      <c r="N31" s="175"/>
    </row>
    <row r="32" spans="1:14" ht="15" x14ac:dyDescent="0.2">
      <c r="A32" s="187"/>
      <c r="B32" s="99" t="s">
        <v>99</v>
      </c>
      <c r="C32" s="85" t="s">
        <v>98</v>
      </c>
      <c r="D32" s="99"/>
      <c r="E32" s="171"/>
      <c r="F32" s="171"/>
      <c r="G32" s="171"/>
      <c r="H32" s="171"/>
      <c r="I32" s="174"/>
      <c r="J32" s="174"/>
      <c r="K32" s="174"/>
      <c r="L32" s="174"/>
      <c r="M32" s="174"/>
      <c r="N32" s="175"/>
    </row>
    <row r="33" spans="1:14" ht="15" x14ac:dyDescent="0.2">
      <c r="A33" s="187"/>
      <c r="B33" s="99" t="s">
        <v>100</v>
      </c>
      <c r="C33" s="85" t="s">
        <v>98</v>
      </c>
      <c r="D33" s="99"/>
      <c r="E33" s="171"/>
      <c r="F33" s="171"/>
      <c r="G33" s="171"/>
      <c r="H33" s="171"/>
      <c r="I33" s="174"/>
      <c r="J33" s="174"/>
      <c r="K33" s="174"/>
      <c r="L33" s="174"/>
      <c r="M33" s="174"/>
      <c r="N33" s="175"/>
    </row>
    <row r="34" spans="1:14" ht="15" x14ac:dyDescent="0.2">
      <c r="A34" s="187"/>
      <c r="B34" s="99" t="s">
        <v>101</v>
      </c>
      <c r="C34" s="85" t="s">
        <v>98</v>
      </c>
      <c r="D34" s="99"/>
      <c r="E34" s="171"/>
      <c r="F34" s="171"/>
      <c r="G34" s="171"/>
      <c r="H34" s="171"/>
      <c r="I34" s="174"/>
      <c r="J34" s="174"/>
      <c r="K34" s="174"/>
      <c r="L34" s="174"/>
      <c r="M34" s="174"/>
      <c r="N34" s="175"/>
    </row>
    <row r="35" spans="1:14" ht="15" x14ac:dyDescent="0.2">
      <c r="A35" s="187"/>
      <c r="B35" s="171"/>
      <c r="C35" s="171"/>
      <c r="D35" s="171"/>
      <c r="E35" s="171"/>
      <c r="F35" s="171"/>
      <c r="G35" s="171"/>
      <c r="H35" s="171"/>
      <c r="I35" s="174"/>
      <c r="J35" s="174"/>
      <c r="K35" s="174"/>
      <c r="L35" s="174"/>
      <c r="M35" s="174"/>
      <c r="N35" s="175"/>
    </row>
    <row r="36" spans="1:14" ht="15" x14ac:dyDescent="0.2">
      <c r="A36" s="187"/>
      <c r="B36" s="171"/>
      <c r="C36" s="171"/>
      <c r="D36" s="171"/>
      <c r="E36" s="171"/>
      <c r="F36" s="171"/>
      <c r="G36" s="171"/>
      <c r="H36" s="171"/>
      <c r="I36" s="174"/>
      <c r="J36" s="174"/>
      <c r="K36" s="174"/>
      <c r="L36" s="174"/>
      <c r="M36" s="174"/>
      <c r="N36" s="175"/>
    </row>
    <row r="37" spans="1:14" ht="15" x14ac:dyDescent="0.2">
      <c r="A37" s="187"/>
      <c r="B37" s="188" t="s">
        <v>102</v>
      </c>
      <c r="C37" s="171"/>
      <c r="D37" s="171"/>
      <c r="E37" s="171"/>
      <c r="F37" s="171"/>
      <c r="G37" s="171"/>
      <c r="H37" s="171"/>
      <c r="I37" s="174"/>
      <c r="J37" s="174"/>
      <c r="K37" s="174"/>
      <c r="L37" s="174"/>
      <c r="M37" s="174"/>
      <c r="N37" s="175"/>
    </row>
    <row r="38" spans="1:14" ht="15" x14ac:dyDescent="0.2">
      <c r="A38" s="187"/>
      <c r="B38" s="171"/>
      <c r="C38" s="171"/>
      <c r="D38" s="171"/>
      <c r="E38" s="171"/>
      <c r="F38" s="171"/>
      <c r="G38" s="171"/>
      <c r="H38" s="171"/>
      <c r="I38" s="174"/>
      <c r="J38" s="174"/>
      <c r="K38" s="174"/>
      <c r="L38" s="174"/>
      <c r="M38" s="174"/>
      <c r="N38" s="175"/>
    </row>
    <row r="39" spans="1:14" ht="15" x14ac:dyDescent="0.2">
      <c r="A39" s="187"/>
      <c r="B39" s="171"/>
      <c r="C39" s="171"/>
      <c r="D39" s="171"/>
      <c r="E39" s="171"/>
      <c r="F39" s="171"/>
      <c r="G39" s="171"/>
      <c r="H39" s="171"/>
      <c r="I39" s="174"/>
      <c r="J39" s="174"/>
      <c r="K39" s="174"/>
      <c r="L39" s="174"/>
      <c r="M39" s="174"/>
      <c r="N39" s="175"/>
    </row>
    <row r="40" spans="1:14" ht="15" x14ac:dyDescent="0.2">
      <c r="A40" s="187"/>
      <c r="B40" s="176" t="s">
        <v>94</v>
      </c>
      <c r="C40" s="176" t="s">
        <v>103</v>
      </c>
      <c r="D40" s="158" t="s">
        <v>104</v>
      </c>
      <c r="E40" s="158" t="s">
        <v>105</v>
      </c>
      <c r="F40" s="171"/>
      <c r="G40" s="171"/>
      <c r="H40" s="171"/>
      <c r="I40" s="174"/>
      <c r="J40" s="174"/>
      <c r="K40" s="174"/>
      <c r="L40" s="174"/>
      <c r="M40" s="174"/>
      <c r="N40" s="175"/>
    </row>
    <row r="41" spans="1:14" ht="42.75" x14ac:dyDescent="0.2">
      <c r="A41" s="187"/>
      <c r="B41" s="190" t="s">
        <v>106</v>
      </c>
      <c r="C41" s="47">
        <v>40</v>
      </c>
      <c r="D41" s="85">
        <v>0</v>
      </c>
      <c r="E41" s="474">
        <f>+D41+D42</f>
        <v>60</v>
      </c>
      <c r="F41" s="171"/>
      <c r="G41" s="171"/>
      <c r="H41" s="171"/>
      <c r="I41" s="174"/>
      <c r="J41" s="174"/>
      <c r="K41" s="174"/>
      <c r="L41" s="174"/>
      <c r="M41" s="174"/>
      <c r="N41" s="175"/>
    </row>
    <row r="42" spans="1:14" ht="71.25" x14ac:dyDescent="0.2">
      <c r="A42" s="187"/>
      <c r="B42" s="190" t="s">
        <v>107</v>
      </c>
      <c r="C42" s="47">
        <v>60</v>
      </c>
      <c r="D42" s="85">
        <v>60</v>
      </c>
      <c r="E42" s="475"/>
      <c r="F42" s="171"/>
      <c r="G42" s="171"/>
      <c r="H42" s="171"/>
      <c r="I42" s="174"/>
      <c r="J42" s="174"/>
      <c r="K42" s="174"/>
      <c r="L42" s="174"/>
      <c r="M42" s="174"/>
      <c r="N42" s="175"/>
    </row>
    <row r="43" spans="1:14" ht="15" x14ac:dyDescent="0.25">
      <c r="A43" s="187"/>
      <c r="C43" s="108"/>
      <c r="D43" s="150"/>
      <c r="E43" s="154"/>
      <c r="F43" s="153"/>
      <c r="G43" s="153"/>
      <c r="H43" s="153"/>
      <c r="I43" s="186"/>
      <c r="J43" s="186"/>
      <c r="K43" s="186"/>
      <c r="L43" s="186"/>
      <c r="M43" s="186"/>
    </row>
    <row r="44" spans="1:14" ht="15" x14ac:dyDescent="0.25">
      <c r="A44" s="187"/>
      <c r="C44" s="108"/>
      <c r="D44" s="150"/>
      <c r="E44" s="154"/>
      <c r="F44" s="153"/>
      <c r="G44" s="153"/>
      <c r="H44" s="153"/>
      <c r="I44" s="186"/>
      <c r="J44" s="186"/>
      <c r="K44" s="186"/>
      <c r="L44" s="186"/>
      <c r="M44" s="186"/>
    </row>
    <row r="45" spans="1:14" ht="15" x14ac:dyDescent="0.25">
      <c r="A45" s="187"/>
      <c r="C45" s="108"/>
      <c r="D45" s="150"/>
      <c r="E45" s="154"/>
      <c r="F45" s="153"/>
      <c r="G45" s="153"/>
      <c r="H45" s="153"/>
      <c r="I45" s="186"/>
      <c r="J45" s="186"/>
      <c r="K45" s="186"/>
      <c r="L45" s="186"/>
      <c r="M45" s="186"/>
    </row>
    <row r="46" spans="1:14" ht="15" thickBot="1" x14ac:dyDescent="0.3">
      <c r="M46" s="504" t="s">
        <v>108</v>
      </c>
      <c r="N46" s="504"/>
    </row>
    <row r="47" spans="1:14" ht="15" x14ac:dyDescent="0.25">
      <c r="B47" s="188" t="s">
        <v>109</v>
      </c>
      <c r="M47" s="191"/>
      <c r="N47" s="191"/>
    </row>
    <row r="48" spans="1:14" ht="15" thickBot="1" x14ac:dyDescent="0.3">
      <c r="M48" s="191"/>
      <c r="N48" s="191"/>
    </row>
    <row r="49" spans="1:26" s="174" customFormat="1" ht="75" x14ac:dyDescent="0.25">
      <c r="B49" s="192" t="s">
        <v>110</v>
      </c>
      <c r="C49" s="192" t="s">
        <v>111</v>
      </c>
      <c r="D49" s="192" t="s">
        <v>112</v>
      </c>
      <c r="E49" s="192" t="s">
        <v>113</v>
      </c>
      <c r="F49" s="192" t="s">
        <v>114</v>
      </c>
      <c r="G49" s="192" t="s">
        <v>115</v>
      </c>
      <c r="H49" s="192" t="s">
        <v>116</v>
      </c>
      <c r="I49" s="192" t="s">
        <v>117</v>
      </c>
      <c r="J49" s="192" t="s">
        <v>118</v>
      </c>
      <c r="K49" s="192" t="s">
        <v>119</v>
      </c>
      <c r="L49" s="192" t="s">
        <v>120</v>
      </c>
      <c r="M49" s="193" t="s">
        <v>121</v>
      </c>
      <c r="N49" s="192" t="s">
        <v>122</v>
      </c>
      <c r="O49" s="192" t="s">
        <v>123</v>
      </c>
      <c r="P49" s="194" t="s">
        <v>124</v>
      </c>
      <c r="Q49" s="194" t="s">
        <v>125</v>
      </c>
    </row>
    <row r="50" spans="1:26" s="79" customFormat="1" ht="28.5" x14ac:dyDescent="0.25">
      <c r="A50" s="47">
        <v>1</v>
      </c>
      <c r="B50" s="62" t="s">
        <v>1281</v>
      </c>
      <c r="C50" s="62" t="s">
        <v>1281</v>
      </c>
      <c r="D50" s="62" t="s">
        <v>594</v>
      </c>
      <c r="E50" s="62" t="s">
        <v>1282</v>
      </c>
      <c r="F50" s="205" t="s">
        <v>75</v>
      </c>
      <c r="G50" s="120" t="s">
        <v>385</v>
      </c>
      <c r="H50" s="111">
        <v>40561</v>
      </c>
      <c r="I50" s="111">
        <v>40908</v>
      </c>
      <c r="J50" s="112" t="s">
        <v>95</v>
      </c>
      <c r="K50" s="224">
        <f>(I50-H50)/30</f>
        <v>11.566666666666666</v>
      </c>
      <c r="L50" s="207" t="s">
        <v>596</v>
      </c>
      <c r="M50" s="114">
        <v>250</v>
      </c>
      <c r="N50" s="115" t="s">
        <v>128</v>
      </c>
      <c r="O50" s="117">
        <v>169497934</v>
      </c>
      <c r="P50" s="117">
        <v>63</v>
      </c>
      <c r="Q50" s="76"/>
      <c r="R50" s="86"/>
      <c r="S50" s="86"/>
      <c r="T50" s="86"/>
      <c r="U50" s="86"/>
      <c r="V50" s="86"/>
      <c r="W50" s="86"/>
      <c r="X50" s="86"/>
      <c r="Y50" s="86"/>
      <c r="Z50" s="86"/>
    </row>
    <row r="51" spans="1:26" s="79" customFormat="1" ht="28.5" x14ac:dyDescent="0.25">
      <c r="A51" s="47">
        <f>+A50+1</f>
        <v>2</v>
      </c>
      <c r="B51" s="62" t="s">
        <v>1281</v>
      </c>
      <c r="C51" s="62" t="s">
        <v>1281</v>
      </c>
      <c r="D51" s="62" t="s">
        <v>594</v>
      </c>
      <c r="E51" s="62" t="s">
        <v>1283</v>
      </c>
      <c r="F51" s="205" t="s">
        <v>75</v>
      </c>
      <c r="G51" s="120" t="s">
        <v>385</v>
      </c>
      <c r="H51" s="111">
        <v>41264</v>
      </c>
      <c r="I51" s="111">
        <v>41851</v>
      </c>
      <c r="J51" s="112" t="s">
        <v>95</v>
      </c>
      <c r="K51" s="224">
        <f>(I51-H51)/30</f>
        <v>19.566666666666666</v>
      </c>
      <c r="L51" s="225" t="s">
        <v>596</v>
      </c>
      <c r="M51" s="114">
        <v>2000</v>
      </c>
      <c r="N51" s="115" t="s">
        <v>128</v>
      </c>
      <c r="O51" s="117">
        <v>6872245320</v>
      </c>
      <c r="P51" s="117">
        <v>64</v>
      </c>
      <c r="Q51" s="76"/>
      <c r="R51" s="86"/>
      <c r="S51" s="86"/>
      <c r="T51" s="86"/>
      <c r="U51" s="86"/>
      <c r="V51" s="86"/>
      <c r="W51" s="86"/>
      <c r="X51" s="86"/>
      <c r="Y51" s="86"/>
      <c r="Z51" s="86"/>
    </row>
    <row r="52" spans="1:26" s="79" customFormat="1" x14ac:dyDescent="0.25">
      <c r="A52" s="47">
        <f t="shared" ref="A52:A57" si="0">+A51+1</f>
        <v>3</v>
      </c>
      <c r="B52" s="62"/>
      <c r="C52" s="62"/>
      <c r="D52" s="62"/>
      <c r="E52" s="62"/>
      <c r="F52" s="205"/>
      <c r="G52" s="120"/>
      <c r="H52" s="111"/>
      <c r="I52" s="111"/>
      <c r="J52" s="112"/>
      <c r="K52" s="224"/>
      <c r="L52" s="225"/>
      <c r="M52" s="114"/>
      <c r="N52" s="115"/>
      <c r="O52" s="117"/>
      <c r="P52" s="117"/>
      <c r="Q52" s="76"/>
      <c r="R52" s="86"/>
      <c r="S52" s="86"/>
      <c r="T52" s="86"/>
      <c r="U52" s="86"/>
      <c r="V52" s="86"/>
      <c r="W52" s="86"/>
      <c r="X52" s="86"/>
      <c r="Y52" s="86"/>
      <c r="Z52" s="86"/>
    </row>
    <row r="53" spans="1:26" s="79" customFormat="1" x14ac:dyDescent="0.25">
      <c r="A53" s="47">
        <f t="shared" si="0"/>
        <v>4</v>
      </c>
      <c r="B53" s="62"/>
      <c r="C53" s="63"/>
      <c r="D53" s="62"/>
      <c r="E53" s="62"/>
      <c r="F53" s="205"/>
      <c r="G53" s="120"/>
      <c r="H53" s="111"/>
      <c r="I53" s="111"/>
      <c r="J53" s="112"/>
      <c r="K53" s="229"/>
      <c r="L53" s="225"/>
      <c r="M53" s="115"/>
      <c r="N53" s="115"/>
      <c r="O53" s="117"/>
      <c r="P53" s="117"/>
      <c r="Q53" s="76"/>
      <c r="R53" s="86"/>
      <c r="S53" s="86"/>
      <c r="T53" s="86"/>
      <c r="U53" s="86"/>
      <c r="V53" s="86"/>
      <c r="W53" s="86"/>
      <c r="X53" s="86"/>
      <c r="Y53" s="86"/>
      <c r="Z53" s="86"/>
    </row>
    <row r="54" spans="1:26" s="79" customFormat="1" x14ac:dyDescent="0.25">
      <c r="A54" s="47">
        <f t="shared" si="0"/>
        <v>5</v>
      </c>
      <c r="B54" s="62"/>
      <c r="C54" s="63"/>
      <c r="D54" s="62"/>
      <c r="E54" s="119"/>
      <c r="F54" s="120"/>
      <c r="G54" s="120"/>
      <c r="H54" s="111"/>
      <c r="I54" s="111"/>
      <c r="J54" s="112"/>
      <c r="K54" s="112"/>
      <c r="L54" s="112"/>
      <c r="M54" s="115"/>
      <c r="N54" s="115"/>
      <c r="O54" s="117"/>
      <c r="P54" s="117"/>
      <c r="Q54" s="76"/>
      <c r="R54" s="86"/>
      <c r="S54" s="86"/>
      <c r="T54" s="86"/>
      <c r="U54" s="86"/>
      <c r="V54" s="86"/>
      <c r="W54" s="86"/>
      <c r="X54" s="86"/>
      <c r="Y54" s="86"/>
      <c r="Z54" s="86"/>
    </row>
    <row r="55" spans="1:26" s="79" customFormat="1" x14ac:dyDescent="0.25">
      <c r="A55" s="47">
        <f t="shared" si="0"/>
        <v>6</v>
      </c>
      <c r="B55" s="62"/>
      <c r="C55" s="63"/>
      <c r="D55" s="62"/>
      <c r="E55" s="119"/>
      <c r="F55" s="120"/>
      <c r="G55" s="120"/>
      <c r="H55" s="111"/>
      <c r="I55" s="113"/>
      <c r="J55" s="112"/>
      <c r="K55" s="112"/>
      <c r="L55" s="112"/>
      <c r="M55" s="115"/>
      <c r="N55" s="115"/>
      <c r="O55" s="117"/>
      <c r="P55" s="117"/>
      <c r="Q55" s="76"/>
      <c r="R55" s="86"/>
      <c r="S55" s="86"/>
      <c r="T55" s="86"/>
      <c r="U55" s="86"/>
      <c r="V55" s="86"/>
      <c r="W55" s="86"/>
      <c r="X55" s="86"/>
      <c r="Y55" s="86"/>
      <c r="Z55" s="86"/>
    </row>
    <row r="56" spans="1:26" s="79" customFormat="1" x14ac:dyDescent="0.25">
      <c r="A56" s="47">
        <f t="shared" si="0"/>
        <v>7</v>
      </c>
      <c r="B56" s="62"/>
      <c r="C56" s="63"/>
      <c r="D56" s="62"/>
      <c r="E56" s="119"/>
      <c r="F56" s="120"/>
      <c r="G56" s="120"/>
      <c r="H56" s="111"/>
      <c r="I56" s="113"/>
      <c r="J56" s="112"/>
      <c r="K56" s="112"/>
      <c r="L56" s="112"/>
      <c r="M56" s="115"/>
      <c r="N56" s="115"/>
      <c r="O56" s="117"/>
      <c r="P56" s="117"/>
      <c r="Q56" s="76"/>
      <c r="R56" s="86"/>
      <c r="S56" s="86"/>
      <c r="T56" s="86"/>
      <c r="U56" s="86"/>
      <c r="V56" s="86"/>
      <c r="W56" s="86"/>
      <c r="X56" s="86"/>
      <c r="Y56" s="86"/>
      <c r="Z56" s="86"/>
    </row>
    <row r="57" spans="1:26" s="79" customFormat="1" x14ac:dyDescent="0.25">
      <c r="A57" s="47">
        <f t="shared" si="0"/>
        <v>8</v>
      </c>
      <c r="B57" s="62"/>
      <c r="C57" s="63"/>
      <c r="D57" s="62"/>
      <c r="E57" s="119"/>
      <c r="F57" s="120"/>
      <c r="G57" s="120"/>
      <c r="H57" s="111"/>
      <c r="I57" s="111"/>
      <c r="J57" s="112"/>
      <c r="K57" s="112"/>
      <c r="L57" s="112"/>
      <c r="M57" s="115"/>
      <c r="N57" s="115"/>
      <c r="O57" s="117"/>
      <c r="P57" s="117"/>
      <c r="Q57" s="76"/>
      <c r="R57" s="86"/>
      <c r="S57" s="86"/>
      <c r="T57" s="86"/>
      <c r="U57" s="86"/>
      <c r="V57" s="86"/>
      <c r="W57" s="86"/>
      <c r="X57" s="86"/>
      <c r="Y57" s="86"/>
      <c r="Z57" s="86"/>
    </row>
    <row r="58" spans="1:26" s="79" customFormat="1" x14ac:dyDescent="0.25">
      <c r="A58" s="47"/>
      <c r="B58" s="118" t="s">
        <v>105</v>
      </c>
      <c r="C58" s="63"/>
      <c r="D58" s="62"/>
      <c r="E58" s="119"/>
      <c r="F58" s="120"/>
      <c r="G58" s="120"/>
      <c r="H58" s="120"/>
      <c r="I58" s="112"/>
      <c r="J58" s="112"/>
      <c r="K58" s="121">
        <f>SUM(K50:K57)</f>
        <v>31.133333333333333</v>
      </c>
      <c r="L58" s="122"/>
      <c r="M58" s="121">
        <f>SUM(M50:M57)</f>
        <v>2250</v>
      </c>
      <c r="N58" s="122">
        <f>SUM(N50:N57)</f>
        <v>0</v>
      </c>
      <c r="O58" s="117"/>
      <c r="P58" s="117"/>
      <c r="Q58" s="76"/>
    </row>
    <row r="59" spans="1:26" x14ac:dyDescent="0.25">
      <c r="E59" s="155"/>
      <c r="K59" s="156"/>
    </row>
    <row r="60" spans="1:26" ht="15" x14ac:dyDescent="0.25">
      <c r="B60" s="471" t="s">
        <v>133</v>
      </c>
      <c r="C60" s="471" t="s">
        <v>134</v>
      </c>
      <c r="D60" s="505" t="s">
        <v>135</v>
      </c>
      <c r="E60" s="505"/>
      <c r="K60" s="157"/>
      <c r="L60" s="157"/>
      <c r="M60" s="157"/>
    </row>
    <row r="61" spans="1:26" ht="15" x14ac:dyDescent="0.25">
      <c r="B61" s="473"/>
      <c r="C61" s="473"/>
      <c r="D61" s="158" t="s">
        <v>136</v>
      </c>
      <c r="E61" s="159" t="s">
        <v>137</v>
      </c>
      <c r="L61" s="157"/>
    </row>
    <row r="62" spans="1:26" ht="18" x14ac:dyDescent="0.25">
      <c r="B62" s="160" t="s">
        <v>139</v>
      </c>
      <c r="C62" s="235">
        <f>+K58</f>
        <v>31.133333333333333</v>
      </c>
      <c r="D62" s="85" t="s">
        <v>98</v>
      </c>
      <c r="E62" s="85"/>
      <c r="F62" s="126"/>
      <c r="G62" s="126"/>
      <c r="H62" s="126"/>
      <c r="I62" s="126"/>
      <c r="J62" s="126"/>
      <c r="K62" s="126"/>
      <c r="L62" s="163">
        <f>K50+K51+K52+K53</f>
        <v>31.133333333333333</v>
      </c>
      <c r="M62" s="126"/>
    </row>
    <row r="63" spans="1:26" ht="15" x14ac:dyDescent="0.25">
      <c r="B63" s="160" t="s">
        <v>140</v>
      </c>
      <c r="C63" s="235">
        <f>+M58</f>
        <v>2250</v>
      </c>
      <c r="D63" s="85" t="s">
        <v>98</v>
      </c>
      <c r="E63" s="85"/>
    </row>
    <row r="64" spans="1:26" x14ac:dyDescent="0.25">
      <c r="B64" s="165"/>
      <c r="C64" s="518"/>
      <c r="D64" s="518"/>
      <c r="E64" s="518"/>
      <c r="F64" s="518"/>
      <c r="G64" s="518"/>
      <c r="H64" s="518"/>
      <c r="I64" s="518"/>
      <c r="J64" s="518"/>
      <c r="K64" s="518"/>
      <c r="L64" s="518"/>
      <c r="M64" s="518"/>
      <c r="N64" s="518"/>
    </row>
    <row r="65" spans="2:18" ht="15" thickBot="1" x14ac:dyDescent="0.3"/>
    <row r="66" spans="2:18" ht="27" thickBot="1" x14ac:dyDescent="0.3">
      <c r="B66" s="519" t="s">
        <v>141</v>
      </c>
      <c r="C66" s="519"/>
      <c r="D66" s="519"/>
      <c r="E66" s="519"/>
      <c r="F66" s="519"/>
      <c r="G66" s="519"/>
      <c r="H66" s="519"/>
      <c r="I66" s="519"/>
      <c r="J66" s="519"/>
      <c r="K66" s="519"/>
      <c r="L66" s="519"/>
      <c r="M66" s="519"/>
      <c r="N66" s="519"/>
    </row>
    <row r="69" spans="2:18" ht="90" x14ac:dyDescent="0.25">
      <c r="B69" s="176" t="s">
        <v>142</v>
      </c>
      <c r="C69" s="195" t="s">
        <v>143</v>
      </c>
      <c r="D69" s="195" t="s">
        <v>144</v>
      </c>
      <c r="E69" s="195" t="s">
        <v>145</v>
      </c>
      <c r="F69" s="195" t="s">
        <v>146</v>
      </c>
      <c r="G69" s="195" t="s">
        <v>147</v>
      </c>
      <c r="H69" s="195" t="s">
        <v>148</v>
      </c>
      <c r="I69" s="176" t="s">
        <v>149</v>
      </c>
      <c r="J69" s="195" t="s">
        <v>150</v>
      </c>
      <c r="K69" s="195" t="s">
        <v>151</v>
      </c>
      <c r="L69" s="195" t="s">
        <v>152</v>
      </c>
      <c r="M69" s="195" t="s">
        <v>153</v>
      </c>
      <c r="N69" s="196" t="s">
        <v>154</v>
      </c>
      <c r="O69" s="196" t="s">
        <v>1284</v>
      </c>
      <c r="P69" s="489" t="s">
        <v>96</v>
      </c>
      <c r="Q69" s="491"/>
      <c r="R69" s="195" t="s">
        <v>156</v>
      </c>
    </row>
    <row r="70" spans="2:18" ht="28.5" x14ac:dyDescent="0.25">
      <c r="B70" s="99" t="s">
        <v>1285</v>
      </c>
      <c r="C70" s="127" t="s">
        <v>1285</v>
      </c>
      <c r="D70" s="127" t="s">
        <v>1286</v>
      </c>
      <c r="E70" s="127">
        <v>100</v>
      </c>
      <c r="F70" s="47" t="s">
        <v>651</v>
      </c>
      <c r="G70" s="81" t="s">
        <v>75</v>
      </c>
      <c r="H70" s="47" t="s">
        <v>651</v>
      </c>
      <c r="I70" s="47" t="s">
        <v>651</v>
      </c>
      <c r="J70" s="47" t="s">
        <v>651</v>
      </c>
      <c r="K70" s="127" t="s">
        <v>75</v>
      </c>
      <c r="L70" s="127" t="s">
        <v>75</v>
      </c>
      <c r="M70" s="127" t="s">
        <v>75</v>
      </c>
      <c r="N70" s="127" t="s">
        <v>75</v>
      </c>
      <c r="O70" s="127" t="s">
        <v>75</v>
      </c>
      <c r="P70" s="468"/>
      <c r="Q70" s="469"/>
      <c r="R70" s="47" t="s">
        <v>75</v>
      </c>
    </row>
    <row r="71" spans="2:18" ht="28.5" x14ac:dyDescent="0.2">
      <c r="B71" s="99" t="s">
        <v>1285</v>
      </c>
      <c r="C71" s="127" t="s">
        <v>1285</v>
      </c>
      <c r="D71" s="144" t="s">
        <v>1287</v>
      </c>
      <c r="E71" s="166">
        <v>100</v>
      </c>
      <c r="F71" s="169" t="s">
        <v>651</v>
      </c>
      <c r="G71" s="170" t="s">
        <v>75</v>
      </c>
      <c r="H71" s="169" t="s">
        <v>651</v>
      </c>
      <c r="I71" s="85" t="s">
        <v>651</v>
      </c>
      <c r="J71" s="169" t="s">
        <v>651</v>
      </c>
      <c r="K71" s="127" t="s">
        <v>75</v>
      </c>
      <c r="L71" s="127" t="s">
        <v>75</v>
      </c>
      <c r="M71" s="127" t="s">
        <v>75</v>
      </c>
      <c r="N71" s="127" t="s">
        <v>75</v>
      </c>
      <c r="O71" s="127" t="s">
        <v>75</v>
      </c>
      <c r="P71" s="489"/>
      <c r="Q71" s="491"/>
      <c r="R71" s="47" t="s">
        <v>75</v>
      </c>
    </row>
    <row r="72" spans="2:18" ht="28.5" x14ac:dyDescent="0.2">
      <c r="B72" s="99" t="s">
        <v>1285</v>
      </c>
      <c r="C72" s="127" t="s">
        <v>1285</v>
      </c>
      <c r="D72" s="144" t="s">
        <v>1288</v>
      </c>
      <c r="E72" s="166">
        <v>200</v>
      </c>
      <c r="F72" s="169" t="s">
        <v>651</v>
      </c>
      <c r="G72" s="170" t="s">
        <v>75</v>
      </c>
      <c r="H72" s="169" t="s">
        <v>651</v>
      </c>
      <c r="I72" s="85" t="s">
        <v>651</v>
      </c>
      <c r="J72" s="169" t="s">
        <v>651</v>
      </c>
      <c r="K72" s="127" t="s">
        <v>75</v>
      </c>
      <c r="L72" s="127" t="s">
        <v>75</v>
      </c>
      <c r="M72" s="127" t="s">
        <v>75</v>
      </c>
      <c r="N72" s="127" t="s">
        <v>75</v>
      </c>
      <c r="O72" s="127" t="s">
        <v>75</v>
      </c>
      <c r="P72" s="489"/>
      <c r="Q72" s="491"/>
      <c r="R72" s="47" t="s">
        <v>75</v>
      </c>
    </row>
    <row r="73" spans="2:18" ht="15" x14ac:dyDescent="0.2">
      <c r="B73" s="100"/>
      <c r="C73" s="100"/>
      <c r="D73" s="166"/>
      <c r="E73" s="166"/>
      <c r="F73" s="169"/>
      <c r="G73" s="170"/>
      <c r="H73" s="169"/>
      <c r="I73" s="99"/>
      <c r="J73" s="100"/>
      <c r="K73" s="100"/>
      <c r="L73" s="99"/>
      <c r="M73" s="99"/>
      <c r="N73" s="99"/>
      <c r="O73" s="99"/>
      <c r="P73" s="489"/>
      <c r="Q73" s="491"/>
      <c r="R73" s="99"/>
    </row>
    <row r="74" spans="2:18" ht="15" x14ac:dyDescent="0.2">
      <c r="B74" s="100"/>
      <c r="C74" s="100"/>
      <c r="D74" s="166"/>
      <c r="E74" s="166"/>
      <c r="F74" s="169"/>
      <c r="G74" s="170"/>
      <c r="H74" s="169"/>
      <c r="I74" s="99"/>
      <c r="J74" s="100"/>
      <c r="K74" s="100"/>
      <c r="L74" s="99"/>
      <c r="M74" s="99"/>
      <c r="N74" s="99"/>
      <c r="O74" s="99"/>
      <c r="P74" s="489"/>
      <c r="Q74" s="491"/>
      <c r="R74" s="99"/>
    </row>
    <row r="75" spans="2:18" ht="15" x14ac:dyDescent="0.2">
      <c r="B75" s="100"/>
      <c r="C75" s="100"/>
      <c r="D75" s="166"/>
      <c r="E75" s="166"/>
      <c r="F75" s="169"/>
      <c r="G75" s="170"/>
      <c r="H75" s="169"/>
      <c r="I75" s="99"/>
      <c r="J75" s="100"/>
      <c r="K75" s="100"/>
      <c r="L75" s="99"/>
      <c r="M75" s="99"/>
      <c r="N75" s="99"/>
      <c r="O75" s="99"/>
      <c r="P75" s="489"/>
      <c r="Q75" s="491"/>
      <c r="R75" s="99"/>
    </row>
    <row r="76" spans="2:18" ht="15" x14ac:dyDescent="0.25">
      <c r="B76" s="99"/>
      <c r="C76" s="99"/>
      <c r="D76" s="99"/>
      <c r="E76" s="99"/>
      <c r="F76" s="99"/>
      <c r="G76" s="197"/>
      <c r="H76" s="99"/>
      <c r="I76" s="99"/>
      <c r="J76" s="99"/>
      <c r="K76" s="99"/>
      <c r="L76" s="99"/>
      <c r="M76" s="99"/>
      <c r="N76" s="99"/>
      <c r="O76" s="99"/>
      <c r="P76" s="489"/>
      <c r="Q76" s="491"/>
      <c r="R76" s="99"/>
    </row>
    <row r="77" spans="2:18" x14ac:dyDescent="0.25">
      <c r="B77" s="123" t="s">
        <v>159</v>
      </c>
      <c r="H77" s="99"/>
      <c r="I77" s="99"/>
    </row>
    <row r="78" spans="2:18" x14ac:dyDescent="0.25">
      <c r="B78" s="123" t="s">
        <v>160</v>
      </c>
    </row>
    <row r="79" spans="2:18" x14ac:dyDescent="0.25">
      <c r="B79" s="123" t="s">
        <v>161</v>
      </c>
    </row>
    <row r="81" spans="2:17" ht="15" thickBot="1" x14ac:dyDescent="0.3"/>
    <row r="82" spans="2:17" ht="27" thickBot="1" x14ac:dyDescent="0.3">
      <c r="B82" s="513" t="s">
        <v>162</v>
      </c>
      <c r="C82" s="514"/>
      <c r="D82" s="514"/>
      <c r="E82" s="514"/>
      <c r="F82" s="514"/>
      <c r="G82" s="514"/>
      <c r="H82" s="514"/>
      <c r="I82" s="514"/>
      <c r="J82" s="514"/>
      <c r="K82" s="514"/>
      <c r="L82" s="514"/>
      <c r="M82" s="514"/>
      <c r="N82" s="515"/>
    </row>
    <row r="87" spans="2:17" ht="15" x14ac:dyDescent="0.25">
      <c r="B87" s="476" t="s">
        <v>163</v>
      </c>
      <c r="C87" s="498" t="s">
        <v>164</v>
      </c>
      <c r="D87" s="498" t="s">
        <v>165</v>
      </c>
      <c r="E87" s="498" t="s">
        <v>166</v>
      </c>
      <c r="F87" s="498" t="s">
        <v>167</v>
      </c>
      <c r="G87" s="498" t="s">
        <v>168</v>
      </c>
      <c r="H87" s="498" t="s">
        <v>169</v>
      </c>
      <c r="I87" s="498" t="s">
        <v>170</v>
      </c>
      <c r="J87" s="498" t="s">
        <v>171</v>
      </c>
      <c r="K87" s="498"/>
      <c r="L87" s="498"/>
      <c r="M87" s="498" t="s">
        <v>172</v>
      </c>
      <c r="N87" s="498" t="s">
        <v>1804</v>
      </c>
      <c r="O87" s="498" t="s">
        <v>1805</v>
      </c>
      <c r="P87" s="498" t="s">
        <v>96</v>
      </c>
      <c r="Q87" s="498"/>
    </row>
    <row r="88" spans="2:17" ht="28.5" x14ac:dyDescent="0.2">
      <c r="B88" s="477"/>
      <c r="C88" s="498"/>
      <c r="D88" s="498"/>
      <c r="E88" s="498"/>
      <c r="F88" s="498"/>
      <c r="G88" s="498"/>
      <c r="H88" s="498"/>
      <c r="I88" s="498"/>
      <c r="J88" s="166" t="s">
        <v>173</v>
      </c>
      <c r="K88" s="144" t="s">
        <v>174</v>
      </c>
      <c r="L88" s="100" t="s">
        <v>175</v>
      </c>
      <c r="M88" s="498"/>
      <c r="N88" s="498"/>
      <c r="O88" s="498"/>
      <c r="P88" s="498"/>
      <c r="Q88" s="498"/>
    </row>
    <row r="89" spans="2:17" ht="71.25" x14ac:dyDescent="0.2">
      <c r="B89" s="59" t="s">
        <v>176</v>
      </c>
      <c r="C89" s="47">
        <v>200</v>
      </c>
      <c r="D89" s="87" t="s">
        <v>1289</v>
      </c>
      <c r="E89" s="89">
        <v>36161151</v>
      </c>
      <c r="F89" s="76" t="s">
        <v>1290</v>
      </c>
      <c r="G89" s="76" t="s">
        <v>943</v>
      </c>
      <c r="H89" s="82">
        <v>33217</v>
      </c>
      <c r="I89" s="76" t="s">
        <v>651</v>
      </c>
      <c r="J89" s="76" t="s">
        <v>1291</v>
      </c>
      <c r="K89" s="200" t="s">
        <v>1292</v>
      </c>
      <c r="L89" s="82" t="s">
        <v>1293</v>
      </c>
      <c r="M89" s="76" t="s">
        <v>98</v>
      </c>
      <c r="N89" s="76" t="s">
        <v>75</v>
      </c>
      <c r="O89" s="76" t="s">
        <v>75</v>
      </c>
      <c r="P89" s="499"/>
      <c r="Q89" s="499"/>
    </row>
    <row r="90" spans="2:17" ht="44.25" customHeight="1" x14ac:dyDescent="0.2">
      <c r="B90" s="144" t="s">
        <v>183</v>
      </c>
      <c r="C90" s="217">
        <v>200</v>
      </c>
      <c r="D90" s="189" t="s">
        <v>1294</v>
      </c>
      <c r="E90" s="89">
        <v>52265424</v>
      </c>
      <c r="F90" s="272" t="s">
        <v>1295</v>
      </c>
      <c r="G90" s="272" t="s">
        <v>437</v>
      </c>
      <c r="H90" s="318">
        <v>37470</v>
      </c>
      <c r="I90" s="319" t="s">
        <v>1296</v>
      </c>
      <c r="J90" s="127" t="s">
        <v>1297</v>
      </c>
      <c r="K90" s="129" t="s">
        <v>1298</v>
      </c>
      <c r="L90" s="85" t="s">
        <v>1299</v>
      </c>
      <c r="M90" s="99" t="s">
        <v>98</v>
      </c>
      <c r="N90" s="99" t="s">
        <v>75</v>
      </c>
      <c r="O90" s="99" t="s">
        <v>75</v>
      </c>
      <c r="P90" s="522"/>
      <c r="Q90" s="522"/>
    </row>
    <row r="91" spans="2:17" ht="57" x14ac:dyDescent="0.2">
      <c r="B91" s="59" t="s">
        <v>176</v>
      </c>
      <c r="C91" s="47">
        <v>200</v>
      </c>
      <c r="D91" s="59" t="s">
        <v>1300</v>
      </c>
      <c r="E91" s="89">
        <v>32835987</v>
      </c>
      <c r="F91" s="76" t="s">
        <v>1295</v>
      </c>
      <c r="G91" s="76" t="s">
        <v>1301</v>
      </c>
      <c r="H91" s="82">
        <v>38226</v>
      </c>
      <c r="I91" s="76" t="s">
        <v>1302</v>
      </c>
      <c r="J91" s="76" t="s">
        <v>1303</v>
      </c>
      <c r="K91" s="200" t="s">
        <v>1304</v>
      </c>
      <c r="L91" s="82" t="s">
        <v>1305</v>
      </c>
      <c r="M91" s="76" t="s">
        <v>98</v>
      </c>
      <c r="N91" s="76" t="s">
        <v>75</v>
      </c>
      <c r="O91" s="76" t="s">
        <v>75</v>
      </c>
      <c r="P91" s="522" t="s">
        <v>1306</v>
      </c>
      <c r="Q91" s="522"/>
    </row>
    <row r="92" spans="2:17" ht="44.25" customHeight="1" x14ac:dyDescent="0.2">
      <c r="B92" s="144" t="s">
        <v>183</v>
      </c>
      <c r="C92" s="217">
        <v>200</v>
      </c>
      <c r="D92" s="189" t="s">
        <v>1307</v>
      </c>
      <c r="E92" s="89">
        <v>1019015864</v>
      </c>
      <c r="F92" s="272" t="s">
        <v>1295</v>
      </c>
      <c r="G92" s="189" t="s">
        <v>1308</v>
      </c>
      <c r="H92" s="318">
        <v>40522</v>
      </c>
      <c r="I92" s="76">
        <v>119083</v>
      </c>
      <c r="J92" s="127" t="s">
        <v>1309</v>
      </c>
      <c r="K92" s="129" t="s">
        <v>1310</v>
      </c>
      <c r="L92" s="85" t="s">
        <v>1299</v>
      </c>
      <c r="M92" s="99" t="s">
        <v>98</v>
      </c>
      <c r="N92" s="99" t="s">
        <v>75</v>
      </c>
      <c r="O92" s="99" t="s">
        <v>75</v>
      </c>
      <c r="P92" s="525"/>
      <c r="Q92" s="525"/>
    </row>
    <row r="93" spans="2:17" ht="15" thickBot="1" x14ac:dyDescent="0.3"/>
    <row r="94" spans="2:17" ht="27" thickBot="1" x14ac:dyDescent="0.3">
      <c r="B94" s="513" t="s">
        <v>191</v>
      </c>
      <c r="C94" s="514"/>
      <c r="D94" s="514"/>
      <c r="E94" s="514"/>
      <c r="F94" s="514"/>
      <c r="G94" s="514"/>
      <c r="H94" s="514"/>
      <c r="I94" s="514"/>
      <c r="J94" s="514"/>
      <c r="K94" s="514"/>
      <c r="L94" s="514"/>
      <c r="M94" s="514"/>
      <c r="N94" s="515"/>
    </row>
    <row r="97" spans="1:26" ht="30" x14ac:dyDescent="0.25">
      <c r="B97" s="195" t="s">
        <v>94</v>
      </c>
      <c r="C97" s="195" t="s">
        <v>1806</v>
      </c>
      <c r="D97" s="489" t="s">
        <v>96</v>
      </c>
      <c r="E97" s="491"/>
    </row>
    <row r="98" spans="1:26" ht="42.75" x14ac:dyDescent="0.25">
      <c r="B98" s="127" t="s">
        <v>1311</v>
      </c>
      <c r="C98" s="99" t="s">
        <v>75</v>
      </c>
      <c r="D98" s="492"/>
      <c r="E98" s="492"/>
    </row>
    <row r="100" spans="1:26" ht="26.25" x14ac:dyDescent="0.25">
      <c r="B100" s="516" t="s">
        <v>193</v>
      </c>
      <c r="C100" s="517"/>
      <c r="D100" s="517"/>
      <c r="E100" s="517"/>
      <c r="F100" s="517"/>
      <c r="G100" s="517"/>
      <c r="H100" s="517"/>
      <c r="I100" s="517"/>
      <c r="J100" s="517"/>
      <c r="K100" s="517"/>
      <c r="L100" s="517"/>
      <c r="M100" s="517"/>
      <c r="N100" s="517"/>
      <c r="O100" s="517"/>
      <c r="P100" s="517"/>
    </row>
    <row r="102" spans="1:26" ht="15" thickBot="1" x14ac:dyDescent="0.3"/>
    <row r="103" spans="1:26" ht="27" thickBot="1" x14ac:dyDescent="0.3">
      <c r="B103" s="513" t="s">
        <v>194</v>
      </c>
      <c r="C103" s="514"/>
      <c r="D103" s="514"/>
      <c r="E103" s="514"/>
      <c r="F103" s="514"/>
      <c r="G103" s="514"/>
      <c r="H103" s="514"/>
      <c r="I103" s="514"/>
      <c r="J103" s="514"/>
      <c r="K103" s="514"/>
      <c r="L103" s="514"/>
      <c r="M103" s="514"/>
      <c r="N103" s="515"/>
    </row>
    <row r="105" spans="1:26" ht="15" thickBot="1" x14ac:dyDescent="0.3">
      <c r="M105" s="191"/>
      <c r="N105" s="191"/>
    </row>
    <row r="106" spans="1:26" s="174" customFormat="1" ht="75" x14ac:dyDescent="0.25">
      <c r="B106" s="192" t="s">
        <v>110</v>
      </c>
      <c r="C106" s="192" t="s">
        <v>111</v>
      </c>
      <c r="D106" s="192" t="s">
        <v>112</v>
      </c>
      <c r="E106" s="192" t="s">
        <v>113</v>
      </c>
      <c r="F106" s="192" t="s">
        <v>114</v>
      </c>
      <c r="G106" s="192" t="s">
        <v>115</v>
      </c>
      <c r="H106" s="192" t="s">
        <v>116</v>
      </c>
      <c r="I106" s="192" t="s">
        <v>117</v>
      </c>
      <c r="J106" s="192" t="s">
        <v>118</v>
      </c>
      <c r="K106" s="192" t="s">
        <v>119</v>
      </c>
      <c r="L106" s="192" t="s">
        <v>120</v>
      </c>
      <c r="M106" s="193" t="s">
        <v>121</v>
      </c>
      <c r="N106" s="192" t="s">
        <v>122</v>
      </c>
      <c r="O106" s="192" t="s">
        <v>123</v>
      </c>
      <c r="P106" s="194" t="s">
        <v>124</v>
      </c>
      <c r="Q106" s="194" t="s">
        <v>125</v>
      </c>
    </row>
    <row r="107" spans="1:26" s="79" customFormat="1" ht="114" x14ac:dyDescent="0.25">
      <c r="A107" s="47">
        <v>1</v>
      </c>
      <c r="B107" s="62" t="s">
        <v>1281</v>
      </c>
      <c r="C107" s="63" t="s">
        <v>1</v>
      </c>
      <c r="D107" s="62" t="s">
        <v>594</v>
      </c>
      <c r="E107" s="75" t="s">
        <v>1312</v>
      </c>
      <c r="F107" s="205" t="s">
        <v>75</v>
      </c>
      <c r="G107" s="120" t="s">
        <v>128</v>
      </c>
      <c r="H107" s="111">
        <v>41353</v>
      </c>
      <c r="I107" s="111">
        <v>41639</v>
      </c>
      <c r="J107" s="112" t="s">
        <v>95</v>
      </c>
      <c r="K107" s="224"/>
      <c r="L107" s="207"/>
      <c r="M107" s="114">
        <v>635</v>
      </c>
      <c r="N107" s="115" t="s">
        <v>128</v>
      </c>
      <c r="O107" s="117"/>
      <c r="P107" s="117">
        <v>65</v>
      </c>
      <c r="Q107" s="76" t="s">
        <v>1313</v>
      </c>
      <c r="R107" s="86"/>
      <c r="S107" s="86"/>
      <c r="T107" s="86"/>
      <c r="U107" s="86"/>
      <c r="V107" s="86"/>
      <c r="W107" s="86"/>
      <c r="X107" s="86"/>
      <c r="Y107" s="86"/>
      <c r="Z107" s="86"/>
    </row>
    <row r="108" spans="1:26" s="79" customFormat="1" x14ac:dyDescent="0.25">
      <c r="A108" s="47"/>
      <c r="B108" s="62"/>
      <c r="C108" s="62"/>
      <c r="D108" s="62"/>
      <c r="E108" s="75"/>
      <c r="F108" s="205"/>
      <c r="G108" s="120"/>
      <c r="H108" s="111"/>
      <c r="I108" s="111"/>
      <c r="J108" s="112"/>
      <c r="K108" s="320"/>
      <c r="L108" s="207"/>
      <c r="M108" s="114"/>
      <c r="N108" s="115"/>
      <c r="O108" s="117"/>
      <c r="P108" s="117"/>
      <c r="Q108" s="76"/>
      <c r="R108" s="86"/>
      <c r="S108" s="86"/>
      <c r="T108" s="86"/>
      <c r="U108" s="86"/>
      <c r="V108" s="86"/>
      <c r="W108" s="86"/>
      <c r="X108" s="86"/>
      <c r="Y108" s="86"/>
      <c r="Z108" s="86"/>
    </row>
    <row r="109" spans="1:26" s="79" customFormat="1" x14ac:dyDescent="0.25">
      <c r="A109" s="47"/>
      <c r="B109" s="62"/>
      <c r="C109" s="62"/>
      <c r="D109" s="62"/>
      <c r="E109" s="75"/>
      <c r="F109" s="205"/>
      <c r="G109" s="120"/>
      <c r="H109" s="111"/>
      <c r="I109" s="111"/>
      <c r="J109" s="112"/>
      <c r="K109" s="224"/>
      <c r="L109" s="207"/>
      <c r="M109" s="114"/>
      <c r="N109" s="115"/>
      <c r="O109" s="117"/>
      <c r="P109" s="117"/>
      <c r="Q109" s="76"/>
      <c r="R109" s="86"/>
      <c r="S109" s="86"/>
      <c r="T109" s="86"/>
      <c r="U109" s="86"/>
      <c r="V109" s="86"/>
      <c r="W109" s="86"/>
      <c r="X109" s="86"/>
      <c r="Y109" s="86"/>
      <c r="Z109" s="86"/>
    </row>
    <row r="110" spans="1:26" s="79" customFormat="1" x14ac:dyDescent="0.25">
      <c r="A110" s="47"/>
      <c r="B110" s="62"/>
      <c r="C110" s="63"/>
      <c r="D110" s="62"/>
      <c r="E110" s="75"/>
      <c r="F110" s="205"/>
      <c r="G110" s="120"/>
      <c r="H110" s="111"/>
      <c r="I110" s="111"/>
      <c r="J110" s="112"/>
      <c r="K110" s="224"/>
      <c r="L110" s="207"/>
      <c r="M110" s="114"/>
      <c r="N110" s="115"/>
      <c r="O110" s="117"/>
      <c r="P110" s="117"/>
      <c r="Q110" s="76"/>
      <c r="R110" s="86"/>
      <c r="S110" s="86"/>
      <c r="T110" s="86"/>
      <c r="U110" s="86"/>
      <c r="V110" s="86"/>
      <c r="W110" s="86"/>
      <c r="X110" s="86"/>
      <c r="Y110" s="86"/>
      <c r="Z110" s="86"/>
    </row>
    <row r="111" spans="1:26" s="79" customFormat="1" x14ac:dyDescent="0.25">
      <c r="A111" s="47"/>
      <c r="B111" s="62"/>
      <c r="C111" s="63"/>
      <c r="D111" s="62"/>
      <c r="E111" s="75"/>
      <c r="F111" s="205"/>
      <c r="G111" s="120"/>
      <c r="H111" s="111"/>
      <c r="I111" s="111"/>
      <c r="J111" s="112"/>
      <c r="K111" s="224"/>
      <c r="L111" s="207"/>
      <c r="M111" s="114"/>
      <c r="N111" s="115"/>
      <c r="O111" s="117"/>
      <c r="P111" s="117"/>
      <c r="Q111" s="76"/>
      <c r="R111" s="86"/>
      <c r="S111" s="86"/>
      <c r="T111" s="86"/>
      <c r="U111" s="86"/>
      <c r="V111" s="86"/>
      <c r="W111" s="86"/>
      <c r="X111" s="86"/>
      <c r="Y111" s="86"/>
      <c r="Z111" s="86"/>
    </row>
    <row r="112" spans="1:26" s="79" customFormat="1" x14ac:dyDescent="0.25">
      <c r="A112" s="47"/>
      <c r="B112" s="62"/>
      <c r="C112" s="63"/>
      <c r="D112" s="62"/>
      <c r="E112" s="75"/>
      <c r="F112" s="205"/>
      <c r="G112" s="120"/>
      <c r="H112" s="111"/>
      <c r="I112" s="111"/>
      <c r="J112" s="112"/>
      <c r="K112" s="224"/>
      <c r="L112" s="207"/>
      <c r="M112" s="114"/>
      <c r="N112" s="115"/>
      <c r="O112" s="117"/>
      <c r="P112" s="117"/>
      <c r="Q112" s="76"/>
      <c r="R112" s="86"/>
      <c r="S112" s="86"/>
      <c r="T112" s="86"/>
      <c r="U112" s="86"/>
      <c r="V112" s="86"/>
      <c r="W112" s="86"/>
      <c r="X112" s="86"/>
      <c r="Y112" s="86"/>
      <c r="Z112" s="86"/>
    </row>
    <row r="113" spans="1:26" s="79" customFormat="1" x14ac:dyDescent="0.25">
      <c r="A113" s="47"/>
      <c r="B113" s="62"/>
      <c r="C113" s="63"/>
      <c r="D113" s="62"/>
      <c r="E113" s="75"/>
      <c r="F113" s="205"/>
      <c r="G113" s="120"/>
      <c r="H113" s="111"/>
      <c r="I113" s="111"/>
      <c r="J113" s="112"/>
      <c r="K113" s="224"/>
      <c r="L113" s="207"/>
      <c r="M113" s="114"/>
      <c r="N113" s="115"/>
      <c r="O113" s="117"/>
      <c r="P113" s="117"/>
      <c r="Q113" s="76"/>
      <c r="R113" s="86"/>
      <c r="S113" s="86"/>
      <c r="T113" s="86"/>
      <c r="U113" s="86"/>
      <c r="V113" s="86"/>
      <c r="W113" s="86"/>
      <c r="X113" s="86"/>
      <c r="Y113" s="86"/>
      <c r="Z113" s="86"/>
    </row>
    <row r="114" spans="1:26" s="79" customFormat="1" x14ac:dyDescent="0.25">
      <c r="A114" s="47"/>
      <c r="B114" s="62"/>
      <c r="C114" s="63"/>
      <c r="D114" s="62"/>
      <c r="E114" s="75"/>
      <c r="F114" s="205"/>
      <c r="G114" s="120"/>
      <c r="H114" s="111"/>
      <c r="I114" s="111"/>
      <c r="J114" s="112"/>
      <c r="K114" s="224"/>
      <c r="L114" s="207"/>
      <c r="M114" s="114"/>
      <c r="N114" s="115"/>
      <c r="O114" s="117"/>
      <c r="P114" s="117"/>
      <c r="Q114" s="76"/>
      <c r="R114" s="86"/>
      <c r="S114" s="86"/>
      <c r="T114" s="86"/>
      <c r="U114" s="86"/>
      <c r="V114" s="86"/>
      <c r="W114" s="86"/>
      <c r="X114" s="86"/>
      <c r="Y114" s="86"/>
      <c r="Z114" s="86"/>
    </row>
    <row r="115" spans="1:26" s="79" customFormat="1" x14ac:dyDescent="0.25">
      <c r="A115" s="47"/>
      <c r="B115" s="118" t="s">
        <v>105</v>
      </c>
      <c r="C115" s="63"/>
      <c r="D115" s="62"/>
      <c r="E115" s="119"/>
      <c r="F115" s="120"/>
      <c r="G115" s="120"/>
      <c r="H115" s="120"/>
      <c r="I115" s="112"/>
      <c r="J115" s="112"/>
      <c r="K115" s="122">
        <f>SUM(K107:K114)</f>
        <v>0</v>
      </c>
      <c r="L115" s="122">
        <f>SUM(L107:L114)</f>
        <v>0</v>
      </c>
      <c r="M115" s="121">
        <f>SUM(M107:M114)</f>
        <v>635</v>
      </c>
      <c r="N115" s="122">
        <f>SUM(N107:N114)</f>
        <v>0</v>
      </c>
      <c r="O115" s="117"/>
      <c r="P115" s="117"/>
      <c r="Q115" s="76"/>
    </row>
    <row r="116" spans="1:26" x14ac:dyDescent="0.25">
      <c r="E116" s="155"/>
    </row>
    <row r="117" spans="1:26" ht="18" x14ac:dyDescent="0.25">
      <c r="B117" s="160" t="s">
        <v>204</v>
      </c>
      <c r="C117" s="224">
        <f>+K115</f>
        <v>0</v>
      </c>
      <c r="H117" s="126"/>
      <c r="I117" s="126"/>
      <c r="J117" s="126"/>
      <c r="K117" s="126"/>
      <c r="L117" s="126"/>
      <c r="M117" s="126"/>
    </row>
    <row r="119" spans="1:26" ht="15" thickBot="1" x14ac:dyDescent="0.3"/>
    <row r="120" spans="1:26" ht="30.75" thickBot="1" x14ac:dyDescent="0.3">
      <c r="B120" s="210" t="s">
        <v>205</v>
      </c>
      <c r="C120" s="211" t="s">
        <v>206</v>
      </c>
      <c r="D120" s="210" t="s">
        <v>104</v>
      </c>
      <c r="E120" s="211" t="s">
        <v>207</v>
      </c>
    </row>
    <row r="121" spans="1:26" x14ac:dyDescent="0.25">
      <c r="B121" s="47" t="s">
        <v>208</v>
      </c>
      <c r="C121" s="212">
        <v>20</v>
      </c>
      <c r="D121" s="212">
        <v>0</v>
      </c>
      <c r="E121" s="495">
        <f>+D121+D122+D123</f>
        <v>0</v>
      </c>
    </row>
    <row r="122" spans="1:26" x14ac:dyDescent="0.25">
      <c r="B122" s="47" t="s">
        <v>209</v>
      </c>
      <c r="C122" s="85">
        <v>30</v>
      </c>
      <c r="D122" s="85">
        <v>0</v>
      </c>
      <c r="E122" s="496"/>
    </row>
    <row r="123" spans="1:26" ht="15" thickBot="1" x14ac:dyDescent="0.3">
      <c r="B123" s="47" t="s">
        <v>210</v>
      </c>
      <c r="C123" s="213">
        <v>40</v>
      </c>
      <c r="D123" s="213">
        <v>0</v>
      </c>
      <c r="E123" s="497"/>
    </row>
    <row r="125" spans="1:26" ht="15" thickBot="1" x14ac:dyDescent="0.3"/>
    <row r="126" spans="1:26" ht="27" thickBot="1" x14ac:dyDescent="0.3">
      <c r="B126" s="513" t="s">
        <v>211</v>
      </c>
      <c r="C126" s="514"/>
      <c r="D126" s="514"/>
      <c r="E126" s="514"/>
      <c r="F126" s="514"/>
      <c r="G126" s="514"/>
      <c r="H126" s="514"/>
      <c r="I126" s="514"/>
      <c r="J126" s="514"/>
      <c r="K126" s="514"/>
      <c r="L126" s="514"/>
      <c r="M126" s="514"/>
      <c r="N126" s="515"/>
    </row>
    <row r="128" spans="1:26" ht="15" x14ac:dyDescent="0.25">
      <c r="B128" s="476" t="s">
        <v>163</v>
      </c>
      <c r="C128" s="476" t="s">
        <v>164</v>
      </c>
      <c r="D128" s="476" t="s">
        <v>165</v>
      </c>
      <c r="E128" s="476" t="s">
        <v>166</v>
      </c>
      <c r="F128" s="476" t="s">
        <v>167</v>
      </c>
      <c r="G128" s="476" t="s">
        <v>168</v>
      </c>
      <c r="H128" s="476" t="s">
        <v>169</v>
      </c>
      <c r="I128" s="476" t="s">
        <v>170</v>
      </c>
      <c r="J128" s="489" t="s">
        <v>171</v>
      </c>
      <c r="K128" s="490"/>
      <c r="L128" s="491"/>
      <c r="M128" s="476" t="s">
        <v>172</v>
      </c>
      <c r="N128" s="476" t="s">
        <v>1804</v>
      </c>
      <c r="O128" s="476" t="s">
        <v>1805</v>
      </c>
      <c r="P128" s="478" t="s">
        <v>96</v>
      </c>
      <c r="Q128" s="479"/>
    </row>
    <row r="129" spans="2:17" ht="30" x14ac:dyDescent="0.25">
      <c r="B129" s="477"/>
      <c r="C129" s="477"/>
      <c r="D129" s="477"/>
      <c r="E129" s="477"/>
      <c r="F129" s="477"/>
      <c r="G129" s="477"/>
      <c r="H129" s="477"/>
      <c r="I129" s="477"/>
      <c r="J129" s="176" t="s">
        <v>173</v>
      </c>
      <c r="K129" s="176" t="s">
        <v>174</v>
      </c>
      <c r="L129" s="176" t="s">
        <v>175</v>
      </c>
      <c r="M129" s="477"/>
      <c r="N129" s="477"/>
      <c r="O129" s="477"/>
      <c r="P129" s="480"/>
      <c r="Q129" s="481"/>
    </row>
    <row r="130" spans="2:17" ht="57" customHeight="1" x14ac:dyDescent="0.2">
      <c r="B130" s="59" t="s">
        <v>1314</v>
      </c>
      <c r="C130" s="217" t="s">
        <v>1315</v>
      </c>
      <c r="D130" s="127" t="s">
        <v>1316</v>
      </c>
      <c r="E130" s="240">
        <v>52341741</v>
      </c>
      <c r="F130" s="127" t="s">
        <v>1317</v>
      </c>
      <c r="G130" s="127" t="s">
        <v>1318</v>
      </c>
      <c r="H130" s="129">
        <v>37239</v>
      </c>
      <c r="I130" s="127" t="s">
        <v>651</v>
      </c>
      <c r="J130" s="127" t="s">
        <v>1</v>
      </c>
      <c r="K130" s="127" t="s">
        <v>1319</v>
      </c>
      <c r="L130" s="127" t="s">
        <v>1320</v>
      </c>
      <c r="M130" s="99" t="s">
        <v>98</v>
      </c>
      <c r="N130" s="85" t="s">
        <v>75</v>
      </c>
      <c r="O130" s="85" t="s">
        <v>75</v>
      </c>
      <c r="P130" s="468"/>
      <c r="Q130" s="469"/>
    </row>
    <row r="131" spans="2:17" s="215" customFormat="1" ht="57" x14ac:dyDescent="0.2">
      <c r="B131" s="59" t="s">
        <v>1141</v>
      </c>
      <c r="C131" s="217" t="s">
        <v>1315</v>
      </c>
      <c r="D131" s="59" t="s">
        <v>1321</v>
      </c>
      <c r="E131" s="321">
        <v>52843542</v>
      </c>
      <c r="F131" s="59" t="s">
        <v>1322</v>
      </c>
      <c r="G131" s="59" t="s">
        <v>442</v>
      </c>
      <c r="H131" s="236">
        <v>40523</v>
      </c>
      <c r="I131" s="127" t="s">
        <v>651</v>
      </c>
      <c r="J131" s="127" t="s">
        <v>1</v>
      </c>
      <c r="K131" s="76" t="s">
        <v>1323</v>
      </c>
      <c r="L131" s="127" t="s">
        <v>1320</v>
      </c>
      <c r="M131" s="198" t="s">
        <v>98</v>
      </c>
      <c r="N131" s="85" t="s">
        <v>75</v>
      </c>
      <c r="O131" s="85" t="s">
        <v>75</v>
      </c>
      <c r="P131" s="468"/>
      <c r="Q131" s="469"/>
    </row>
    <row r="132" spans="2:17" s="215" customFormat="1" ht="54.75" customHeight="1" x14ac:dyDescent="0.2">
      <c r="B132" s="59" t="s">
        <v>559</v>
      </c>
      <c r="C132" s="217" t="s">
        <v>1315</v>
      </c>
      <c r="D132" s="59" t="s">
        <v>1324</v>
      </c>
      <c r="E132" s="321">
        <v>53015957</v>
      </c>
      <c r="F132" s="59" t="s">
        <v>1325</v>
      </c>
      <c r="G132" s="127" t="s">
        <v>1326</v>
      </c>
      <c r="H132" s="236">
        <v>41327</v>
      </c>
      <c r="I132" s="127" t="s">
        <v>651</v>
      </c>
      <c r="J132" s="59" t="s">
        <v>1281</v>
      </c>
      <c r="K132" s="59" t="s">
        <v>1327</v>
      </c>
      <c r="L132" s="59" t="s">
        <v>1328</v>
      </c>
      <c r="M132" s="198" t="s">
        <v>98</v>
      </c>
      <c r="N132" s="85" t="s">
        <v>75</v>
      </c>
      <c r="O132" s="85" t="s">
        <v>75</v>
      </c>
      <c r="P132" s="468"/>
      <c r="Q132" s="469"/>
    </row>
    <row r="133" spans="2:17" x14ac:dyDescent="0.2">
      <c r="B133" s="144"/>
      <c r="C133" s="217"/>
      <c r="D133" s="100"/>
      <c r="E133" s="100"/>
      <c r="F133" s="100"/>
      <c r="G133" s="100"/>
      <c r="H133" s="100"/>
      <c r="I133" s="100"/>
      <c r="J133" s="100"/>
      <c r="K133" s="100"/>
      <c r="L133" s="100"/>
      <c r="M133" s="100"/>
      <c r="N133" s="100"/>
      <c r="O133" s="100"/>
      <c r="P133" s="218"/>
      <c r="Q133" s="219"/>
    </row>
    <row r="136" spans="2:17" ht="15" thickBot="1" x14ac:dyDescent="0.3"/>
    <row r="137" spans="2:17" ht="30" x14ac:dyDescent="0.25">
      <c r="B137" s="158" t="s">
        <v>94</v>
      </c>
      <c r="C137" s="158" t="s">
        <v>205</v>
      </c>
      <c r="D137" s="176" t="s">
        <v>206</v>
      </c>
      <c r="E137" s="158" t="s">
        <v>104</v>
      </c>
      <c r="F137" s="211" t="s">
        <v>227</v>
      </c>
      <c r="G137" s="177"/>
    </row>
    <row r="138" spans="2:17" ht="108" x14ac:dyDescent="0.2">
      <c r="B138" s="459" t="s">
        <v>228</v>
      </c>
      <c r="C138" s="220" t="s">
        <v>229</v>
      </c>
      <c r="D138" s="85">
        <v>25</v>
      </c>
      <c r="E138" s="85">
        <v>25</v>
      </c>
      <c r="F138" s="471">
        <f>+E138+E139+E140</f>
        <v>60</v>
      </c>
      <c r="G138" s="221"/>
    </row>
    <row r="139" spans="2:17" ht="96" x14ac:dyDescent="0.2">
      <c r="B139" s="459"/>
      <c r="C139" s="220" t="s">
        <v>230</v>
      </c>
      <c r="D139" s="47">
        <v>25</v>
      </c>
      <c r="E139" s="85">
        <v>25</v>
      </c>
      <c r="F139" s="472"/>
      <c r="G139" s="221"/>
    </row>
    <row r="140" spans="2:17" ht="60" x14ac:dyDescent="0.2">
      <c r="B140" s="459"/>
      <c r="C140" s="220" t="s">
        <v>231</v>
      </c>
      <c r="D140" s="85">
        <v>10</v>
      </c>
      <c r="E140" s="85">
        <v>10</v>
      </c>
      <c r="F140" s="473"/>
      <c r="G140" s="221"/>
    </row>
    <row r="141" spans="2:17" x14ac:dyDescent="0.2">
      <c r="C141" s="171"/>
    </row>
    <row r="144" spans="2:17" ht="15" x14ac:dyDescent="0.25">
      <c r="B144" s="188" t="s">
        <v>232</v>
      </c>
    </row>
    <row r="147" spans="2:5" ht="15" x14ac:dyDescent="0.25">
      <c r="B147" s="176" t="s">
        <v>94</v>
      </c>
      <c r="C147" s="176" t="s">
        <v>103</v>
      </c>
      <c r="D147" s="158" t="s">
        <v>104</v>
      </c>
      <c r="E147" s="158" t="s">
        <v>105</v>
      </c>
    </row>
    <row r="148" spans="2:5" ht="42.75" x14ac:dyDescent="0.25">
      <c r="B148" s="190" t="s">
        <v>1807</v>
      </c>
      <c r="C148" s="47">
        <v>40</v>
      </c>
      <c r="D148" s="85">
        <f>+E121</f>
        <v>0</v>
      </c>
      <c r="E148" s="474">
        <f>+D148+D149</f>
        <v>60</v>
      </c>
    </row>
    <row r="149" spans="2:5" ht="71.25" x14ac:dyDescent="0.25">
      <c r="B149" s="190" t="s">
        <v>1808</v>
      </c>
      <c r="C149" s="47">
        <v>60</v>
      </c>
      <c r="D149" s="85">
        <f>+F138</f>
        <v>60</v>
      </c>
      <c r="E149" s="475"/>
    </row>
  </sheetData>
  <mergeCells count="69">
    <mergeCell ref="M46:N46"/>
    <mergeCell ref="B2:P2"/>
    <mergeCell ref="B4:P4"/>
    <mergeCell ref="A5:L5"/>
    <mergeCell ref="C7:N7"/>
    <mergeCell ref="C8:N8"/>
    <mergeCell ref="C9:N9"/>
    <mergeCell ref="C10:N10"/>
    <mergeCell ref="C11:E11"/>
    <mergeCell ref="B15:C22"/>
    <mergeCell ref="B23:C23"/>
    <mergeCell ref="E41:E42"/>
    <mergeCell ref="P75:Q75"/>
    <mergeCell ref="B60:B61"/>
    <mergeCell ref="C60:C61"/>
    <mergeCell ref="D60:E60"/>
    <mergeCell ref="C64:N64"/>
    <mergeCell ref="B66:N66"/>
    <mergeCell ref="P69:Q69"/>
    <mergeCell ref="P70:Q70"/>
    <mergeCell ref="P71:Q71"/>
    <mergeCell ref="P72:Q72"/>
    <mergeCell ref="P73:Q73"/>
    <mergeCell ref="P74:Q74"/>
    <mergeCell ref="P87:Q88"/>
    <mergeCell ref="P89:Q89"/>
    <mergeCell ref="P76:Q76"/>
    <mergeCell ref="B82:N82"/>
    <mergeCell ref="B87:B88"/>
    <mergeCell ref="C87:C88"/>
    <mergeCell ref="D87:D88"/>
    <mergeCell ref="E87:E88"/>
    <mergeCell ref="F87:F88"/>
    <mergeCell ref="G87:G88"/>
    <mergeCell ref="H87:H88"/>
    <mergeCell ref="I87:I88"/>
    <mergeCell ref="D98:E98"/>
    <mergeCell ref="J87:L87"/>
    <mergeCell ref="M87:M88"/>
    <mergeCell ref="N87:N88"/>
    <mergeCell ref="O87:O88"/>
    <mergeCell ref="P90:Q90"/>
    <mergeCell ref="P91:Q91"/>
    <mergeCell ref="P92:Q92"/>
    <mergeCell ref="B94:N94"/>
    <mergeCell ref="D97:E97"/>
    <mergeCell ref="B100:P100"/>
    <mergeCell ref="B103:N103"/>
    <mergeCell ref="E121:E123"/>
    <mergeCell ref="B126:N126"/>
    <mergeCell ref="B128:B129"/>
    <mergeCell ref="C128:C129"/>
    <mergeCell ref="D128:D129"/>
    <mergeCell ref="E128:E129"/>
    <mergeCell ref="F128:F129"/>
    <mergeCell ref="G128:G129"/>
    <mergeCell ref="B138:B140"/>
    <mergeCell ref="F138:F140"/>
    <mergeCell ref="H128:H129"/>
    <mergeCell ref="I128:I129"/>
    <mergeCell ref="J128:L128"/>
    <mergeCell ref="E148:E149"/>
    <mergeCell ref="P128:Q129"/>
    <mergeCell ref="P130:Q130"/>
    <mergeCell ref="P131:Q131"/>
    <mergeCell ref="P132:Q132"/>
    <mergeCell ref="M128:M129"/>
    <mergeCell ref="N128:N129"/>
    <mergeCell ref="O128:O129"/>
  </mergeCells>
  <dataValidations count="2">
    <dataValidation type="decimal" allowBlank="1" showInputMessage="1" showErrorMessage="1" sqref="IV25:IV45 SR25:SR45 ACN25:ACN45 AMJ25:AMJ45 AWF25:AWF45 BGB25:BGB45 BPX25:BPX45 BZT25:BZT45 CJP25:CJP45 CTL25:CTL45 DDH25:DDH45 DND25:DND45 DWZ25:DWZ45 EGV25:EGV45 EQR25:EQR45 FAN25:FAN45 FKJ25:FKJ45 FUF25:FUF45 GEB25:GEB45 GNX25:GNX45 GXT25:GXT45 HHP25:HHP45 HRL25:HRL45 IBH25:IBH45 ILD25:ILD45 IUZ25:IUZ45 JEV25:JEV45 JOR25:JOR45 JYN25:JYN45 KIJ25:KIJ45 KSF25:KSF45 LCB25:LCB45 LLX25:LLX45 LVT25:LVT45 MFP25:MFP45 MPL25:MPL45 MZH25:MZH45 NJD25:NJD45 NSZ25:NSZ45 OCV25:OCV45 OMR25:OMR45 OWN25:OWN45 PGJ25:PGJ45 PQF25:PQF45 QAB25:QAB45 QJX25:QJX45 QTT25:QTT45 RDP25:RDP45 RNL25:RNL45 RXH25:RXH45 SHD25:SHD45 SQZ25:SQZ45 TAV25:TAV45 TKR25:TKR45 TUN25:TUN45 UEJ25:UEJ45 UOF25:UOF45 UYB25:UYB45 VHX25:VHX45 VRT25:VRT45 WBP25:WBP45 WLL25:WLL45 WVH25:WVH45 XFD25:XFD45 IV65561:IV65581 SR65561:SR65581 ACN65561:ACN65581 AMJ65561:AMJ65581 AWF65561:AWF65581 BGB65561:BGB65581 BPX65561:BPX65581 BZT65561:BZT65581 CJP65561:CJP65581 CTL65561:CTL65581 DDH65561:DDH65581 DND65561:DND65581 DWZ65561:DWZ65581 EGV65561:EGV65581 EQR65561:EQR65581 FAN65561:FAN65581 FKJ65561:FKJ65581 FUF65561:FUF65581 GEB65561:GEB65581 GNX65561:GNX65581 GXT65561:GXT65581 HHP65561:HHP65581 HRL65561:HRL65581 IBH65561:IBH65581 ILD65561:ILD65581 IUZ65561:IUZ65581 JEV65561:JEV65581 JOR65561:JOR65581 JYN65561:JYN65581 KIJ65561:KIJ65581 KSF65561:KSF65581 LCB65561:LCB65581 LLX65561:LLX65581 LVT65561:LVT65581 MFP65561:MFP65581 MPL65561:MPL65581 MZH65561:MZH65581 NJD65561:NJD65581 NSZ65561:NSZ65581 OCV65561:OCV65581 OMR65561:OMR65581 OWN65561:OWN65581 PGJ65561:PGJ65581 PQF65561:PQF65581 QAB65561:QAB65581 QJX65561:QJX65581 QTT65561:QTT65581 RDP65561:RDP65581 RNL65561:RNL65581 RXH65561:RXH65581 SHD65561:SHD65581 SQZ65561:SQZ65581 TAV65561:TAV65581 TKR65561:TKR65581 TUN65561:TUN65581 UEJ65561:UEJ65581 UOF65561:UOF65581 UYB65561:UYB65581 VHX65561:VHX65581 VRT65561:VRT65581 WBP65561:WBP65581 WLL65561:WLL65581 WVH65561:WVH65581 XFD65561:XFD65581 IV131097:IV131117 SR131097:SR131117 ACN131097:ACN131117 AMJ131097:AMJ131117 AWF131097:AWF131117 BGB131097:BGB131117 BPX131097:BPX131117 BZT131097:BZT131117 CJP131097:CJP131117 CTL131097:CTL131117 DDH131097:DDH131117 DND131097:DND131117 DWZ131097:DWZ131117 EGV131097:EGV131117 EQR131097:EQR131117 FAN131097:FAN131117 FKJ131097:FKJ131117 FUF131097:FUF131117 GEB131097:GEB131117 GNX131097:GNX131117 GXT131097:GXT131117 HHP131097:HHP131117 HRL131097:HRL131117 IBH131097:IBH131117 ILD131097:ILD131117 IUZ131097:IUZ131117 JEV131097:JEV131117 JOR131097:JOR131117 JYN131097:JYN131117 KIJ131097:KIJ131117 KSF131097:KSF131117 LCB131097:LCB131117 LLX131097:LLX131117 LVT131097:LVT131117 MFP131097:MFP131117 MPL131097:MPL131117 MZH131097:MZH131117 NJD131097:NJD131117 NSZ131097:NSZ131117 OCV131097:OCV131117 OMR131097:OMR131117 OWN131097:OWN131117 PGJ131097:PGJ131117 PQF131097:PQF131117 QAB131097:QAB131117 QJX131097:QJX131117 QTT131097:QTT131117 RDP131097:RDP131117 RNL131097:RNL131117 RXH131097:RXH131117 SHD131097:SHD131117 SQZ131097:SQZ131117 TAV131097:TAV131117 TKR131097:TKR131117 TUN131097:TUN131117 UEJ131097:UEJ131117 UOF131097:UOF131117 UYB131097:UYB131117 VHX131097:VHX131117 VRT131097:VRT131117 WBP131097:WBP131117 WLL131097:WLL131117 WVH131097:WVH131117 XFD131097:XFD131117 IV196633:IV196653 SR196633:SR196653 ACN196633:ACN196653 AMJ196633:AMJ196653 AWF196633:AWF196653 BGB196633:BGB196653 BPX196633:BPX196653 BZT196633:BZT196653 CJP196633:CJP196653 CTL196633:CTL196653 DDH196633:DDH196653 DND196633:DND196653 DWZ196633:DWZ196653 EGV196633:EGV196653 EQR196633:EQR196653 FAN196633:FAN196653 FKJ196633:FKJ196653 FUF196633:FUF196653 GEB196633:GEB196653 GNX196633:GNX196653 GXT196633:GXT196653 HHP196633:HHP196653 HRL196633:HRL196653 IBH196633:IBH196653 ILD196633:ILD196653 IUZ196633:IUZ196653 JEV196633:JEV196653 JOR196633:JOR196653 JYN196633:JYN196653 KIJ196633:KIJ196653 KSF196633:KSF196653 LCB196633:LCB196653 LLX196633:LLX196653 LVT196633:LVT196653 MFP196633:MFP196653 MPL196633:MPL196653 MZH196633:MZH196653 NJD196633:NJD196653 NSZ196633:NSZ196653 OCV196633:OCV196653 OMR196633:OMR196653 OWN196633:OWN196653 PGJ196633:PGJ196653 PQF196633:PQF196653 QAB196633:QAB196653 QJX196633:QJX196653 QTT196633:QTT196653 RDP196633:RDP196653 RNL196633:RNL196653 RXH196633:RXH196653 SHD196633:SHD196653 SQZ196633:SQZ196653 TAV196633:TAV196653 TKR196633:TKR196653 TUN196633:TUN196653 UEJ196633:UEJ196653 UOF196633:UOF196653 UYB196633:UYB196653 VHX196633:VHX196653 VRT196633:VRT196653 WBP196633:WBP196653 WLL196633:WLL196653 WVH196633:WVH196653 XFD196633:XFD196653 IV262169:IV262189 SR262169:SR262189 ACN262169:ACN262189 AMJ262169:AMJ262189 AWF262169:AWF262189 BGB262169:BGB262189 BPX262169:BPX262189 BZT262169:BZT262189 CJP262169:CJP262189 CTL262169:CTL262189 DDH262169:DDH262189 DND262169:DND262189 DWZ262169:DWZ262189 EGV262169:EGV262189 EQR262169:EQR262189 FAN262169:FAN262189 FKJ262169:FKJ262189 FUF262169:FUF262189 GEB262169:GEB262189 GNX262169:GNX262189 GXT262169:GXT262189 HHP262169:HHP262189 HRL262169:HRL262189 IBH262169:IBH262189 ILD262169:ILD262189 IUZ262169:IUZ262189 JEV262169:JEV262189 JOR262169:JOR262189 JYN262169:JYN262189 KIJ262169:KIJ262189 KSF262169:KSF262189 LCB262169:LCB262189 LLX262169:LLX262189 LVT262169:LVT262189 MFP262169:MFP262189 MPL262169:MPL262189 MZH262169:MZH262189 NJD262169:NJD262189 NSZ262169:NSZ262189 OCV262169:OCV262189 OMR262169:OMR262189 OWN262169:OWN262189 PGJ262169:PGJ262189 PQF262169:PQF262189 QAB262169:QAB262189 QJX262169:QJX262189 QTT262169:QTT262189 RDP262169:RDP262189 RNL262169:RNL262189 RXH262169:RXH262189 SHD262169:SHD262189 SQZ262169:SQZ262189 TAV262169:TAV262189 TKR262169:TKR262189 TUN262169:TUN262189 UEJ262169:UEJ262189 UOF262169:UOF262189 UYB262169:UYB262189 VHX262169:VHX262189 VRT262169:VRT262189 WBP262169:WBP262189 WLL262169:WLL262189 WVH262169:WVH262189 XFD262169:XFD262189 IV327705:IV327725 SR327705:SR327725 ACN327705:ACN327725 AMJ327705:AMJ327725 AWF327705:AWF327725 BGB327705:BGB327725 BPX327705:BPX327725 BZT327705:BZT327725 CJP327705:CJP327725 CTL327705:CTL327725 DDH327705:DDH327725 DND327705:DND327725 DWZ327705:DWZ327725 EGV327705:EGV327725 EQR327705:EQR327725 FAN327705:FAN327725 FKJ327705:FKJ327725 FUF327705:FUF327725 GEB327705:GEB327725 GNX327705:GNX327725 GXT327705:GXT327725 HHP327705:HHP327725 HRL327705:HRL327725 IBH327705:IBH327725 ILD327705:ILD327725 IUZ327705:IUZ327725 JEV327705:JEV327725 JOR327705:JOR327725 JYN327705:JYN327725 KIJ327705:KIJ327725 KSF327705:KSF327725 LCB327705:LCB327725 LLX327705:LLX327725 LVT327705:LVT327725 MFP327705:MFP327725 MPL327705:MPL327725 MZH327705:MZH327725 NJD327705:NJD327725 NSZ327705:NSZ327725 OCV327705:OCV327725 OMR327705:OMR327725 OWN327705:OWN327725 PGJ327705:PGJ327725 PQF327705:PQF327725 QAB327705:QAB327725 QJX327705:QJX327725 QTT327705:QTT327725 RDP327705:RDP327725 RNL327705:RNL327725 RXH327705:RXH327725 SHD327705:SHD327725 SQZ327705:SQZ327725 TAV327705:TAV327725 TKR327705:TKR327725 TUN327705:TUN327725 UEJ327705:UEJ327725 UOF327705:UOF327725 UYB327705:UYB327725 VHX327705:VHX327725 VRT327705:VRT327725 WBP327705:WBP327725 WLL327705:WLL327725 WVH327705:WVH327725 XFD327705:XFD327725 IV393241:IV393261 SR393241:SR393261 ACN393241:ACN393261 AMJ393241:AMJ393261 AWF393241:AWF393261 BGB393241:BGB393261 BPX393241:BPX393261 BZT393241:BZT393261 CJP393241:CJP393261 CTL393241:CTL393261 DDH393241:DDH393261 DND393241:DND393261 DWZ393241:DWZ393261 EGV393241:EGV393261 EQR393241:EQR393261 FAN393241:FAN393261 FKJ393241:FKJ393261 FUF393241:FUF393261 GEB393241:GEB393261 GNX393241:GNX393261 GXT393241:GXT393261 HHP393241:HHP393261 HRL393241:HRL393261 IBH393241:IBH393261 ILD393241:ILD393261 IUZ393241:IUZ393261 JEV393241:JEV393261 JOR393241:JOR393261 JYN393241:JYN393261 KIJ393241:KIJ393261 KSF393241:KSF393261 LCB393241:LCB393261 LLX393241:LLX393261 LVT393241:LVT393261 MFP393241:MFP393261 MPL393241:MPL393261 MZH393241:MZH393261 NJD393241:NJD393261 NSZ393241:NSZ393261 OCV393241:OCV393261 OMR393241:OMR393261 OWN393241:OWN393261 PGJ393241:PGJ393261 PQF393241:PQF393261 QAB393241:QAB393261 QJX393241:QJX393261 QTT393241:QTT393261 RDP393241:RDP393261 RNL393241:RNL393261 RXH393241:RXH393261 SHD393241:SHD393261 SQZ393241:SQZ393261 TAV393241:TAV393261 TKR393241:TKR393261 TUN393241:TUN393261 UEJ393241:UEJ393261 UOF393241:UOF393261 UYB393241:UYB393261 VHX393241:VHX393261 VRT393241:VRT393261 WBP393241:WBP393261 WLL393241:WLL393261 WVH393241:WVH393261 XFD393241:XFD393261 IV458777:IV458797 SR458777:SR458797 ACN458777:ACN458797 AMJ458777:AMJ458797 AWF458777:AWF458797 BGB458777:BGB458797 BPX458777:BPX458797 BZT458777:BZT458797 CJP458777:CJP458797 CTL458777:CTL458797 DDH458777:DDH458797 DND458777:DND458797 DWZ458777:DWZ458797 EGV458777:EGV458797 EQR458777:EQR458797 FAN458777:FAN458797 FKJ458777:FKJ458797 FUF458777:FUF458797 GEB458777:GEB458797 GNX458777:GNX458797 GXT458777:GXT458797 HHP458777:HHP458797 HRL458777:HRL458797 IBH458777:IBH458797 ILD458777:ILD458797 IUZ458777:IUZ458797 JEV458777:JEV458797 JOR458777:JOR458797 JYN458777:JYN458797 KIJ458777:KIJ458797 KSF458777:KSF458797 LCB458777:LCB458797 LLX458777:LLX458797 LVT458777:LVT458797 MFP458777:MFP458797 MPL458777:MPL458797 MZH458777:MZH458797 NJD458777:NJD458797 NSZ458777:NSZ458797 OCV458777:OCV458797 OMR458777:OMR458797 OWN458777:OWN458797 PGJ458777:PGJ458797 PQF458777:PQF458797 QAB458777:QAB458797 QJX458777:QJX458797 QTT458777:QTT458797 RDP458777:RDP458797 RNL458777:RNL458797 RXH458777:RXH458797 SHD458777:SHD458797 SQZ458777:SQZ458797 TAV458777:TAV458797 TKR458777:TKR458797 TUN458777:TUN458797 UEJ458777:UEJ458797 UOF458777:UOF458797 UYB458777:UYB458797 VHX458777:VHX458797 VRT458777:VRT458797 WBP458777:WBP458797 WLL458777:WLL458797 WVH458777:WVH458797 XFD458777:XFD458797 IV524313:IV524333 SR524313:SR524333 ACN524313:ACN524333 AMJ524313:AMJ524333 AWF524313:AWF524333 BGB524313:BGB524333 BPX524313:BPX524333 BZT524313:BZT524333 CJP524313:CJP524333 CTL524313:CTL524333 DDH524313:DDH524333 DND524313:DND524333 DWZ524313:DWZ524333 EGV524313:EGV524333 EQR524313:EQR524333 FAN524313:FAN524333 FKJ524313:FKJ524333 FUF524313:FUF524333 GEB524313:GEB524333 GNX524313:GNX524333 GXT524313:GXT524333 HHP524313:HHP524333 HRL524313:HRL524333 IBH524313:IBH524333 ILD524313:ILD524333 IUZ524313:IUZ524333 JEV524313:JEV524333 JOR524313:JOR524333 JYN524313:JYN524333 KIJ524313:KIJ524333 KSF524313:KSF524333 LCB524313:LCB524333 LLX524313:LLX524333 LVT524313:LVT524333 MFP524313:MFP524333 MPL524313:MPL524333 MZH524313:MZH524333 NJD524313:NJD524333 NSZ524313:NSZ524333 OCV524313:OCV524333 OMR524313:OMR524333 OWN524313:OWN524333 PGJ524313:PGJ524333 PQF524313:PQF524333 QAB524313:QAB524333 QJX524313:QJX524333 QTT524313:QTT524333 RDP524313:RDP524333 RNL524313:RNL524333 RXH524313:RXH524333 SHD524313:SHD524333 SQZ524313:SQZ524333 TAV524313:TAV524333 TKR524313:TKR524333 TUN524313:TUN524333 UEJ524313:UEJ524333 UOF524313:UOF524333 UYB524313:UYB524333 VHX524313:VHX524333 VRT524313:VRT524333 WBP524313:WBP524333 WLL524313:WLL524333 WVH524313:WVH524333 XFD524313:XFD524333 IV589849:IV589869 SR589849:SR589869 ACN589849:ACN589869 AMJ589849:AMJ589869 AWF589849:AWF589869 BGB589849:BGB589869 BPX589849:BPX589869 BZT589849:BZT589869 CJP589849:CJP589869 CTL589849:CTL589869 DDH589849:DDH589869 DND589849:DND589869 DWZ589849:DWZ589869 EGV589849:EGV589869 EQR589849:EQR589869 FAN589849:FAN589869 FKJ589849:FKJ589869 FUF589849:FUF589869 GEB589849:GEB589869 GNX589849:GNX589869 GXT589849:GXT589869 HHP589849:HHP589869 HRL589849:HRL589869 IBH589849:IBH589869 ILD589849:ILD589869 IUZ589849:IUZ589869 JEV589849:JEV589869 JOR589849:JOR589869 JYN589849:JYN589869 KIJ589849:KIJ589869 KSF589849:KSF589869 LCB589849:LCB589869 LLX589849:LLX589869 LVT589849:LVT589869 MFP589849:MFP589869 MPL589849:MPL589869 MZH589849:MZH589869 NJD589849:NJD589869 NSZ589849:NSZ589869 OCV589849:OCV589869 OMR589849:OMR589869 OWN589849:OWN589869 PGJ589849:PGJ589869 PQF589849:PQF589869 QAB589849:QAB589869 QJX589849:QJX589869 QTT589849:QTT589869 RDP589849:RDP589869 RNL589849:RNL589869 RXH589849:RXH589869 SHD589849:SHD589869 SQZ589849:SQZ589869 TAV589849:TAV589869 TKR589849:TKR589869 TUN589849:TUN589869 UEJ589849:UEJ589869 UOF589849:UOF589869 UYB589849:UYB589869 VHX589849:VHX589869 VRT589849:VRT589869 WBP589849:WBP589869 WLL589849:WLL589869 WVH589849:WVH589869 XFD589849:XFD589869 IV655385:IV655405 SR655385:SR655405 ACN655385:ACN655405 AMJ655385:AMJ655405 AWF655385:AWF655405 BGB655385:BGB655405 BPX655385:BPX655405 BZT655385:BZT655405 CJP655385:CJP655405 CTL655385:CTL655405 DDH655385:DDH655405 DND655385:DND655405 DWZ655385:DWZ655405 EGV655385:EGV655405 EQR655385:EQR655405 FAN655385:FAN655405 FKJ655385:FKJ655405 FUF655385:FUF655405 GEB655385:GEB655405 GNX655385:GNX655405 GXT655385:GXT655405 HHP655385:HHP655405 HRL655385:HRL655405 IBH655385:IBH655405 ILD655385:ILD655405 IUZ655385:IUZ655405 JEV655385:JEV655405 JOR655385:JOR655405 JYN655385:JYN655405 KIJ655385:KIJ655405 KSF655385:KSF655405 LCB655385:LCB655405 LLX655385:LLX655405 LVT655385:LVT655405 MFP655385:MFP655405 MPL655385:MPL655405 MZH655385:MZH655405 NJD655385:NJD655405 NSZ655385:NSZ655405 OCV655385:OCV655405 OMR655385:OMR655405 OWN655385:OWN655405 PGJ655385:PGJ655405 PQF655385:PQF655405 QAB655385:QAB655405 QJX655385:QJX655405 QTT655385:QTT655405 RDP655385:RDP655405 RNL655385:RNL655405 RXH655385:RXH655405 SHD655385:SHD655405 SQZ655385:SQZ655405 TAV655385:TAV655405 TKR655385:TKR655405 TUN655385:TUN655405 UEJ655385:UEJ655405 UOF655385:UOF655405 UYB655385:UYB655405 VHX655385:VHX655405 VRT655385:VRT655405 WBP655385:WBP655405 WLL655385:WLL655405 WVH655385:WVH655405 XFD655385:XFD655405 IV720921:IV720941 SR720921:SR720941 ACN720921:ACN720941 AMJ720921:AMJ720941 AWF720921:AWF720941 BGB720921:BGB720941 BPX720921:BPX720941 BZT720921:BZT720941 CJP720921:CJP720941 CTL720921:CTL720941 DDH720921:DDH720941 DND720921:DND720941 DWZ720921:DWZ720941 EGV720921:EGV720941 EQR720921:EQR720941 FAN720921:FAN720941 FKJ720921:FKJ720941 FUF720921:FUF720941 GEB720921:GEB720941 GNX720921:GNX720941 GXT720921:GXT720941 HHP720921:HHP720941 HRL720921:HRL720941 IBH720921:IBH720941 ILD720921:ILD720941 IUZ720921:IUZ720941 JEV720921:JEV720941 JOR720921:JOR720941 JYN720921:JYN720941 KIJ720921:KIJ720941 KSF720921:KSF720941 LCB720921:LCB720941 LLX720921:LLX720941 LVT720921:LVT720941 MFP720921:MFP720941 MPL720921:MPL720941 MZH720921:MZH720941 NJD720921:NJD720941 NSZ720921:NSZ720941 OCV720921:OCV720941 OMR720921:OMR720941 OWN720921:OWN720941 PGJ720921:PGJ720941 PQF720921:PQF720941 QAB720921:QAB720941 QJX720921:QJX720941 QTT720921:QTT720941 RDP720921:RDP720941 RNL720921:RNL720941 RXH720921:RXH720941 SHD720921:SHD720941 SQZ720921:SQZ720941 TAV720921:TAV720941 TKR720921:TKR720941 TUN720921:TUN720941 UEJ720921:UEJ720941 UOF720921:UOF720941 UYB720921:UYB720941 VHX720921:VHX720941 VRT720921:VRT720941 WBP720921:WBP720941 WLL720921:WLL720941 WVH720921:WVH720941 XFD720921:XFD720941 IV786457:IV786477 SR786457:SR786477 ACN786457:ACN786477 AMJ786457:AMJ786477 AWF786457:AWF786477 BGB786457:BGB786477 BPX786457:BPX786477 BZT786457:BZT786477 CJP786457:CJP786477 CTL786457:CTL786477 DDH786457:DDH786477 DND786457:DND786477 DWZ786457:DWZ786477 EGV786457:EGV786477 EQR786457:EQR786477 FAN786457:FAN786477 FKJ786457:FKJ786477 FUF786457:FUF786477 GEB786457:GEB786477 GNX786457:GNX786477 GXT786457:GXT786477 HHP786457:HHP786477 HRL786457:HRL786477 IBH786457:IBH786477 ILD786457:ILD786477 IUZ786457:IUZ786477 JEV786457:JEV786477 JOR786457:JOR786477 JYN786457:JYN786477 KIJ786457:KIJ786477 KSF786457:KSF786477 LCB786457:LCB786477 LLX786457:LLX786477 LVT786457:LVT786477 MFP786457:MFP786477 MPL786457:MPL786477 MZH786457:MZH786477 NJD786457:NJD786477 NSZ786457:NSZ786477 OCV786457:OCV786477 OMR786457:OMR786477 OWN786457:OWN786477 PGJ786457:PGJ786477 PQF786457:PQF786477 QAB786457:QAB786477 QJX786457:QJX786477 QTT786457:QTT786477 RDP786457:RDP786477 RNL786457:RNL786477 RXH786457:RXH786477 SHD786457:SHD786477 SQZ786457:SQZ786477 TAV786457:TAV786477 TKR786457:TKR786477 TUN786457:TUN786477 UEJ786457:UEJ786477 UOF786457:UOF786477 UYB786457:UYB786477 VHX786457:VHX786477 VRT786457:VRT786477 WBP786457:WBP786477 WLL786457:WLL786477 WVH786457:WVH786477 XFD786457:XFD786477 IV851993:IV852013 SR851993:SR852013 ACN851993:ACN852013 AMJ851993:AMJ852013 AWF851993:AWF852013 BGB851993:BGB852013 BPX851993:BPX852013 BZT851993:BZT852013 CJP851993:CJP852013 CTL851993:CTL852013 DDH851993:DDH852013 DND851993:DND852013 DWZ851993:DWZ852013 EGV851993:EGV852013 EQR851993:EQR852013 FAN851993:FAN852013 FKJ851993:FKJ852013 FUF851993:FUF852013 GEB851993:GEB852013 GNX851993:GNX852013 GXT851993:GXT852013 HHP851993:HHP852013 HRL851993:HRL852013 IBH851993:IBH852013 ILD851993:ILD852013 IUZ851993:IUZ852013 JEV851993:JEV852013 JOR851993:JOR852013 JYN851993:JYN852013 KIJ851993:KIJ852013 KSF851993:KSF852013 LCB851993:LCB852013 LLX851993:LLX852013 LVT851993:LVT852013 MFP851993:MFP852013 MPL851993:MPL852013 MZH851993:MZH852013 NJD851993:NJD852013 NSZ851993:NSZ852013 OCV851993:OCV852013 OMR851993:OMR852013 OWN851993:OWN852013 PGJ851993:PGJ852013 PQF851993:PQF852013 QAB851993:QAB852013 QJX851993:QJX852013 QTT851993:QTT852013 RDP851993:RDP852013 RNL851993:RNL852013 RXH851993:RXH852013 SHD851993:SHD852013 SQZ851993:SQZ852013 TAV851993:TAV852013 TKR851993:TKR852013 TUN851993:TUN852013 UEJ851993:UEJ852013 UOF851993:UOF852013 UYB851993:UYB852013 VHX851993:VHX852013 VRT851993:VRT852013 WBP851993:WBP852013 WLL851993:WLL852013 WVH851993:WVH852013 XFD851993:XFD852013 IV917529:IV917549 SR917529:SR917549 ACN917529:ACN917549 AMJ917529:AMJ917549 AWF917529:AWF917549 BGB917529:BGB917549 BPX917529:BPX917549 BZT917529:BZT917549 CJP917529:CJP917549 CTL917529:CTL917549 DDH917529:DDH917549 DND917529:DND917549 DWZ917529:DWZ917549 EGV917529:EGV917549 EQR917529:EQR917549 FAN917529:FAN917549 FKJ917529:FKJ917549 FUF917529:FUF917549 GEB917529:GEB917549 GNX917529:GNX917549 GXT917529:GXT917549 HHP917529:HHP917549 HRL917529:HRL917549 IBH917529:IBH917549 ILD917529:ILD917549 IUZ917529:IUZ917549 JEV917529:JEV917549 JOR917529:JOR917549 JYN917529:JYN917549 KIJ917529:KIJ917549 KSF917529:KSF917549 LCB917529:LCB917549 LLX917529:LLX917549 LVT917529:LVT917549 MFP917529:MFP917549 MPL917529:MPL917549 MZH917529:MZH917549 NJD917529:NJD917549 NSZ917529:NSZ917549 OCV917529:OCV917549 OMR917529:OMR917549 OWN917529:OWN917549 PGJ917529:PGJ917549 PQF917529:PQF917549 QAB917529:QAB917549 QJX917529:QJX917549 QTT917529:QTT917549 RDP917529:RDP917549 RNL917529:RNL917549 RXH917529:RXH917549 SHD917529:SHD917549 SQZ917529:SQZ917549 TAV917529:TAV917549 TKR917529:TKR917549 TUN917529:TUN917549 UEJ917529:UEJ917549 UOF917529:UOF917549 UYB917529:UYB917549 VHX917529:VHX917549 VRT917529:VRT917549 WBP917529:WBP917549 WLL917529:WLL917549 WVH917529:WVH917549 XFD917529:XFD917549 IV983065:IV983085 SR983065:SR983085 ACN983065:ACN983085 AMJ983065:AMJ983085 AWF983065:AWF983085 BGB983065:BGB983085 BPX983065:BPX983085 BZT983065:BZT983085 CJP983065:CJP983085 CTL983065:CTL983085 DDH983065:DDH983085 DND983065:DND983085 DWZ983065:DWZ983085 EGV983065:EGV983085 EQR983065:EQR983085 FAN983065:FAN983085 FKJ983065:FKJ983085 FUF983065:FUF983085 GEB983065:GEB983085 GNX983065:GNX983085 GXT983065:GXT983085 HHP983065:HHP983085 HRL983065:HRL983085 IBH983065:IBH983085 ILD983065:ILD983085 IUZ983065:IUZ983085 JEV983065:JEV983085 JOR983065:JOR983085 JYN983065:JYN983085 KIJ983065:KIJ983085 KSF983065:KSF983085 LCB983065:LCB983085 LLX983065:LLX983085 LVT983065:LVT983085 MFP983065:MFP983085 MPL983065:MPL983085 MZH983065:MZH983085 NJD983065:NJD983085 NSZ983065:NSZ983085 OCV983065:OCV983085 OMR983065:OMR983085 OWN983065:OWN983085 PGJ983065:PGJ983085 PQF983065:PQF983085 QAB983065:QAB983085 QJX983065:QJX983085 QTT983065:QTT983085 RDP983065:RDP983085 RNL983065:RNL983085 RXH983065:RXH983085 SHD983065:SHD983085 SQZ983065:SQZ983085 TAV983065:TAV983085 TKR983065:TKR983085 TUN983065:TUN983085 UEJ983065:UEJ983085 UOF983065:UOF983085 UYB983065:UYB983085 VHX983065:VHX983085 VRT983065:VRT983085 WBP983065:WBP983085 WLL983065:WLL983085 WVH983065:WVH983085 XFD983065:XFD983085">
      <formula1>0</formula1>
      <formula2>1</formula2>
    </dataValidation>
    <dataValidation type="list" allowBlank="1" showInputMessage="1" showErrorMessage="1" sqref="IS25:IS45 SO25:SO45 ACK25:ACK45 AMG25:AMG45 AWC25:AWC45 BFY25:BFY45 BPU25:BPU45 BZQ25:BZQ45 CJM25:CJM45 CTI25:CTI45 DDE25:DDE45 DNA25:DNA45 DWW25:DWW45 EGS25:EGS45 EQO25:EQO45 FAK25:FAK45 FKG25:FKG45 FUC25:FUC45 GDY25:GDY45 GNU25:GNU45 GXQ25:GXQ45 HHM25:HHM45 HRI25:HRI45 IBE25:IBE45 ILA25:ILA45 IUW25:IUW45 JES25:JES45 JOO25:JOO45 JYK25:JYK45 KIG25:KIG45 KSC25:KSC45 LBY25:LBY45 LLU25:LLU45 LVQ25:LVQ45 MFM25:MFM45 MPI25:MPI45 MZE25:MZE45 NJA25:NJA45 NSW25:NSW45 OCS25:OCS45 OMO25:OMO45 OWK25:OWK45 PGG25:PGG45 PQC25:PQC45 PZY25:PZY45 QJU25:QJU45 QTQ25:QTQ45 RDM25:RDM45 RNI25:RNI45 RXE25:RXE45 SHA25:SHA45 SQW25:SQW45 TAS25:TAS45 TKO25:TKO45 TUK25:TUK45 UEG25:UEG45 UOC25:UOC45 UXY25:UXY45 VHU25:VHU45 VRQ25:VRQ45 WBM25:WBM45 WLI25:WLI45 WVE25:WVE45 XFA25:XFA45 IS65561:IS65581 SO65561:SO65581 ACK65561:ACK65581 AMG65561:AMG65581 AWC65561:AWC65581 BFY65561:BFY65581 BPU65561:BPU65581 BZQ65561:BZQ65581 CJM65561:CJM65581 CTI65561:CTI65581 DDE65561:DDE65581 DNA65561:DNA65581 DWW65561:DWW65581 EGS65561:EGS65581 EQO65561:EQO65581 FAK65561:FAK65581 FKG65561:FKG65581 FUC65561:FUC65581 GDY65561:GDY65581 GNU65561:GNU65581 GXQ65561:GXQ65581 HHM65561:HHM65581 HRI65561:HRI65581 IBE65561:IBE65581 ILA65561:ILA65581 IUW65561:IUW65581 JES65561:JES65581 JOO65561:JOO65581 JYK65561:JYK65581 KIG65561:KIG65581 KSC65561:KSC65581 LBY65561:LBY65581 LLU65561:LLU65581 LVQ65561:LVQ65581 MFM65561:MFM65581 MPI65561:MPI65581 MZE65561:MZE65581 NJA65561:NJA65581 NSW65561:NSW65581 OCS65561:OCS65581 OMO65561:OMO65581 OWK65561:OWK65581 PGG65561:PGG65581 PQC65561:PQC65581 PZY65561:PZY65581 QJU65561:QJU65581 QTQ65561:QTQ65581 RDM65561:RDM65581 RNI65561:RNI65581 RXE65561:RXE65581 SHA65561:SHA65581 SQW65561:SQW65581 TAS65561:TAS65581 TKO65561:TKO65581 TUK65561:TUK65581 UEG65561:UEG65581 UOC65561:UOC65581 UXY65561:UXY65581 VHU65561:VHU65581 VRQ65561:VRQ65581 WBM65561:WBM65581 WLI65561:WLI65581 WVE65561:WVE65581 XFA65561:XFA65581 IS131097:IS131117 SO131097:SO131117 ACK131097:ACK131117 AMG131097:AMG131117 AWC131097:AWC131117 BFY131097:BFY131117 BPU131097:BPU131117 BZQ131097:BZQ131117 CJM131097:CJM131117 CTI131097:CTI131117 DDE131097:DDE131117 DNA131097:DNA131117 DWW131097:DWW131117 EGS131097:EGS131117 EQO131097:EQO131117 FAK131097:FAK131117 FKG131097:FKG131117 FUC131097:FUC131117 GDY131097:GDY131117 GNU131097:GNU131117 GXQ131097:GXQ131117 HHM131097:HHM131117 HRI131097:HRI131117 IBE131097:IBE131117 ILA131097:ILA131117 IUW131097:IUW131117 JES131097:JES131117 JOO131097:JOO131117 JYK131097:JYK131117 KIG131097:KIG131117 KSC131097:KSC131117 LBY131097:LBY131117 LLU131097:LLU131117 LVQ131097:LVQ131117 MFM131097:MFM131117 MPI131097:MPI131117 MZE131097:MZE131117 NJA131097:NJA131117 NSW131097:NSW131117 OCS131097:OCS131117 OMO131097:OMO131117 OWK131097:OWK131117 PGG131097:PGG131117 PQC131097:PQC131117 PZY131097:PZY131117 QJU131097:QJU131117 QTQ131097:QTQ131117 RDM131097:RDM131117 RNI131097:RNI131117 RXE131097:RXE131117 SHA131097:SHA131117 SQW131097:SQW131117 TAS131097:TAS131117 TKO131097:TKO131117 TUK131097:TUK131117 UEG131097:UEG131117 UOC131097:UOC131117 UXY131097:UXY131117 VHU131097:VHU131117 VRQ131097:VRQ131117 WBM131097:WBM131117 WLI131097:WLI131117 WVE131097:WVE131117 XFA131097:XFA131117 IS196633:IS196653 SO196633:SO196653 ACK196633:ACK196653 AMG196633:AMG196653 AWC196633:AWC196653 BFY196633:BFY196653 BPU196633:BPU196653 BZQ196633:BZQ196653 CJM196633:CJM196653 CTI196633:CTI196653 DDE196633:DDE196653 DNA196633:DNA196653 DWW196633:DWW196653 EGS196633:EGS196653 EQO196633:EQO196653 FAK196633:FAK196653 FKG196633:FKG196653 FUC196633:FUC196653 GDY196633:GDY196653 GNU196633:GNU196653 GXQ196633:GXQ196653 HHM196633:HHM196653 HRI196633:HRI196653 IBE196633:IBE196653 ILA196633:ILA196653 IUW196633:IUW196653 JES196633:JES196653 JOO196633:JOO196653 JYK196633:JYK196653 KIG196633:KIG196653 KSC196633:KSC196653 LBY196633:LBY196653 LLU196633:LLU196653 LVQ196633:LVQ196653 MFM196633:MFM196653 MPI196633:MPI196653 MZE196633:MZE196653 NJA196633:NJA196653 NSW196633:NSW196653 OCS196633:OCS196653 OMO196633:OMO196653 OWK196633:OWK196653 PGG196633:PGG196653 PQC196633:PQC196653 PZY196633:PZY196653 QJU196633:QJU196653 QTQ196633:QTQ196653 RDM196633:RDM196653 RNI196633:RNI196653 RXE196633:RXE196653 SHA196633:SHA196653 SQW196633:SQW196653 TAS196633:TAS196653 TKO196633:TKO196653 TUK196633:TUK196653 UEG196633:UEG196653 UOC196633:UOC196653 UXY196633:UXY196653 VHU196633:VHU196653 VRQ196633:VRQ196653 WBM196633:WBM196653 WLI196633:WLI196653 WVE196633:WVE196653 XFA196633:XFA196653 IS262169:IS262189 SO262169:SO262189 ACK262169:ACK262189 AMG262169:AMG262189 AWC262169:AWC262189 BFY262169:BFY262189 BPU262169:BPU262189 BZQ262169:BZQ262189 CJM262169:CJM262189 CTI262169:CTI262189 DDE262169:DDE262189 DNA262169:DNA262189 DWW262169:DWW262189 EGS262169:EGS262189 EQO262169:EQO262189 FAK262169:FAK262189 FKG262169:FKG262189 FUC262169:FUC262189 GDY262169:GDY262189 GNU262169:GNU262189 GXQ262169:GXQ262189 HHM262169:HHM262189 HRI262169:HRI262189 IBE262169:IBE262189 ILA262169:ILA262189 IUW262169:IUW262189 JES262169:JES262189 JOO262169:JOO262189 JYK262169:JYK262189 KIG262169:KIG262189 KSC262169:KSC262189 LBY262169:LBY262189 LLU262169:LLU262189 LVQ262169:LVQ262189 MFM262169:MFM262189 MPI262169:MPI262189 MZE262169:MZE262189 NJA262169:NJA262189 NSW262169:NSW262189 OCS262169:OCS262189 OMO262169:OMO262189 OWK262169:OWK262189 PGG262169:PGG262189 PQC262169:PQC262189 PZY262169:PZY262189 QJU262169:QJU262189 QTQ262169:QTQ262189 RDM262169:RDM262189 RNI262169:RNI262189 RXE262169:RXE262189 SHA262169:SHA262189 SQW262169:SQW262189 TAS262169:TAS262189 TKO262169:TKO262189 TUK262169:TUK262189 UEG262169:UEG262189 UOC262169:UOC262189 UXY262169:UXY262189 VHU262169:VHU262189 VRQ262169:VRQ262189 WBM262169:WBM262189 WLI262169:WLI262189 WVE262169:WVE262189 XFA262169:XFA262189 IS327705:IS327725 SO327705:SO327725 ACK327705:ACK327725 AMG327705:AMG327725 AWC327705:AWC327725 BFY327705:BFY327725 BPU327705:BPU327725 BZQ327705:BZQ327725 CJM327705:CJM327725 CTI327705:CTI327725 DDE327705:DDE327725 DNA327705:DNA327725 DWW327705:DWW327725 EGS327705:EGS327725 EQO327705:EQO327725 FAK327705:FAK327725 FKG327705:FKG327725 FUC327705:FUC327725 GDY327705:GDY327725 GNU327705:GNU327725 GXQ327705:GXQ327725 HHM327705:HHM327725 HRI327705:HRI327725 IBE327705:IBE327725 ILA327705:ILA327725 IUW327705:IUW327725 JES327705:JES327725 JOO327705:JOO327725 JYK327705:JYK327725 KIG327705:KIG327725 KSC327705:KSC327725 LBY327705:LBY327725 LLU327705:LLU327725 LVQ327705:LVQ327725 MFM327705:MFM327725 MPI327705:MPI327725 MZE327705:MZE327725 NJA327705:NJA327725 NSW327705:NSW327725 OCS327705:OCS327725 OMO327705:OMO327725 OWK327705:OWK327725 PGG327705:PGG327725 PQC327705:PQC327725 PZY327705:PZY327725 QJU327705:QJU327725 QTQ327705:QTQ327725 RDM327705:RDM327725 RNI327705:RNI327725 RXE327705:RXE327725 SHA327705:SHA327725 SQW327705:SQW327725 TAS327705:TAS327725 TKO327705:TKO327725 TUK327705:TUK327725 UEG327705:UEG327725 UOC327705:UOC327725 UXY327705:UXY327725 VHU327705:VHU327725 VRQ327705:VRQ327725 WBM327705:WBM327725 WLI327705:WLI327725 WVE327705:WVE327725 XFA327705:XFA327725 IS393241:IS393261 SO393241:SO393261 ACK393241:ACK393261 AMG393241:AMG393261 AWC393241:AWC393261 BFY393241:BFY393261 BPU393241:BPU393261 BZQ393241:BZQ393261 CJM393241:CJM393261 CTI393241:CTI393261 DDE393241:DDE393261 DNA393241:DNA393261 DWW393241:DWW393261 EGS393241:EGS393261 EQO393241:EQO393261 FAK393241:FAK393261 FKG393241:FKG393261 FUC393241:FUC393261 GDY393241:GDY393261 GNU393241:GNU393261 GXQ393241:GXQ393261 HHM393241:HHM393261 HRI393241:HRI393261 IBE393241:IBE393261 ILA393241:ILA393261 IUW393241:IUW393261 JES393241:JES393261 JOO393241:JOO393261 JYK393241:JYK393261 KIG393241:KIG393261 KSC393241:KSC393261 LBY393241:LBY393261 LLU393241:LLU393261 LVQ393241:LVQ393261 MFM393241:MFM393261 MPI393241:MPI393261 MZE393241:MZE393261 NJA393241:NJA393261 NSW393241:NSW393261 OCS393241:OCS393261 OMO393241:OMO393261 OWK393241:OWK393261 PGG393241:PGG393261 PQC393241:PQC393261 PZY393241:PZY393261 QJU393241:QJU393261 QTQ393241:QTQ393261 RDM393241:RDM393261 RNI393241:RNI393261 RXE393241:RXE393261 SHA393241:SHA393261 SQW393241:SQW393261 TAS393241:TAS393261 TKO393241:TKO393261 TUK393241:TUK393261 UEG393241:UEG393261 UOC393241:UOC393261 UXY393241:UXY393261 VHU393241:VHU393261 VRQ393241:VRQ393261 WBM393241:WBM393261 WLI393241:WLI393261 WVE393241:WVE393261 XFA393241:XFA393261 IS458777:IS458797 SO458777:SO458797 ACK458777:ACK458797 AMG458777:AMG458797 AWC458777:AWC458797 BFY458777:BFY458797 BPU458777:BPU458797 BZQ458777:BZQ458797 CJM458777:CJM458797 CTI458777:CTI458797 DDE458777:DDE458797 DNA458777:DNA458797 DWW458777:DWW458797 EGS458777:EGS458797 EQO458777:EQO458797 FAK458777:FAK458797 FKG458777:FKG458797 FUC458777:FUC458797 GDY458777:GDY458797 GNU458777:GNU458797 GXQ458777:GXQ458797 HHM458777:HHM458797 HRI458777:HRI458797 IBE458777:IBE458797 ILA458777:ILA458797 IUW458777:IUW458797 JES458777:JES458797 JOO458777:JOO458797 JYK458777:JYK458797 KIG458777:KIG458797 KSC458777:KSC458797 LBY458777:LBY458797 LLU458777:LLU458797 LVQ458777:LVQ458797 MFM458777:MFM458797 MPI458777:MPI458797 MZE458777:MZE458797 NJA458777:NJA458797 NSW458777:NSW458797 OCS458777:OCS458797 OMO458777:OMO458797 OWK458777:OWK458797 PGG458777:PGG458797 PQC458777:PQC458797 PZY458777:PZY458797 QJU458777:QJU458797 QTQ458777:QTQ458797 RDM458777:RDM458797 RNI458777:RNI458797 RXE458777:RXE458797 SHA458777:SHA458797 SQW458777:SQW458797 TAS458777:TAS458797 TKO458777:TKO458797 TUK458777:TUK458797 UEG458777:UEG458797 UOC458777:UOC458797 UXY458777:UXY458797 VHU458777:VHU458797 VRQ458777:VRQ458797 WBM458777:WBM458797 WLI458777:WLI458797 WVE458777:WVE458797 XFA458777:XFA458797 IS524313:IS524333 SO524313:SO524333 ACK524313:ACK524333 AMG524313:AMG524333 AWC524313:AWC524333 BFY524313:BFY524333 BPU524313:BPU524333 BZQ524313:BZQ524333 CJM524313:CJM524333 CTI524313:CTI524333 DDE524313:DDE524333 DNA524313:DNA524333 DWW524313:DWW524333 EGS524313:EGS524333 EQO524313:EQO524333 FAK524313:FAK524333 FKG524313:FKG524333 FUC524313:FUC524333 GDY524313:GDY524333 GNU524313:GNU524333 GXQ524313:GXQ524333 HHM524313:HHM524333 HRI524313:HRI524333 IBE524313:IBE524333 ILA524313:ILA524333 IUW524313:IUW524333 JES524313:JES524333 JOO524313:JOO524333 JYK524313:JYK524333 KIG524313:KIG524333 KSC524313:KSC524333 LBY524313:LBY524333 LLU524313:LLU524333 LVQ524313:LVQ524333 MFM524313:MFM524333 MPI524313:MPI524333 MZE524313:MZE524333 NJA524313:NJA524333 NSW524313:NSW524333 OCS524313:OCS524333 OMO524313:OMO524333 OWK524313:OWK524333 PGG524313:PGG524333 PQC524313:PQC524333 PZY524313:PZY524333 QJU524313:QJU524333 QTQ524313:QTQ524333 RDM524313:RDM524333 RNI524313:RNI524333 RXE524313:RXE524333 SHA524313:SHA524333 SQW524313:SQW524333 TAS524313:TAS524333 TKO524313:TKO524333 TUK524313:TUK524333 UEG524313:UEG524333 UOC524313:UOC524333 UXY524313:UXY524333 VHU524313:VHU524333 VRQ524313:VRQ524333 WBM524313:WBM524333 WLI524313:WLI524333 WVE524313:WVE524333 XFA524313:XFA524333 IS589849:IS589869 SO589849:SO589869 ACK589849:ACK589869 AMG589849:AMG589869 AWC589849:AWC589869 BFY589849:BFY589869 BPU589849:BPU589869 BZQ589849:BZQ589869 CJM589849:CJM589869 CTI589849:CTI589869 DDE589849:DDE589869 DNA589849:DNA589869 DWW589849:DWW589869 EGS589849:EGS589869 EQO589849:EQO589869 FAK589849:FAK589869 FKG589849:FKG589869 FUC589849:FUC589869 GDY589849:GDY589869 GNU589849:GNU589869 GXQ589849:GXQ589869 HHM589849:HHM589869 HRI589849:HRI589869 IBE589849:IBE589869 ILA589849:ILA589869 IUW589849:IUW589869 JES589849:JES589869 JOO589849:JOO589869 JYK589849:JYK589869 KIG589849:KIG589869 KSC589849:KSC589869 LBY589849:LBY589869 LLU589849:LLU589869 LVQ589849:LVQ589869 MFM589849:MFM589869 MPI589849:MPI589869 MZE589849:MZE589869 NJA589849:NJA589869 NSW589849:NSW589869 OCS589849:OCS589869 OMO589849:OMO589869 OWK589849:OWK589869 PGG589849:PGG589869 PQC589849:PQC589869 PZY589849:PZY589869 QJU589849:QJU589869 QTQ589849:QTQ589869 RDM589849:RDM589869 RNI589849:RNI589869 RXE589849:RXE589869 SHA589849:SHA589869 SQW589849:SQW589869 TAS589849:TAS589869 TKO589849:TKO589869 TUK589849:TUK589869 UEG589849:UEG589869 UOC589849:UOC589869 UXY589849:UXY589869 VHU589849:VHU589869 VRQ589849:VRQ589869 WBM589849:WBM589869 WLI589849:WLI589869 WVE589849:WVE589869 XFA589849:XFA589869 IS655385:IS655405 SO655385:SO655405 ACK655385:ACK655405 AMG655385:AMG655405 AWC655385:AWC655405 BFY655385:BFY655405 BPU655385:BPU655405 BZQ655385:BZQ655405 CJM655385:CJM655405 CTI655385:CTI655405 DDE655385:DDE655405 DNA655385:DNA655405 DWW655385:DWW655405 EGS655385:EGS655405 EQO655385:EQO655405 FAK655385:FAK655405 FKG655385:FKG655405 FUC655385:FUC655405 GDY655385:GDY655405 GNU655385:GNU655405 GXQ655385:GXQ655405 HHM655385:HHM655405 HRI655385:HRI655405 IBE655385:IBE655405 ILA655385:ILA655405 IUW655385:IUW655405 JES655385:JES655405 JOO655385:JOO655405 JYK655385:JYK655405 KIG655385:KIG655405 KSC655385:KSC655405 LBY655385:LBY655405 LLU655385:LLU655405 LVQ655385:LVQ655405 MFM655385:MFM655405 MPI655385:MPI655405 MZE655385:MZE655405 NJA655385:NJA655405 NSW655385:NSW655405 OCS655385:OCS655405 OMO655385:OMO655405 OWK655385:OWK655405 PGG655385:PGG655405 PQC655385:PQC655405 PZY655385:PZY655405 QJU655385:QJU655405 QTQ655385:QTQ655405 RDM655385:RDM655405 RNI655385:RNI655405 RXE655385:RXE655405 SHA655385:SHA655405 SQW655385:SQW655405 TAS655385:TAS655405 TKO655385:TKO655405 TUK655385:TUK655405 UEG655385:UEG655405 UOC655385:UOC655405 UXY655385:UXY655405 VHU655385:VHU655405 VRQ655385:VRQ655405 WBM655385:WBM655405 WLI655385:WLI655405 WVE655385:WVE655405 XFA655385:XFA655405 IS720921:IS720941 SO720921:SO720941 ACK720921:ACK720941 AMG720921:AMG720941 AWC720921:AWC720941 BFY720921:BFY720941 BPU720921:BPU720941 BZQ720921:BZQ720941 CJM720921:CJM720941 CTI720921:CTI720941 DDE720921:DDE720941 DNA720921:DNA720941 DWW720921:DWW720941 EGS720921:EGS720941 EQO720921:EQO720941 FAK720921:FAK720941 FKG720921:FKG720941 FUC720921:FUC720941 GDY720921:GDY720941 GNU720921:GNU720941 GXQ720921:GXQ720941 HHM720921:HHM720941 HRI720921:HRI720941 IBE720921:IBE720941 ILA720921:ILA720941 IUW720921:IUW720941 JES720921:JES720941 JOO720921:JOO720941 JYK720921:JYK720941 KIG720921:KIG720941 KSC720921:KSC720941 LBY720921:LBY720941 LLU720921:LLU720941 LVQ720921:LVQ720941 MFM720921:MFM720941 MPI720921:MPI720941 MZE720921:MZE720941 NJA720921:NJA720941 NSW720921:NSW720941 OCS720921:OCS720941 OMO720921:OMO720941 OWK720921:OWK720941 PGG720921:PGG720941 PQC720921:PQC720941 PZY720921:PZY720941 QJU720921:QJU720941 QTQ720921:QTQ720941 RDM720921:RDM720941 RNI720921:RNI720941 RXE720921:RXE720941 SHA720921:SHA720941 SQW720921:SQW720941 TAS720921:TAS720941 TKO720921:TKO720941 TUK720921:TUK720941 UEG720921:UEG720941 UOC720921:UOC720941 UXY720921:UXY720941 VHU720921:VHU720941 VRQ720921:VRQ720941 WBM720921:WBM720941 WLI720921:WLI720941 WVE720921:WVE720941 XFA720921:XFA720941 IS786457:IS786477 SO786457:SO786477 ACK786457:ACK786477 AMG786457:AMG786477 AWC786457:AWC786477 BFY786457:BFY786477 BPU786457:BPU786477 BZQ786457:BZQ786477 CJM786457:CJM786477 CTI786457:CTI786477 DDE786457:DDE786477 DNA786457:DNA786477 DWW786457:DWW786477 EGS786457:EGS786477 EQO786457:EQO786477 FAK786457:FAK786477 FKG786457:FKG786477 FUC786457:FUC786477 GDY786457:GDY786477 GNU786457:GNU786477 GXQ786457:GXQ786477 HHM786457:HHM786477 HRI786457:HRI786477 IBE786457:IBE786477 ILA786457:ILA786477 IUW786457:IUW786477 JES786457:JES786477 JOO786457:JOO786477 JYK786457:JYK786477 KIG786457:KIG786477 KSC786457:KSC786477 LBY786457:LBY786477 LLU786457:LLU786477 LVQ786457:LVQ786477 MFM786457:MFM786477 MPI786457:MPI786477 MZE786457:MZE786477 NJA786457:NJA786477 NSW786457:NSW786477 OCS786457:OCS786477 OMO786457:OMO786477 OWK786457:OWK786477 PGG786457:PGG786477 PQC786457:PQC786477 PZY786457:PZY786477 QJU786457:QJU786477 QTQ786457:QTQ786477 RDM786457:RDM786477 RNI786457:RNI786477 RXE786457:RXE786477 SHA786457:SHA786477 SQW786457:SQW786477 TAS786457:TAS786477 TKO786457:TKO786477 TUK786457:TUK786477 UEG786457:UEG786477 UOC786457:UOC786477 UXY786457:UXY786477 VHU786457:VHU786477 VRQ786457:VRQ786477 WBM786457:WBM786477 WLI786457:WLI786477 WVE786457:WVE786477 XFA786457:XFA786477 IS851993:IS852013 SO851993:SO852013 ACK851993:ACK852013 AMG851993:AMG852013 AWC851993:AWC852013 BFY851993:BFY852013 BPU851993:BPU852013 BZQ851993:BZQ852013 CJM851993:CJM852013 CTI851993:CTI852013 DDE851993:DDE852013 DNA851993:DNA852013 DWW851993:DWW852013 EGS851993:EGS852013 EQO851993:EQO852013 FAK851993:FAK852013 FKG851993:FKG852013 FUC851993:FUC852013 GDY851993:GDY852013 GNU851993:GNU852013 GXQ851993:GXQ852013 HHM851993:HHM852013 HRI851993:HRI852013 IBE851993:IBE852013 ILA851993:ILA852013 IUW851993:IUW852013 JES851993:JES852013 JOO851993:JOO852013 JYK851993:JYK852013 KIG851993:KIG852013 KSC851993:KSC852013 LBY851993:LBY852013 LLU851993:LLU852013 LVQ851993:LVQ852013 MFM851993:MFM852013 MPI851993:MPI852013 MZE851993:MZE852013 NJA851993:NJA852013 NSW851993:NSW852013 OCS851993:OCS852013 OMO851993:OMO852013 OWK851993:OWK852013 PGG851993:PGG852013 PQC851993:PQC852013 PZY851993:PZY852013 QJU851993:QJU852013 QTQ851993:QTQ852013 RDM851993:RDM852013 RNI851993:RNI852013 RXE851993:RXE852013 SHA851993:SHA852013 SQW851993:SQW852013 TAS851993:TAS852013 TKO851993:TKO852013 TUK851993:TUK852013 UEG851993:UEG852013 UOC851993:UOC852013 UXY851993:UXY852013 VHU851993:VHU852013 VRQ851993:VRQ852013 WBM851993:WBM852013 WLI851993:WLI852013 WVE851993:WVE852013 XFA851993:XFA852013 IS917529:IS917549 SO917529:SO917549 ACK917529:ACK917549 AMG917529:AMG917549 AWC917529:AWC917549 BFY917529:BFY917549 BPU917529:BPU917549 BZQ917529:BZQ917549 CJM917529:CJM917549 CTI917529:CTI917549 DDE917529:DDE917549 DNA917529:DNA917549 DWW917529:DWW917549 EGS917529:EGS917549 EQO917529:EQO917549 FAK917529:FAK917549 FKG917529:FKG917549 FUC917529:FUC917549 GDY917529:GDY917549 GNU917529:GNU917549 GXQ917529:GXQ917549 HHM917529:HHM917549 HRI917529:HRI917549 IBE917529:IBE917549 ILA917529:ILA917549 IUW917529:IUW917549 JES917529:JES917549 JOO917529:JOO917549 JYK917529:JYK917549 KIG917529:KIG917549 KSC917529:KSC917549 LBY917529:LBY917549 LLU917529:LLU917549 LVQ917529:LVQ917549 MFM917529:MFM917549 MPI917529:MPI917549 MZE917529:MZE917549 NJA917529:NJA917549 NSW917529:NSW917549 OCS917529:OCS917549 OMO917529:OMO917549 OWK917529:OWK917549 PGG917529:PGG917549 PQC917529:PQC917549 PZY917529:PZY917549 QJU917529:QJU917549 QTQ917529:QTQ917549 RDM917529:RDM917549 RNI917529:RNI917549 RXE917529:RXE917549 SHA917529:SHA917549 SQW917529:SQW917549 TAS917529:TAS917549 TKO917529:TKO917549 TUK917529:TUK917549 UEG917529:UEG917549 UOC917529:UOC917549 UXY917529:UXY917549 VHU917529:VHU917549 VRQ917529:VRQ917549 WBM917529:WBM917549 WLI917529:WLI917549 WVE917529:WVE917549 XFA917529:XFA917549 IS983065:IS983085 SO983065:SO983085 ACK983065:ACK983085 AMG983065:AMG983085 AWC983065:AWC983085 BFY983065:BFY983085 BPU983065:BPU983085 BZQ983065:BZQ983085 CJM983065:CJM983085 CTI983065:CTI983085 DDE983065:DDE983085 DNA983065:DNA983085 DWW983065:DWW983085 EGS983065:EGS983085 EQO983065:EQO983085 FAK983065:FAK983085 FKG983065:FKG983085 FUC983065:FUC983085 GDY983065:GDY983085 GNU983065:GNU983085 GXQ983065:GXQ983085 HHM983065:HHM983085 HRI983065:HRI983085 IBE983065:IBE983085 ILA983065:ILA983085 IUW983065:IUW983085 JES983065:JES983085 JOO983065:JOO983085 JYK983065:JYK983085 KIG983065:KIG983085 KSC983065:KSC983085 LBY983065:LBY983085 LLU983065:LLU983085 LVQ983065:LVQ983085 MFM983065:MFM983085 MPI983065:MPI983085 MZE983065:MZE983085 NJA983065:NJA983085 NSW983065:NSW983085 OCS983065:OCS983085 OMO983065:OMO983085 OWK983065:OWK983085 PGG983065:PGG983085 PQC983065:PQC983085 PZY983065:PZY983085 QJU983065:QJU983085 QTQ983065:QTQ983085 RDM983065:RDM983085 RNI983065:RNI983085 RXE983065:RXE983085 SHA983065:SHA983085 SQW983065:SQW983085 TAS983065:TAS983085 TKO983065:TKO983085 TUK983065:TUK983085 UEG983065:UEG983085 UOC983065:UOC983085 UXY983065:UXY983085 VHU983065:VHU983085 VRQ983065:VRQ983085 WBM983065:WBM983085 WLI983065:WLI983085 WVE983065:WVE983085 XFA983065:XFA983085 A25:A45 IW25:IW45 SS25:SS45 ACO25:ACO45 AMK25:AMK45 AWG25:AWG45 BGC25:BGC45 BPY25:BPY45 BZU25:BZU45 CJQ25:CJQ45 CTM25:CTM45 DDI25:DDI45 DNE25:DNE45 DXA25:DXA45 EGW25:EGW45 EQS25:EQS45 FAO25:FAO45 FKK25:FKK45 FUG25:FUG45 GEC25:GEC45 GNY25:GNY45 GXU25:GXU45 HHQ25:HHQ45 HRM25:HRM45 IBI25:IBI45 ILE25:ILE45 IVA25:IVA45 JEW25:JEW45 JOS25:JOS45 JYO25:JYO45 KIK25:KIK45 KSG25:KSG45 LCC25:LCC45 LLY25:LLY45 LVU25:LVU45 MFQ25:MFQ45 MPM25:MPM45 MZI25:MZI45 NJE25:NJE45 NTA25:NTA45 OCW25:OCW45 OMS25:OMS45 OWO25:OWO45 PGK25:PGK45 PQG25:PQG45 QAC25:QAC45 QJY25:QJY45 QTU25:QTU45 RDQ25:RDQ45 RNM25:RNM45 RXI25:RXI45 SHE25:SHE45 SRA25:SRA45 TAW25:TAW45 TKS25:TKS45 TUO25:TUO45 UEK25:UEK45 UOG25:UOG45 UYC25:UYC45 VHY25:VHY45 VRU25:VRU45 WBQ25:WBQ45 WLM25:WLM45 WVI25:WVI45 A65561:A65581 IW65561:IW65581 SS65561:SS65581 ACO65561:ACO65581 AMK65561:AMK65581 AWG65561:AWG65581 BGC65561:BGC65581 BPY65561:BPY65581 BZU65561:BZU65581 CJQ65561:CJQ65581 CTM65561:CTM65581 DDI65561:DDI65581 DNE65561:DNE65581 DXA65561:DXA65581 EGW65561:EGW65581 EQS65561:EQS65581 FAO65561:FAO65581 FKK65561:FKK65581 FUG65561:FUG65581 GEC65561:GEC65581 GNY65561:GNY65581 GXU65561:GXU65581 HHQ65561:HHQ65581 HRM65561:HRM65581 IBI65561:IBI65581 ILE65561:ILE65581 IVA65561:IVA65581 JEW65561:JEW65581 JOS65561:JOS65581 JYO65561:JYO65581 KIK65561:KIK65581 KSG65561:KSG65581 LCC65561:LCC65581 LLY65561:LLY65581 LVU65561:LVU65581 MFQ65561:MFQ65581 MPM65561:MPM65581 MZI65561:MZI65581 NJE65561:NJE65581 NTA65561:NTA65581 OCW65561:OCW65581 OMS65561:OMS65581 OWO65561:OWO65581 PGK65561:PGK65581 PQG65561:PQG65581 QAC65561:QAC65581 QJY65561:QJY65581 QTU65561:QTU65581 RDQ65561:RDQ65581 RNM65561:RNM65581 RXI65561:RXI65581 SHE65561:SHE65581 SRA65561:SRA65581 TAW65561:TAW65581 TKS65561:TKS65581 TUO65561:TUO65581 UEK65561:UEK65581 UOG65561:UOG65581 UYC65561:UYC65581 VHY65561:VHY65581 VRU65561:VRU65581 WBQ65561:WBQ65581 WLM65561:WLM65581 WVI65561:WVI65581 A131097:A131117 IW131097:IW131117 SS131097:SS131117 ACO131097:ACO131117 AMK131097:AMK131117 AWG131097:AWG131117 BGC131097:BGC131117 BPY131097:BPY131117 BZU131097:BZU131117 CJQ131097:CJQ131117 CTM131097:CTM131117 DDI131097:DDI131117 DNE131097:DNE131117 DXA131097:DXA131117 EGW131097:EGW131117 EQS131097:EQS131117 FAO131097:FAO131117 FKK131097:FKK131117 FUG131097:FUG131117 GEC131097:GEC131117 GNY131097:GNY131117 GXU131097:GXU131117 HHQ131097:HHQ131117 HRM131097:HRM131117 IBI131097:IBI131117 ILE131097:ILE131117 IVA131097:IVA131117 JEW131097:JEW131117 JOS131097:JOS131117 JYO131097:JYO131117 KIK131097:KIK131117 KSG131097:KSG131117 LCC131097:LCC131117 LLY131097:LLY131117 LVU131097:LVU131117 MFQ131097:MFQ131117 MPM131097:MPM131117 MZI131097:MZI131117 NJE131097:NJE131117 NTA131097:NTA131117 OCW131097:OCW131117 OMS131097:OMS131117 OWO131097:OWO131117 PGK131097:PGK131117 PQG131097:PQG131117 QAC131097:QAC131117 QJY131097:QJY131117 QTU131097:QTU131117 RDQ131097:RDQ131117 RNM131097:RNM131117 RXI131097:RXI131117 SHE131097:SHE131117 SRA131097:SRA131117 TAW131097:TAW131117 TKS131097:TKS131117 TUO131097:TUO131117 UEK131097:UEK131117 UOG131097:UOG131117 UYC131097:UYC131117 VHY131097:VHY131117 VRU131097:VRU131117 WBQ131097:WBQ131117 WLM131097:WLM131117 WVI131097:WVI131117 A196633:A196653 IW196633:IW196653 SS196633:SS196653 ACO196633:ACO196653 AMK196633:AMK196653 AWG196633:AWG196653 BGC196633:BGC196653 BPY196633:BPY196653 BZU196633:BZU196653 CJQ196633:CJQ196653 CTM196633:CTM196653 DDI196633:DDI196653 DNE196633:DNE196653 DXA196633:DXA196653 EGW196633:EGW196653 EQS196633:EQS196653 FAO196633:FAO196653 FKK196633:FKK196653 FUG196633:FUG196653 GEC196633:GEC196653 GNY196633:GNY196653 GXU196633:GXU196653 HHQ196633:HHQ196653 HRM196633:HRM196653 IBI196633:IBI196653 ILE196633:ILE196653 IVA196633:IVA196653 JEW196633:JEW196653 JOS196633:JOS196653 JYO196633:JYO196653 KIK196633:KIK196653 KSG196633:KSG196653 LCC196633:LCC196653 LLY196633:LLY196653 LVU196633:LVU196653 MFQ196633:MFQ196653 MPM196633:MPM196653 MZI196633:MZI196653 NJE196633:NJE196653 NTA196633:NTA196653 OCW196633:OCW196653 OMS196633:OMS196653 OWO196633:OWO196653 PGK196633:PGK196653 PQG196633:PQG196653 QAC196633:QAC196653 QJY196633:QJY196653 QTU196633:QTU196653 RDQ196633:RDQ196653 RNM196633:RNM196653 RXI196633:RXI196653 SHE196633:SHE196653 SRA196633:SRA196653 TAW196633:TAW196653 TKS196633:TKS196653 TUO196633:TUO196653 UEK196633:UEK196653 UOG196633:UOG196653 UYC196633:UYC196653 VHY196633:VHY196653 VRU196633:VRU196653 WBQ196633:WBQ196653 WLM196633:WLM196653 WVI196633:WVI196653 A262169:A262189 IW262169:IW262189 SS262169:SS262189 ACO262169:ACO262189 AMK262169:AMK262189 AWG262169:AWG262189 BGC262169:BGC262189 BPY262169:BPY262189 BZU262169:BZU262189 CJQ262169:CJQ262189 CTM262169:CTM262189 DDI262169:DDI262189 DNE262169:DNE262189 DXA262169:DXA262189 EGW262169:EGW262189 EQS262169:EQS262189 FAO262169:FAO262189 FKK262169:FKK262189 FUG262169:FUG262189 GEC262169:GEC262189 GNY262169:GNY262189 GXU262169:GXU262189 HHQ262169:HHQ262189 HRM262169:HRM262189 IBI262169:IBI262189 ILE262169:ILE262189 IVA262169:IVA262189 JEW262169:JEW262189 JOS262169:JOS262189 JYO262169:JYO262189 KIK262169:KIK262189 KSG262169:KSG262189 LCC262169:LCC262189 LLY262169:LLY262189 LVU262169:LVU262189 MFQ262169:MFQ262189 MPM262169:MPM262189 MZI262169:MZI262189 NJE262169:NJE262189 NTA262169:NTA262189 OCW262169:OCW262189 OMS262169:OMS262189 OWO262169:OWO262189 PGK262169:PGK262189 PQG262169:PQG262189 QAC262169:QAC262189 QJY262169:QJY262189 QTU262169:QTU262189 RDQ262169:RDQ262189 RNM262169:RNM262189 RXI262169:RXI262189 SHE262169:SHE262189 SRA262169:SRA262189 TAW262169:TAW262189 TKS262169:TKS262189 TUO262169:TUO262189 UEK262169:UEK262189 UOG262169:UOG262189 UYC262169:UYC262189 VHY262169:VHY262189 VRU262169:VRU262189 WBQ262169:WBQ262189 WLM262169:WLM262189 WVI262169:WVI262189 A327705:A327725 IW327705:IW327725 SS327705:SS327725 ACO327705:ACO327725 AMK327705:AMK327725 AWG327705:AWG327725 BGC327705:BGC327725 BPY327705:BPY327725 BZU327705:BZU327725 CJQ327705:CJQ327725 CTM327705:CTM327725 DDI327705:DDI327725 DNE327705:DNE327725 DXA327705:DXA327725 EGW327705:EGW327725 EQS327705:EQS327725 FAO327705:FAO327725 FKK327705:FKK327725 FUG327705:FUG327725 GEC327705:GEC327725 GNY327705:GNY327725 GXU327705:GXU327725 HHQ327705:HHQ327725 HRM327705:HRM327725 IBI327705:IBI327725 ILE327705:ILE327725 IVA327705:IVA327725 JEW327705:JEW327725 JOS327705:JOS327725 JYO327705:JYO327725 KIK327705:KIK327725 KSG327705:KSG327725 LCC327705:LCC327725 LLY327705:LLY327725 LVU327705:LVU327725 MFQ327705:MFQ327725 MPM327705:MPM327725 MZI327705:MZI327725 NJE327705:NJE327725 NTA327705:NTA327725 OCW327705:OCW327725 OMS327705:OMS327725 OWO327705:OWO327725 PGK327705:PGK327725 PQG327705:PQG327725 QAC327705:QAC327725 QJY327705:QJY327725 QTU327705:QTU327725 RDQ327705:RDQ327725 RNM327705:RNM327725 RXI327705:RXI327725 SHE327705:SHE327725 SRA327705:SRA327725 TAW327705:TAW327725 TKS327705:TKS327725 TUO327705:TUO327725 UEK327705:UEK327725 UOG327705:UOG327725 UYC327705:UYC327725 VHY327705:VHY327725 VRU327705:VRU327725 WBQ327705:WBQ327725 WLM327705:WLM327725 WVI327705:WVI327725 A393241:A393261 IW393241:IW393261 SS393241:SS393261 ACO393241:ACO393261 AMK393241:AMK393261 AWG393241:AWG393261 BGC393241:BGC393261 BPY393241:BPY393261 BZU393241:BZU393261 CJQ393241:CJQ393261 CTM393241:CTM393261 DDI393241:DDI393261 DNE393241:DNE393261 DXA393241:DXA393261 EGW393241:EGW393261 EQS393241:EQS393261 FAO393241:FAO393261 FKK393241:FKK393261 FUG393241:FUG393261 GEC393241:GEC393261 GNY393241:GNY393261 GXU393241:GXU393261 HHQ393241:HHQ393261 HRM393241:HRM393261 IBI393241:IBI393261 ILE393241:ILE393261 IVA393241:IVA393261 JEW393241:JEW393261 JOS393241:JOS393261 JYO393241:JYO393261 KIK393241:KIK393261 KSG393241:KSG393261 LCC393241:LCC393261 LLY393241:LLY393261 LVU393241:LVU393261 MFQ393241:MFQ393261 MPM393241:MPM393261 MZI393241:MZI393261 NJE393241:NJE393261 NTA393241:NTA393261 OCW393241:OCW393261 OMS393241:OMS393261 OWO393241:OWO393261 PGK393241:PGK393261 PQG393241:PQG393261 QAC393241:QAC393261 QJY393241:QJY393261 QTU393241:QTU393261 RDQ393241:RDQ393261 RNM393241:RNM393261 RXI393241:RXI393261 SHE393241:SHE393261 SRA393241:SRA393261 TAW393241:TAW393261 TKS393241:TKS393261 TUO393241:TUO393261 UEK393241:UEK393261 UOG393241:UOG393261 UYC393241:UYC393261 VHY393241:VHY393261 VRU393241:VRU393261 WBQ393241:WBQ393261 WLM393241:WLM393261 WVI393241:WVI393261 A458777:A458797 IW458777:IW458797 SS458777:SS458797 ACO458777:ACO458797 AMK458777:AMK458797 AWG458777:AWG458797 BGC458777:BGC458797 BPY458777:BPY458797 BZU458777:BZU458797 CJQ458777:CJQ458797 CTM458777:CTM458797 DDI458777:DDI458797 DNE458777:DNE458797 DXA458777:DXA458797 EGW458777:EGW458797 EQS458777:EQS458797 FAO458777:FAO458797 FKK458777:FKK458797 FUG458777:FUG458797 GEC458777:GEC458797 GNY458777:GNY458797 GXU458777:GXU458797 HHQ458777:HHQ458797 HRM458777:HRM458797 IBI458777:IBI458797 ILE458777:ILE458797 IVA458777:IVA458797 JEW458777:JEW458797 JOS458777:JOS458797 JYO458777:JYO458797 KIK458777:KIK458797 KSG458777:KSG458797 LCC458777:LCC458797 LLY458777:LLY458797 LVU458777:LVU458797 MFQ458777:MFQ458797 MPM458777:MPM458797 MZI458777:MZI458797 NJE458777:NJE458797 NTA458777:NTA458797 OCW458777:OCW458797 OMS458777:OMS458797 OWO458777:OWO458797 PGK458777:PGK458797 PQG458777:PQG458797 QAC458777:QAC458797 QJY458777:QJY458797 QTU458777:QTU458797 RDQ458777:RDQ458797 RNM458777:RNM458797 RXI458777:RXI458797 SHE458777:SHE458797 SRA458777:SRA458797 TAW458777:TAW458797 TKS458777:TKS458797 TUO458777:TUO458797 UEK458777:UEK458797 UOG458777:UOG458797 UYC458777:UYC458797 VHY458777:VHY458797 VRU458777:VRU458797 WBQ458777:WBQ458797 WLM458777:WLM458797 WVI458777:WVI458797 A524313:A524333 IW524313:IW524333 SS524313:SS524333 ACO524313:ACO524333 AMK524313:AMK524333 AWG524313:AWG524333 BGC524313:BGC524333 BPY524313:BPY524333 BZU524313:BZU524333 CJQ524313:CJQ524333 CTM524313:CTM524333 DDI524313:DDI524333 DNE524313:DNE524333 DXA524313:DXA524333 EGW524313:EGW524333 EQS524313:EQS524333 FAO524313:FAO524333 FKK524313:FKK524333 FUG524313:FUG524333 GEC524313:GEC524333 GNY524313:GNY524333 GXU524313:GXU524333 HHQ524313:HHQ524333 HRM524313:HRM524333 IBI524313:IBI524333 ILE524313:ILE524333 IVA524313:IVA524333 JEW524313:JEW524333 JOS524313:JOS524333 JYO524313:JYO524333 KIK524313:KIK524333 KSG524313:KSG524333 LCC524313:LCC524333 LLY524313:LLY524333 LVU524313:LVU524333 MFQ524313:MFQ524333 MPM524313:MPM524333 MZI524313:MZI524333 NJE524313:NJE524333 NTA524313:NTA524333 OCW524313:OCW524333 OMS524313:OMS524333 OWO524313:OWO524333 PGK524313:PGK524333 PQG524313:PQG524333 QAC524313:QAC524333 QJY524313:QJY524333 QTU524313:QTU524333 RDQ524313:RDQ524333 RNM524313:RNM524333 RXI524313:RXI524333 SHE524313:SHE524333 SRA524313:SRA524333 TAW524313:TAW524333 TKS524313:TKS524333 TUO524313:TUO524333 UEK524313:UEK524333 UOG524313:UOG524333 UYC524313:UYC524333 VHY524313:VHY524333 VRU524313:VRU524333 WBQ524313:WBQ524333 WLM524313:WLM524333 WVI524313:WVI524333 A589849:A589869 IW589849:IW589869 SS589849:SS589869 ACO589849:ACO589869 AMK589849:AMK589869 AWG589849:AWG589869 BGC589849:BGC589869 BPY589849:BPY589869 BZU589849:BZU589869 CJQ589849:CJQ589869 CTM589849:CTM589869 DDI589849:DDI589869 DNE589849:DNE589869 DXA589849:DXA589869 EGW589849:EGW589869 EQS589849:EQS589869 FAO589849:FAO589869 FKK589849:FKK589869 FUG589849:FUG589869 GEC589849:GEC589869 GNY589849:GNY589869 GXU589849:GXU589869 HHQ589849:HHQ589869 HRM589849:HRM589869 IBI589849:IBI589869 ILE589849:ILE589869 IVA589849:IVA589869 JEW589849:JEW589869 JOS589849:JOS589869 JYO589849:JYO589869 KIK589849:KIK589869 KSG589849:KSG589869 LCC589849:LCC589869 LLY589849:LLY589869 LVU589849:LVU589869 MFQ589849:MFQ589869 MPM589849:MPM589869 MZI589849:MZI589869 NJE589849:NJE589869 NTA589849:NTA589869 OCW589849:OCW589869 OMS589849:OMS589869 OWO589849:OWO589869 PGK589849:PGK589869 PQG589849:PQG589869 QAC589849:QAC589869 QJY589849:QJY589869 QTU589849:QTU589869 RDQ589849:RDQ589869 RNM589849:RNM589869 RXI589849:RXI589869 SHE589849:SHE589869 SRA589849:SRA589869 TAW589849:TAW589869 TKS589849:TKS589869 TUO589849:TUO589869 UEK589849:UEK589869 UOG589849:UOG589869 UYC589849:UYC589869 VHY589849:VHY589869 VRU589849:VRU589869 WBQ589849:WBQ589869 WLM589849:WLM589869 WVI589849:WVI589869 A655385:A655405 IW655385:IW655405 SS655385:SS655405 ACO655385:ACO655405 AMK655385:AMK655405 AWG655385:AWG655405 BGC655385:BGC655405 BPY655385:BPY655405 BZU655385:BZU655405 CJQ655385:CJQ655405 CTM655385:CTM655405 DDI655385:DDI655405 DNE655385:DNE655405 DXA655385:DXA655405 EGW655385:EGW655405 EQS655385:EQS655405 FAO655385:FAO655405 FKK655385:FKK655405 FUG655385:FUG655405 GEC655385:GEC655405 GNY655385:GNY655405 GXU655385:GXU655405 HHQ655385:HHQ655405 HRM655385:HRM655405 IBI655385:IBI655405 ILE655385:ILE655405 IVA655385:IVA655405 JEW655385:JEW655405 JOS655385:JOS655405 JYO655385:JYO655405 KIK655385:KIK655405 KSG655385:KSG655405 LCC655385:LCC655405 LLY655385:LLY655405 LVU655385:LVU655405 MFQ655385:MFQ655405 MPM655385:MPM655405 MZI655385:MZI655405 NJE655385:NJE655405 NTA655385:NTA655405 OCW655385:OCW655405 OMS655385:OMS655405 OWO655385:OWO655405 PGK655385:PGK655405 PQG655385:PQG655405 QAC655385:QAC655405 QJY655385:QJY655405 QTU655385:QTU655405 RDQ655385:RDQ655405 RNM655385:RNM655405 RXI655385:RXI655405 SHE655385:SHE655405 SRA655385:SRA655405 TAW655385:TAW655405 TKS655385:TKS655405 TUO655385:TUO655405 UEK655385:UEK655405 UOG655385:UOG655405 UYC655385:UYC655405 VHY655385:VHY655405 VRU655385:VRU655405 WBQ655385:WBQ655405 WLM655385:WLM655405 WVI655385:WVI655405 A720921:A720941 IW720921:IW720941 SS720921:SS720941 ACO720921:ACO720941 AMK720921:AMK720941 AWG720921:AWG720941 BGC720921:BGC720941 BPY720921:BPY720941 BZU720921:BZU720941 CJQ720921:CJQ720941 CTM720921:CTM720941 DDI720921:DDI720941 DNE720921:DNE720941 DXA720921:DXA720941 EGW720921:EGW720941 EQS720921:EQS720941 FAO720921:FAO720941 FKK720921:FKK720941 FUG720921:FUG720941 GEC720921:GEC720941 GNY720921:GNY720941 GXU720921:GXU720941 HHQ720921:HHQ720941 HRM720921:HRM720941 IBI720921:IBI720941 ILE720921:ILE720941 IVA720921:IVA720941 JEW720921:JEW720941 JOS720921:JOS720941 JYO720921:JYO720941 KIK720921:KIK720941 KSG720921:KSG720941 LCC720921:LCC720941 LLY720921:LLY720941 LVU720921:LVU720941 MFQ720921:MFQ720941 MPM720921:MPM720941 MZI720921:MZI720941 NJE720921:NJE720941 NTA720921:NTA720941 OCW720921:OCW720941 OMS720921:OMS720941 OWO720921:OWO720941 PGK720921:PGK720941 PQG720921:PQG720941 QAC720921:QAC720941 QJY720921:QJY720941 QTU720921:QTU720941 RDQ720921:RDQ720941 RNM720921:RNM720941 RXI720921:RXI720941 SHE720921:SHE720941 SRA720921:SRA720941 TAW720921:TAW720941 TKS720921:TKS720941 TUO720921:TUO720941 UEK720921:UEK720941 UOG720921:UOG720941 UYC720921:UYC720941 VHY720921:VHY720941 VRU720921:VRU720941 WBQ720921:WBQ720941 WLM720921:WLM720941 WVI720921:WVI720941 A786457:A786477 IW786457:IW786477 SS786457:SS786477 ACO786457:ACO786477 AMK786457:AMK786477 AWG786457:AWG786477 BGC786457:BGC786477 BPY786457:BPY786477 BZU786457:BZU786477 CJQ786457:CJQ786477 CTM786457:CTM786477 DDI786457:DDI786477 DNE786457:DNE786477 DXA786457:DXA786477 EGW786457:EGW786477 EQS786457:EQS786477 FAO786457:FAO786477 FKK786457:FKK786477 FUG786457:FUG786477 GEC786457:GEC786477 GNY786457:GNY786477 GXU786457:GXU786477 HHQ786457:HHQ786477 HRM786457:HRM786477 IBI786457:IBI786477 ILE786457:ILE786477 IVA786457:IVA786477 JEW786457:JEW786477 JOS786457:JOS786477 JYO786457:JYO786477 KIK786457:KIK786477 KSG786457:KSG786477 LCC786457:LCC786477 LLY786457:LLY786477 LVU786457:LVU786477 MFQ786457:MFQ786477 MPM786457:MPM786477 MZI786457:MZI786477 NJE786457:NJE786477 NTA786457:NTA786477 OCW786457:OCW786477 OMS786457:OMS786477 OWO786457:OWO786477 PGK786457:PGK786477 PQG786457:PQG786477 QAC786457:QAC786477 QJY786457:QJY786477 QTU786457:QTU786477 RDQ786457:RDQ786477 RNM786457:RNM786477 RXI786457:RXI786477 SHE786457:SHE786477 SRA786457:SRA786477 TAW786457:TAW786477 TKS786457:TKS786477 TUO786457:TUO786477 UEK786457:UEK786477 UOG786457:UOG786477 UYC786457:UYC786477 VHY786457:VHY786477 VRU786457:VRU786477 WBQ786457:WBQ786477 WLM786457:WLM786477 WVI786457:WVI786477 A851993:A852013 IW851993:IW852013 SS851993:SS852013 ACO851993:ACO852013 AMK851993:AMK852013 AWG851993:AWG852013 BGC851993:BGC852013 BPY851993:BPY852013 BZU851993:BZU852013 CJQ851993:CJQ852013 CTM851993:CTM852013 DDI851993:DDI852013 DNE851993:DNE852013 DXA851993:DXA852013 EGW851993:EGW852013 EQS851993:EQS852013 FAO851993:FAO852013 FKK851993:FKK852013 FUG851993:FUG852013 GEC851993:GEC852013 GNY851993:GNY852013 GXU851993:GXU852013 HHQ851993:HHQ852013 HRM851993:HRM852013 IBI851993:IBI852013 ILE851993:ILE852013 IVA851993:IVA852013 JEW851993:JEW852013 JOS851993:JOS852013 JYO851993:JYO852013 KIK851993:KIK852013 KSG851993:KSG852013 LCC851993:LCC852013 LLY851993:LLY852013 LVU851993:LVU852013 MFQ851993:MFQ852013 MPM851993:MPM852013 MZI851993:MZI852013 NJE851993:NJE852013 NTA851993:NTA852013 OCW851993:OCW852013 OMS851993:OMS852013 OWO851993:OWO852013 PGK851993:PGK852013 PQG851993:PQG852013 QAC851993:QAC852013 QJY851993:QJY852013 QTU851993:QTU852013 RDQ851993:RDQ852013 RNM851993:RNM852013 RXI851993:RXI852013 SHE851993:SHE852013 SRA851993:SRA852013 TAW851993:TAW852013 TKS851993:TKS852013 TUO851993:TUO852013 UEK851993:UEK852013 UOG851993:UOG852013 UYC851993:UYC852013 VHY851993:VHY852013 VRU851993:VRU852013 WBQ851993:WBQ852013 WLM851993:WLM852013 WVI851993:WVI852013 A917529:A917549 IW917529:IW917549 SS917529:SS917549 ACO917529:ACO917549 AMK917529:AMK917549 AWG917529:AWG917549 BGC917529:BGC917549 BPY917529:BPY917549 BZU917529:BZU917549 CJQ917529:CJQ917549 CTM917529:CTM917549 DDI917529:DDI917549 DNE917529:DNE917549 DXA917529:DXA917549 EGW917529:EGW917549 EQS917529:EQS917549 FAO917529:FAO917549 FKK917529:FKK917549 FUG917529:FUG917549 GEC917529:GEC917549 GNY917529:GNY917549 GXU917529:GXU917549 HHQ917529:HHQ917549 HRM917529:HRM917549 IBI917529:IBI917549 ILE917529:ILE917549 IVA917529:IVA917549 JEW917529:JEW917549 JOS917529:JOS917549 JYO917529:JYO917549 KIK917529:KIK917549 KSG917529:KSG917549 LCC917529:LCC917549 LLY917529:LLY917549 LVU917529:LVU917549 MFQ917529:MFQ917549 MPM917529:MPM917549 MZI917529:MZI917549 NJE917529:NJE917549 NTA917529:NTA917549 OCW917529:OCW917549 OMS917529:OMS917549 OWO917529:OWO917549 PGK917529:PGK917549 PQG917529:PQG917549 QAC917529:QAC917549 QJY917529:QJY917549 QTU917529:QTU917549 RDQ917529:RDQ917549 RNM917529:RNM917549 RXI917529:RXI917549 SHE917529:SHE917549 SRA917529:SRA917549 TAW917529:TAW917549 TKS917529:TKS917549 TUO917529:TUO917549 UEK917529:UEK917549 UOG917529:UOG917549 UYC917529:UYC917549 VHY917529:VHY917549 VRU917529:VRU917549 WBQ917529:WBQ917549 WLM917529:WLM917549 WVI917529:WVI917549 A983065:A983085 IW983065:IW983085 SS983065:SS983085 ACO983065:ACO983085 AMK983065:AMK983085 AWG983065:AWG983085 BGC983065:BGC983085 BPY983065:BPY983085 BZU983065:BZU983085 CJQ983065:CJQ983085 CTM983065:CTM983085 DDI983065:DDI983085 DNE983065:DNE983085 DXA983065:DXA983085 EGW983065:EGW983085 EQS983065:EQS983085 FAO983065:FAO983085 FKK983065:FKK983085 FUG983065:FUG983085 GEC983065:GEC983085 GNY983065:GNY983085 GXU983065:GXU983085 HHQ983065:HHQ983085 HRM983065:HRM983085 IBI983065:IBI983085 ILE983065:ILE983085 IVA983065:IVA983085 JEW983065:JEW983085 JOS983065:JOS983085 JYO983065:JYO983085 KIK983065:KIK983085 KSG983065:KSG983085 LCC983065:LCC983085 LLY983065:LLY983085 LVU983065:LVU983085 MFQ983065:MFQ983085 MPM983065:MPM983085 MZI983065:MZI983085 NJE983065:NJE983085 NTA983065:NTA983085 OCW983065:OCW983085 OMS983065:OMS983085 OWO983065:OWO983085 PGK983065:PGK983085 PQG983065:PQG983085 QAC983065:QAC983085 QJY983065:QJY983085 QTU983065:QTU983085 RDQ983065:RDQ983085 RNM983065:RNM983085 RXI983065:RXI983085 SHE983065:SHE983085 SRA983065:SRA983085 TAW983065:TAW983085 TKS983065:TKS983085 TUO983065:TUO983085 UEK983065:UEK983085 UOG983065:UOG983085 UYC983065:UYC983085 VHY983065:VHY983085 VRU983065:VRU983085 WBQ983065:WBQ983085 WLM983065:WLM983085 WVI983065:WVI983085">
      <formula1>"1,2,3,4,5"</formula1>
    </dataValidation>
  </dataValidation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6"/>
  <sheetViews>
    <sheetView workbookViewId="0">
      <selection activeCell="P120" sqref="P120:Q120"/>
    </sheetView>
  </sheetViews>
  <sheetFormatPr baseColWidth="10" defaultRowHeight="15" x14ac:dyDescent="0.25"/>
  <cols>
    <col min="1" max="1" width="6.5703125" style="40" bestFit="1" customWidth="1"/>
    <col min="2" max="2" width="58.85546875" style="40" customWidth="1"/>
    <col min="3" max="3" width="31.140625" style="40" customWidth="1"/>
    <col min="4" max="4" width="26.7109375" style="40" customWidth="1"/>
    <col min="5" max="5" width="25" style="40" customWidth="1"/>
    <col min="6" max="7" width="29.7109375" style="40" customWidth="1"/>
    <col min="8" max="8" width="23" style="40" customWidth="1"/>
    <col min="9" max="9" width="27.28515625" style="40" customWidth="1"/>
    <col min="10" max="10" width="35.140625" style="40" customWidth="1"/>
    <col min="11" max="11" width="33" style="40" customWidth="1"/>
    <col min="12" max="12" width="29.85546875" style="40" customWidth="1"/>
    <col min="13" max="13" width="26.28515625" style="40" customWidth="1"/>
    <col min="14" max="14" width="22.140625" style="40" customWidth="1"/>
    <col min="15" max="15" width="26.140625" style="40" customWidth="1"/>
    <col min="16" max="16" width="19.7109375" style="40" bestFit="1" customWidth="1"/>
    <col min="17" max="17" width="21.85546875" style="40" customWidth="1"/>
    <col min="18" max="18" width="18.28515625" style="40" customWidth="1"/>
    <col min="19" max="22" width="6.42578125" style="40" customWidth="1"/>
    <col min="23" max="251" width="11.42578125" style="40"/>
    <col min="252" max="252" width="1" style="40" customWidth="1"/>
    <col min="253" max="253" width="4.28515625" style="40" customWidth="1"/>
    <col min="254" max="254" width="34.7109375" style="40" customWidth="1"/>
    <col min="255" max="255" width="0" style="40" hidden="1" customWidth="1"/>
    <col min="256" max="256" width="20" style="40" customWidth="1"/>
    <col min="257" max="257" width="20.85546875" style="40" customWidth="1"/>
    <col min="258" max="258" width="25" style="40" customWidth="1"/>
    <col min="259" max="259" width="18.7109375" style="40" customWidth="1"/>
    <col min="260" max="260" width="29.7109375" style="40" customWidth="1"/>
    <col min="261" max="261" width="13.42578125" style="40" customWidth="1"/>
    <col min="262" max="262" width="13.85546875" style="40" customWidth="1"/>
    <col min="263" max="267" width="16.5703125" style="40" customWidth="1"/>
    <col min="268" max="268" width="20.5703125" style="40" customWidth="1"/>
    <col min="269" max="269" width="21.140625" style="40" customWidth="1"/>
    <col min="270" max="270" width="9.5703125" style="40" customWidth="1"/>
    <col min="271" max="271" width="0.42578125" style="40" customWidth="1"/>
    <col min="272" max="278" width="6.42578125" style="40" customWidth="1"/>
    <col min="279" max="507" width="11.42578125" style="40"/>
    <col min="508" max="508" width="1" style="40" customWidth="1"/>
    <col min="509" max="509" width="4.28515625" style="40" customWidth="1"/>
    <col min="510" max="510" width="34.7109375" style="40" customWidth="1"/>
    <col min="511" max="511" width="0" style="40" hidden="1" customWidth="1"/>
    <col min="512" max="512" width="20" style="40" customWidth="1"/>
    <col min="513" max="513" width="20.85546875" style="40" customWidth="1"/>
    <col min="514" max="514" width="25" style="40" customWidth="1"/>
    <col min="515" max="515" width="18.7109375" style="40" customWidth="1"/>
    <col min="516" max="516" width="29.7109375" style="40" customWidth="1"/>
    <col min="517" max="517" width="13.42578125" style="40" customWidth="1"/>
    <col min="518" max="518" width="13.85546875" style="40" customWidth="1"/>
    <col min="519" max="523" width="16.5703125" style="40" customWidth="1"/>
    <col min="524" max="524" width="20.5703125" style="40" customWidth="1"/>
    <col min="525" max="525" width="21.140625" style="40" customWidth="1"/>
    <col min="526" max="526" width="9.5703125" style="40" customWidth="1"/>
    <col min="527" max="527" width="0.42578125" style="40" customWidth="1"/>
    <col min="528" max="534" width="6.42578125" style="40" customWidth="1"/>
    <col min="535" max="763" width="11.42578125" style="40"/>
    <col min="764" max="764" width="1" style="40" customWidth="1"/>
    <col min="765" max="765" width="4.28515625" style="40" customWidth="1"/>
    <col min="766" max="766" width="34.7109375" style="40" customWidth="1"/>
    <col min="767" max="767" width="0" style="40" hidden="1" customWidth="1"/>
    <col min="768" max="768" width="20" style="40" customWidth="1"/>
    <col min="769" max="769" width="20.85546875" style="40" customWidth="1"/>
    <col min="770" max="770" width="25" style="40" customWidth="1"/>
    <col min="771" max="771" width="18.7109375" style="40" customWidth="1"/>
    <col min="772" max="772" width="29.7109375" style="40" customWidth="1"/>
    <col min="773" max="773" width="13.42578125" style="40" customWidth="1"/>
    <col min="774" max="774" width="13.85546875" style="40" customWidth="1"/>
    <col min="775" max="779" width="16.5703125" style="40" customWidth="1"/>
    <col min="780" max="780" width="20.5703125" style="40" customWidth="1"/>
    <col min="781" max="781" width="21.140625" style="40" customWidth="1"/>
    <col min="782" max="782" width="9.5703125" style="40" customWidth="1"/>
    <col min="783" max="783" width="0.42578125" style="40" customWidth="1"/>
    <col min="784" max="790" width="6.42578125" style="40" customWidth="1"/>
    <col min="791" max="1019" width="11.42578125" style="40"/>
    <col min="1020" max="1020" width="1" style="40" customWidth="1"/>
    <col min="1021" max="1021" width="4.28515625" style="40" customWidth="1"/>
    <col min="1022" max="1022" width="34.7109375" style="40" customWidth="1"/>
    <col min="1023" max="1023" width="0" style="40" hidden="1" customWidth="1"/>
    <col min="1024" max="1024" width="20" style="40" customWidth="1"/>
    <col min="1025" max="1025" width="20.85546875" style="40" customWidth="1"/>
    <col min="1026" max="1026" width="25" style="40" customWidth="1"/>
    <col min="1027" max="1027" width="18.7109375" style="40" customWidth="1"/>
    <col min="1028" max="1028" width="29.7109375" style="40" customWidth="1"/>
    <col min="1029" max="1029" width="13.42578125" style="40" customWidth="1"/>
    <col min="1030" max="1030" width="13.85546875" style="40" customWidth="1"/>
    <col min="1031" max="1035" width="16.5703125" style="40" customWidth="1"/>
    <col min="1036" max="1036" width="20.5703125" style="40" customWidth="1"/>
    <col min="1037" max="1037" width="21.140625" style="40" customWidth="1"/>
    <col min="1038" max="1038" width="9.5703125" style="40" customWidth="1"/>
    <col min="1039" max="1039" width="0.42578125" style="40" customWidth="1"/>
    <col min="1040" max="1046" width="6.42578125" style="40" customWidth="1"/>
    <col min="1047" max="1275" width="11.42578125" style="40"/>
    <col min="1276" max="1276" width="1" style="40" customWidth="1"/>
    <col min="1277" max="1277" width="4.28515625" style="40" customWidth="1"/>
    <col min="1278" max="1278" width="34.7109375" style="40" customWidth="1"/>
    <col min="1279" max="1279" width="0" style="40" hidden="1" customWidth="1"/>
    <col min="1280" max="1280" width="20" style="40" customWidth="1"/>
    <col min="1281" max="1281" width="20.85546875" style="40" customWidth="1"/>
    <col min="1282" max="1282" width="25" style="40" customWidth="1"/>
    <col min="1283" max="1283" width="18.7109375" style="40" customWidth="1"/>
    <col min="1284" max="1284" width="29.7109375" style="40" customWidth="1"/>
    <col min="1285" max="1285" width="13.42578125" style="40" customWidth="1"/>
    <col min="1286" max="1286" width="13.85546875" style="40" customWidth="1"/>
    <col min="1287" max="1291" width="16.5703125" style="40" customWidth="1"/>
    <col min="1292" max="1292" width="20.5703125" style="40" customWidth="1"/>
    <col min="1293" max="1293" width="21.140625" style="40" customWidth="1"/>
    <col min="1294" max="1294" width="9.5703125" style="40" customWidth="1"/>
    <col min="1295" max="1295" width="0.42578125" style="40" customWidth="1"/>
    <col min="1296" max="1302" width="6.42578125" style="40" customWidth="1"/>
    <col min="1303" max="1531" width="11.42578125" style="40"/>
    <col min="1532" max="1532" width="1" style="40" customWidth="1"/>
    <col min="1533" max="1533" width="4.28515625" style="40" customWidth="1"/>
    <col min="1534" max="1534" width="34.7109375" style="40" customWidth="1"/>
    <col min="1535" max="1535" width="0" style="40" hidden="1" customWidth="1"/>
    <col min="1536" max="1536" width="20" style="40" customWidth="1"/>
    <col min="1537" max="1537" width="20.85546875" style="40" customWidth="1"/>
    <col min="1538" max="1538" width="25" style="40" customWidth="1"/>
    <col min="1539" max="1539" width="18.7109375" style="40" customWidth="1"/>
    <col min="1540" max="1540" width="29.7109375" style="40" customWidth="1"/>
    <col min="1541" max="1541" width="13.42578125" style="40" customWidth="1"/>
    <col min="1542" max="1542" width="13.85546875" style="40" customWidth="1"/>
    <col min="1543" max="1547" width="16.5703125" style="40" customWidth="1"/>
    <col min="1548" max="1548" width="20.5703125" style="40" customWidth="1"/>
    <col min="1549" max="1549" width="21.140625" style="40" customWidth="1"/>
    <col min="1550" max="1550" width="9.5703125" style="40" customWidth="1"/>
    <col min="1551" max="1551" width="0.42578125" style="40" customWidth="1"/>
    <col min="1552" max="1558" width="6.42578125" style="40" customWidth="1"/>
    <col min="1559" max="1787" width="11.42578125" style="40"/>
    <col min="1788" max="1788" width="1" style="40" customWidth="1"/>
    <col min="1789" max="1789" width="4.28515625" style="40" customWidth="1"/>
    <col min="1790" max="1790" width="34.7109375" style="40" customWidth="1"/>
    <col min="1791" max="1791" width="0" style="40" hidden="1" customWidth="1"/>
    <col min="1792" max="1792" width="20" style="40" customWidth="1"/>
    <col min="1793" max="1793" width="20.85546875" style="40" customWidth="1"/>
    <col min="1794" max="1794" width="25" style="40" customWidth="1"/>
    <col min="1795" max="1795" width="18.7109375" style="40" customWidth="1"/>
    <col min="1796" max="1796" width="29.7109375" style="40" customWidth="1"/>
    <col min="1797" max="1797" width="13.42578125" style="40" customWidth="1"/>
    <col min="1798" max="1798" width="13.85546875" style="40" customWidth="1"/>
    <col min="1799" max="1803" width="16.5703125" style="40" customWidth="1"/>
    <col min="1804" max="1804" width="20.5703125" style="40" customWidth="1"/>
    <col min="1805" max="1805" width="21.140625" style="40" customWidth="1"/>
    <col min="1806" max="1806" width="9.5703125" style="40" customWidth="1"/>
    <col min="1807" max="1807" width="0.42578125" style="40" customWidth="1"/>
    <col min="1808" max="1814" width="6.42578125" style="40" customWidth="1"/>
    <col min="1815" max="2043" width="11.42578125" style="40"/>
    <col min="2044" max="2044" width="1" style="40" customWidth="1"/>
    <col min="2045" max="2045" width="4.28515625" style="40" customWidth="1"/>
    <col min="2046" max="2046" width="34.7109375" style="40" customWidth="1"/>
    <col min="2047" max="2047" width="0" style="40" hidden="1" customWidth="1"/>
    <col min="2048" max="2048" width="20" style="40" customWidth="1"/>
    <col min="2049" max="2049" width="20.85546875" style="40" customWidth="1"/>
    <col min="2050" max="2050" width="25" style="40" customWidth="1"/>
    <col min="2051" max="2051" width="18.7109375" style="40" customWidth="1"/>
    <col min="2052" max="2052" width="29.7109375" style="40" customWidth="1"/>
    <col min="2053" max="2053" width="13.42578125" style="40" customWidth="1"/>
    <col min="2054" max="2054" width="13.85546875" style="40" customWidth="1"/>
    <col min="2055" max="2059" width="16.5703125" style="40" customWidth="1"/>
    <col min="2060" max="2060" width="20.5703125" style="40" customWidth="1"/>
    <col min="2061" max="2061" width="21.140625" style="40" customWidth="1"/>
    <col min="2062" max="2062" width="9.5703125" style="40" customWidth="1"/>
    <col min="2063" max="2063" width="0.42578125" style="40" customWidth="1"/>
    <col min="2064" max="2070" width="6.42578125" style="40" customWidth="1"/>
    <col min="2071" max="2299" width="11.42578125" style="40"/>
    <col min="2300" max="2300" width="1" style="40" customWidth="1"/>
    <col min="2301" max="2301" width="4.28515625" style="40" customWidth="1"/>
    <col min="2302" max="2302" width="34.7109375" style="40" customWidth="1"/>
    <col min="2303" max="2303" width="0" style="40" hidden="1" customWidth="1"/>
    <col min="2304" max="2304" width="20" style="40" customWidth="1"/>
    <col min="2305" max="2305" width="20.85546875" style="40" customWidth="1"/>
    <col min="2306" max="2306" width="25" style="40" customWidth="1"/>
    <col min="2307" max="2307" width="18.7109375" style="40" customWidth="1"/>
    <col min="2308" max="2308" width="29.7109375" style="40" customWidth="1"/>
    <col min="2309" max="2309" width="13.42578125" style="40" customWidth="1"/>
    <col min="2310" max="2310" width="13.85546875" style="40" customWidth="1"/>
    <col min="2311" max="2315" width="16.5703125" style="40" customWidth="1"/>
    <col min="2316" max="2316" width="20.5703125" style="40" customWidth="1"/>
    <col min="2317" max="2317" width="21.140625" style="40" customWidth="1"/>
    <col min="2318" max="2318" width="9.5703125" style="40" customWidth="1"/>
    <col min="2319" max="2319" width="0.42578125" style="40" customWidth="1"/>
    <col min="2320" max="2326" width="6.42578125" style="40" customWidth="1"/>
    <col min="2327" max="2555" width="11.42578125" style="40"/>
    <col min="2556" max="2556" width="1" style="40" customWidth="1"/>
    <col min="2557" max="2557" width="4.28515625" style="40" customWidth="1"/>
    <col min="2558" max="2558" width="34.7109375" style="40" customWidth="1"/>
    <col min="2559" max="2559" width="0" style="40" hidden="1" customWidth="1"/>
    <col min="2560" max="2560" width="20" style="40" customWidth="1"/>
    <col min="2561" max="2561" width="20.85546875" style="40" customWidth="1"/>
    <col min="2562" max="2562" width="25" style="40" customWidth="1"/>
    <col min="2563" max="2563" width="18.7109375" style="40" customWidth="1"/>
    <col min="2564" max="2564" width="29.7109375" style="40" customWidth="1"/>
    <col min="2565" max="2565" width="13.42578125" style="40" customWidth="1"/>
    <col min="2566" max="2566" width="13.85546875" style="40" customWidth="1"/>
    <col min="2567" max="2571" width="16.5703125" style="40" customWidth="1"/>
    <col min="2572" max="2572" width="20.5703125" style="40" customWidth="1"/>
    <col min="2573" max="2573" width="21.140625" style="40" customWidth="1"/>
    <col min="2574" max="2574" width="9.5703125" style="40" customWidth="1"/>
    <col min="2575" max="2575" width="0.42578125" style="40" customWidth="1"/>
    <col min="2576" max="2582" width="6.42578125" style="40" customWidth="1"/>
    <col min="2583" max="2811" width="11.42578125" style="40"/>
    <col min="2812" max="2812" width="1" style="40" customWidth="1"/>
    <col min="2813" max="2813" width="4.28515625" style="40" customWidth="1"/>
    <col min="2814" max="2814" width="34.7109375" style="40" customWidth="1"/>
    <col min="2815" max="2815" width="0" style="40" hidden="1" customWidth="1"/>
    <col min="2816" max="2816" width="20" style="40" customWidth="1"/>
    <col min="2817" max="2817" width="20.85546875" style="40" customWidth="1"/>
    <col min="2818" max="2818" width="25" style="40" customWidth="1"/>
    <col min="2819" max="2819" width="18.7109375" style="40" customWidth="1"/>
    <col min="2820" max="2820" width="29.7109375" style="40" customWidth="1"/>
    <col min="2821" max="2821" width="13.42578125" style="40" customWidth="1"/>
    <col min="2822" max="2822" width="13.85546875" style="40" customWidth="1"/>
    <col min="2823" max="2827" width="16.5703125" style="40" customWidth="1"/>
    <col min="2828" max="2828" width="20.5703125" style="40" customWidth="1"/>
    <col min="2829" max="2829" width="21.140625" style="40" customWidth="1"/>
    <col min="2830" max="2830" width="9.5703125" style="40" customWidth="1"/>
    <col min="2831" max="2831" width="0.42578125" style="40" customWidth="1"/>
    <col min="2832" max="2838" width="6.42578125" style="40" customWidth="1"/>
    <col min="2839" max="3067" width="11.42578125" style="40"/>
    <col min="3068" max="3068" width="1" style="40" customWidth="1"/>
    <col min="3069" max="3069" width="4.28515625" style="40" customWidth="1"/>
    <col min="3070" max="3070" width="34.7109375" style="40" customWidth="1"/>
    <col min="3071" max="3071" width="0" style="40" hidden="1" customWidth="1"/>
    <col min="3072" max="3072" width="20" style="40" customWidth="1"/>
    <col min="3073" max="3073" width="20.85546875" style="40" customWidth="1"/>
    <col min="3074" max="3074" width="25" style="40" customWidth="1"/>
    <col min="3075" max="3075" width="18.7109375" style="40" customWidth="1"/>
    <col min="3076" max="3076" width="29.7109375" style="40" customWidth="1"/>
    <col min="3077" max="3077" width="13.42578125" style="40" customWidth="1"/>
    <col min="3078" max="3078" width="13.85546875" style="40" customWidth="1"/>
    <col min="3079" max="3083" width="16.5703125" style="40" customWidth="1"/>
    <col min="3084" max="3084" width="20.5703125" style="40" customWidth="1"/>
    <col min="3085" max="3085" width="21.140625" style="40" customWidth="1"/>
    <col min="3086" max="3086" width="9.5703125" style="40" customWidth="1"/>
    <col min="3087" max="3087" width="0.42578125" style="40" customWidth="1"/>
    <col min="3088" max="3094" width="6.42578125" style="40" customWidth="1"/>
    <col min="3095" max="3323" width="11.42578125" style="40"/>
    <col min="3324" max="3324" width="1" style="40" customWidth="1"/>
    <col min="3325" max="3325" width="4.28515625" style="40" customWidth="1"/>
    <col min="3326" max="3326" width="34.7109375" style="40" customWidth="1"/>
    <col min="3327" max="3327" width="0" style="40" hidden="1" customWidth="1"/>
    <col min="3328" max="3328" width="20" style="40" customWidth="1"/>
    <col min="3329" max="3329" width="20.85546875" style="40" customWidth="1"/>
    <col min="3330" max="3330" width="25" style="40" customWidth="1"/>
    <col min="3331" max="3331" width="18.7109375" style="40" customWidth="1"/>
    <col min="3332" max="3332" width="29.7109375" style="40" customWidth="1"/>
    <col min="3333" max="3333" width="13.42578125" style="40" customWidth="1"/>
    <col min="3334" max="3334" width="13.85546875" style="40" customWidth="1"/>
    <col min="3335" max="3339" width="16.5703125" style="40" customWidth="1"/>
    <col min="3340" max="3340" width="20.5703125" style="40" customWidth="1"/>
    <col min="3341" max="3341" width="21.140625" style="40" customWidth="1"/>
    <col min="3342" max="3342" width="9.5703125" style="40" customWidth="1"/>
    <col min="3343" max="3343" width="0.42578125" style="40" customWidth="1"/>
    <col min="3344" max="3350" width="6.42578125" style="40" customWidth="1"/>
    <col min="3351" max="3579" width="11.42578125" style="40"/>
    <col min="3580" max="3580" width="1" style="40" customWidth="1"/>
    <col min="3581" max="3581" width="4.28515625" style="40" customWidth="1"/>
    <col min="3582" max="3582" width="34.7109375" style="40" customWidth="1"/>
    <col min="3583" max="3583" width="0" style="40" hidden="1" customWidth="1"/>
    <col min="3584" max="3584" width="20" style="40" customWidth="1"/>
    <col min="3585" max="3585" width="20.85546875" style="40" customWidth="1"/>
    <col min="3586" max="3586" width="25" style="40" customWidth="1"/>
    <col min="3587" max="3587" width="18.7109375" style="40" customWidth="1"/>
    <col min="3588" max="3588" width="29.7109375" style="40" customWidth="1"/>
    <col min="3589" max="3589" width="13.42578125" style="40" customWidth="1"/>
    <col min="3590" max="3590" width="13.85546875" style="40" customWidth="1"/>
    <col min="3591" max="3595" width="16.5703125" style="40" customWidth="1"/>
    <col min="3596" max="3596" width="20.5703125" style="40" customWidth="1"/>
    <col min="3597" max="3597" width="21.140625" style="40" customWidth="1"/>
    <col min="3598" max="3598" width="9.5703125" style="40" customWidth="1"/>
    <col min="3599" max="3599" width="0.42578125" style="40" customWidth="1"/>
    <col min="3600" max="3606" width="6.42578125" style="40" customWidth="1"/>
    <col min="3607" max="3835" width="11.42578125" style="40"/>
    <col min="3836" max="3836" width="1" style="40" customWidth="1"/>
    <col min="3837" max="3837" width="4.28515625" style="40" customWidth="1"/>
    <col min="3838" max="3838" width="34.7109375" style="40" customWidth="1"/>
    <col min="3839" max="3839" width="0" style="40" hidden="1" customWidth="1"/>
    <col min="3840" max="3840" width="20" style="40" customWidth="1"/>
    <col min="3841" max="3841" width="20.85546875" style="40" customWidth="1"/>
    <col min="3842" max="3842" width="25" style="40" customWidth="1"/>
    <col min="3843" max="3843" width="18.7109375" style="40" customWidth="1"/>
    <col min="3844" max="3844" width="29.7109375" style="40" customWidth="1"/>
    <col min="3845" max="3845" width="13.42578125" style="40" customWidth="1"/>
    <col min="3846" max="3846" width="13.85546875" style="40" customWidth="1"/>
    <col min="3847" max="3851" width="16.5703125" style="40" customWidth="1"/>
    <col min="3852" max="3852" width="20.5703125" style="40" customWidth="1"/>
    <col min="3853" max="3853" width="21.140625" style="40" customWidth="1"/>
    <col min="3854" max="3854" width="9.5703125" style="40" customWidth="1"/>
    <col min="3855" max="3855" width="0.42578125" style="40" customWidth="1"/>
    <col min="3856" max="3862" width="6.42578125" style="40" customWidth="1"/>
    <col min="3863" max="4091" width="11.42578125" style="40"/>
    <col min="4092" max="4092" width="1" style="40" customWidth="1"/>
    <col min="4093" max="4093" width="4.28515625" style="40" customWidth="1"/>
    <col min="4094" max="4094" width="34.7109375" style="40" customWidth="1"/>
    <col min="4095" max="4095" width="0" style="40" hidden="1" customWidth="1"/>
    <col min="4096" max="4096" width="20" style="40" customWidth="1"/>
    <col min="4097" max="4097" width="20.85546875" style="40" customWidth="1"/>
    <col min="4098" max="4098" width="25" style="40" customWidth="1"/>
    <col min="4099" max="4099" width="18.7109375" style="40" customWidth="1"/>
    <col min="4100" max="4100" width="29.7109375" style="40" customWidth="1"/>
    <col min="4101" max="4101" width="13.42578125" style="40" customWidth="1"/>
    <col min="4102" max="4102" width="13.85546875" style="40" customWidth="1"/>
    <col min="4103" max="4107" width="16.5703125" style="40" customWidth="1"/>
    <col min="4108" max="4108" width="20.5703125" style="40" customWidth="1"/>
    <col min="4109" max="4109" width="21.140625" style="40" customWidth="1"/>
    <col min="4110" max="4110" width="9.5703125" style="40" customWidth="1"/>
    <col min="4111" max="4111" width="0.42578125" style="40" customWidth="1"/>
    <col min="4112" max="4118" width="6.42578125" style="40" customWidth="1"/>
    <col min="4119" max="4347" width="11.42578125" style="40"/>
    <col min="4348" max="4348" width="1" style="40" customWidth="1"/>
    <col min="4349" max="4349" width="4.28515625" style="40" customWidth="1"/>
    <col min="4350" max="4350" width="34.7109375" style="40" customWidth="1"/>
    <col min="4351" max="4351" width="0" style="40" hidden="1" customWidth="1"/>
    <col min="4352" max="4352" width="20" style="40" customWidth="1"/>
    <col min="4353" max="4353" width="20.85546875" style="40" customWidth="1"/>
    <col min="4354" max="4354" width="25" style="40" customWidth="1"/>
    <col min="4355" max="4355" width="18.7109375" style="40" customWidth="1"/>
    <col min="4356" max="4356" width="29.7109375" style="40" customWidth="1"/>
    <col min="4357" max="4357" width="13.42578125" style="40" customWidth="1"/>
    <col min="4358" max="4358" width="13.85546875" style="40" customWidth="1"/>
    <col min="4359" max="4363" width="16.5703125" style="40" customWidth="1"/>
    <col min="4364" max="4364" width="20.5703125" style="40" customWidth="1"/>
    <col min="4365" max="4365" width="21.140625" style="40" customWidth="1"/>
    <col min="4366" max="4366" width="9.5703125" style="40" customWidth="1"/>
    <col min="4367" max="4367" width="0.42578125" style="40" customWidth="1"/>
    <col min="4368" max="4374" width="6.42578125" style="40" customWidth="1"/>
    <col min="4375" max="4603" width="11.42578125" style="40"/>
    <col min="4604" max="4604" width="1" style="40" customWidth="1"/>
    <col min="4605" max="4605" width="4.28515625" style="40" customWidth="1"/>
    <col min="4606" max="4606" width="34.7109375" style="40" customWidth="1"/>
    <col min="4607" max="4607" width="0" style="40" hidden="1" customWidth="1"/>
    <col min="4608" max="4608" width="20" style="40" customWidth="1"/>
    <col min="4609" max="4609" width="20.85546875" style="40" customWidth="1"/>
    <col min="4610" max="4610" width="25" style="40" customWidth="1"/>
    <col min="4611" max="4611" width="18.7109375" style="40" customWidth="1"/>
    <col min="4612" max="4612" width="29.7109375" style="40" customWidth="1"/>
    <col min="4613" max="4613" width="13.42578125" style="40" customWidth="1"/>
    <col min="4614" max="4614" width="13.85546875" style="40" customWidth="1"/>
    <col min="4615" max="4619" width="16.5703125" style="40" customWidth="1"/>
    <col min="4620" max="4620" width="20.5703125" style="40" customWidth="1"/>
    <col min="4621" max="4621" width="21.140625" style="40" customWidth="1"/>
    <col min="4622" max="4622" width="9.5703125" style="40" customWidth="1"/>
    <col min="4623" max="4623" width="0.42578125" style="40" customWidth="1"/>
    <col min="4624" max="4630" width="6.42578125" style="40" customWidth="1"/>
    <col min="4631" max="4859" width="11.42578125" style="40"/>
    <col min="4860" max="4860" width="1" style="40" customWidth="1"/>
    <col min="4861" max="4861" width="4.28515625" style="40" customWidth="1"/>
    <col min="4862" max="4862" width="34.7109375" style="40" customWidth="1"/>
    <col min="4863" max="4863" width="0" style="40" hidden="1" customWidth="1"/>
    <col min="4864" max="4864" width="20" style="40" customWidth="1"/>
    <col min="4865" max="4865" width="20.85546875" style="40" customWidth="1"/>
    <col min="4866" max="4866" width="25" style="40" customWidth="1"/>
    <col min="4867" max="4867" width="18.7109375" style="40" customWidth="1"/>
    <col min="4868" max="4868" width="29.7109375" style="40" customWidth="1"/>
    <col min="4869" max="4869" width="13.42578125" style="40" customWidth="1"/>
    <col min="4870" max="4870" width="13.85546875" style="40" customWidth="1"/>
    <col min="4871" max="4875" width="16.5703125" style="40" customWidth="1"/>
    <col min="4876" max="4876" width="20.5703125" style="40" customWidth="1"/>
    <col min="4877" max="4877" width="21.140625" style="40" customWidth="1"/>
    <col min="4878" max="4878" width="9.5703125" style="40" customWidth="1"/>
    <col min="4879" max="4879" width="0.42578125" style="40" customWidth="1"/>
    <col min="4880" max="4886" width="6.42578125" style="40" customWidth="1"/>
    <col min="4887" max="5115" width="11.42578125" style="40"/>
    <col min="5116" max="5116" width="1" style="40" customWidth="1"/>
    <col min="5117" max="5117" width="4.28515625" style="40" customWidth="1"/>
    <col min="5118" max="5118" width="34.7109375" style="40" customWidth="1"/>
    <col min="5119" max="5119" width="0" style="40" hidden="1" customWidth="1"/>
    <col min="5120" max="5120" width="20" style="40" customWidth="1"/>
    <col min="5121" max="5121" width="20.85546875" style="40" customWidth="1"/>
    <col min="5122" max="5122" width="25" style="40" customWidth="1"/>
    <col min="5123" max="5123" width="18.7109375" style="40" customWidth="1"/>
    <col min="5124" max="5124" width="29.7109375" style="40" customWidth="1"/>
    <col min="5125" max="5125" width="13.42578125" style="40" customWidth="1"/>
    <col min="5126" max="5126" width="13.85546875" style="40" customWidth="1"/>
    <col min="5127" max="5131" width="16.5703125" style="40" customWidth="1"/>
    <col min="5132" max="5132" width="20.5703125" style="40" customWidth="1"/>
    <col min="5133" max="5133" width="21.140625" style="40" customWidth="1"/>
    <col min="5134" max="5134" width="9.5703125" style="40" customWidth="1"/>
    <col min="5135" max="5135" width="0.42578125" style="40" customWidth="1"/>
    <col min="5136" max="5142" width="6.42578125" style="40" customWidth="1"/>
    <col min="5143" max="5371" width="11.42578125" style="40"/>
    <col min="5372" max="5372" width="1" style="40" customWidth="1"/>
    <col min="5373" max="5373" width="4.28515625" style="40" customWidth="1"/>
    <col min="5374" max="5374" width="34.7109375" style="40" customWidth="1"/>
    <col min="5375" max="5375" width="0" style="40" hidden="1" customWidth="1"/>
    <col min="5376" max="5376" width="20" style="40" customWidth="1"/>
    <col min="5377" max="5377" width="20.85546875" style="40" customWidth="1"/>
    <col min="5378" max="5378" width="25" style="40" customWidth="1"/>
    <col min="5379" max="5379" width="18.7109375" style="40" customWidth="1"/>
    <col min="5380" max="5380" width="29.7109375" style="40" customWidth="1"/>
    <col min="5381" max="5381" width="13.42578125" style="40" customWidth="1"/>
    <col min="5382" max="5382" width="13.85546875" style="40" customWidth="1"/>
    <col min="5383" max="5387" width="16.5703125" style="40" customWidth="1"/>
    <col min="5388" max="5388" width="20.5703125" style="40" customWidth="1"/>
    <col min="5389" max="5389" width="21.140625" style="40" customWidth="1"/>
    <col min="5390" max="5390" width="9.5703125" style="40" customWidth="1"/>
    <col min="5391" max="5391" width="0.42578125" style="40" customWidth="1"/>
    <col min="5392" max="5398" width="6.42578125" style="40" customWidth="1"/>
    <col min="5399" max="5627" width="11.42578125" style="40"/>
    <col min="5628" max="5628" width="1" style="40" customWidth="1"/>
    <col min="5629" max="5629" width="4.28515625" style="40" customWidth="1"/>
    <col min="5630" max="5630" width="34.7109375" style="40" customWidth="1"/>
    <col min="5631" max="5631" width="0" style="40" hidden="1" customWidth="1"/>
    <col min="5632" max="5632" width="20" style="40" customWidth="1"/>
    <col min="5633" max="5633" width="20.85546875" style="40" customWidth="1"/>
    <col min="5634" max="5634" width="25" style="40" customWidth="1"/>
    <col min="5635" max="5635" width="18.7109375" style="40" customWidth="1"/>
    <col min="5636" max="5636" width="29.7109375" style="40" customWidth="1"/>
    <col min="5637" max="5637" width="13.42578125" style="40" customWidth="1"/>
    <col min="5638" max="5638" width="13.85546875" style="40" customWidth="1"/>
    <col min="5639" max="5643" width="16.5703125" style="40" customWidth="1"/>
    <col min="5644" max="5644" width="20.5703125" style="40" customWidth="1"/>
    <col min="5645" max="5645" width="21.140625" style="40" customWidth="1"/>
    <col min="5646" max="5646" width="9.5703125" style="40" customWidth="1"/>
    <col min="5647" max="5647" width="0.42578125" style="40" customWidth="1"/>
    <col min="5648" max="5654" width="6.42578125" style="40" customWidth="1"/>
    <col min="5655" max="5883" width="11.42578125" style="40"/>
    <col min="5884" max="5884" width="1" style="40" customWidth="1"/>
    <col min="5885" max="5885" width="4.28515625" style="40" customWidth="1"/>
    <col min="5886" max="5886" width="34.7109375" style="40" customWidth="1"/>
    <col min="5887" max="5887" width="0" style="40" hidden="1" customWidth="1"/>
    <col min="5888" max="5888" width="20" style="40" customWidth="1"/>
    <col min="5889" max="5889" width="20.85546875" style="40" customWidth="1"/>
    <col min="5890" max="5890" width="25" style="40" customWidth="1"/>
    <col min="5891" max="5891" width="18.7109375" style="40" customWidth="1"/>
    <col min="5892" max="5892" width="29.7109375" style="40" customWidth="1"/>
    <col min="5893" max="5893" width="13.42578125" style="40" customWidth="1"/>
    <col min="5894" max="5894" width="13.85546875" style="40" customWidth="1"/>
    <col min="5895" max="5899" width="16.5703125" style="40" customWidth="1"/>
    <col min="5900" max="5900" width="20.5703125" style="40" customWidth="1"/>
    <col min="5901" max="5901" width="21.140625" style="40" customWidth="1"/>
    <col min="5902" max="5902" width="9.5703125" style="40" customWidth="1"/>
    <col min="5903" max="5903" width="0.42578125" style="40" customWidth="1"/>
    <col min="5904" max="5910" width="6.42578125" style="40" customWidth="1"/>
    <col min="5911" max="6139" width="11.42578125" style="40"/>
    <col min="6140" max="6140" width="1" style="40" customWidth="1"/>
    <col min="6141" max="6141" width="4.28515625" style="40" customWidth="1"/>
    <col min="6142" max="6142" width="34.7109375" style="40" customWidth="1"/>
    <col min="6143" max="6143" width="0" style="40" hidden="1" customWidth="1"/>
    <col min="6144" max="6144" width="20" style="40" customWidth="1"/>
    <col min="6145" max="6145" width="20.85546875" style="40" customWidth="1"/>
    <col min="6146" max="6146" width="25" style="40" customWidth="1"/>
    <col min="6147" max="6147" width="18.7109375" style="40" customWidth="1"/>
    <col min="6148" max="6148" width="29.7109375" style="40" customWidth="1"/>
    <col min="6149" max="6149" width="13.42578125" style="40" customWidth="1"/>
    <col min="6150" max="6150" width="13.85546875" style="40" customWidth="1"/>
    <col min="6151" max="6155" width="16.5703125" style="40" customWidth="1"/>
    <col min="6156" max="6156" width="20.5703125" style="40" customWidth="1"/>
    <col min="6157" max="6157" width="21.140625" style="40" customWidth="1"/>
    <col min="6158" max="6158" width="9.5703125" style="40" customWidth="1"/>
    <col min="6159" max="6159" width="0.42578125" style="40" customWidth="1"/>
    <col min="6160" max="6166" width="6.42578125" style="40" customWidth="1"/>
    <col min="6167" max="6395" width="11.42578125" style="40"/>
    <col min="6396" max="6396" width="1" style="40" customWidth="1"/>
    <col min="6397" max="6397" width="4.28515625" style="40" customWidth="1"/>
    <col min="6398" max="6398" width="34.7109375" style="40" customWidth="1"/>
    <col min="6399" max="6399" width="0" style="40" hidden="1" customWidth="1"/>
    <col min="6400" max="6400" width="20" style="40" customWidth="1"/>
    <col min="6401" max="6401" width="20.85546875" style="40" customWidth="1"/>
    <col min="6402" max="6402" width="25" style="40" customWidth="1"/>
    <col min="6403" max="6403" width="18.7109375" style="40" customWidth="1"/>
    <col min="6404" max="6404" width="29.7109375" style="40" customWidth="1"/>
    <col min="6405" max="6405" width="13.42578125" style="40" customWidth="1"/>
    <col min="6406" max="6406" width="13.85546875" style="40" customWidth="1"/>
    <col min="6407" max="6411" width="16.5703125" style="40" customWidth="1"/>
    <col min="6412" max="6412" width="20.5703125" style="40" customWidth="1"/>
    <col min="6413" max="6413" width="21.140625" style="40" customWidth="1"/>
    <col min="6414" max="6414" width="9.5703125" style="40" customWidth="1"/>
    <col min="6415" max="6415" width="0.42578125" style="40" customWidth="1"/>
    <col min="6416" max="6422" width="6.42578125" style="40" customWidth="1"/>
    <col min="6423" max="6651" width="11.42578125" style="40"/>
    <col min="6652" max="6652" width="1" style="40" customWidth="1"/>
    <col min="6653" max="6653" width="4.28515625" style="40" customWidth="1"/>
    <col min="6654" max="6654" width="34.7109375" style="40" customWidth="1"/>
    <col min="6655" max="6655" width="0" style="40" hidden="1" customWidth="1"/>
    <col min="6656" max="6656" width="20" style="40" customWidth="1"/>
    <col min="6657" max="6657" width="20.85546875" style="40" customWidth="1"/>
    <col min="6658" max="6658" width="25" style="40" customWidth="1"/>
    <col min="6659" max="6659" width="18.7109375" style="40" customWidth="1"/>
    <col min="6660" max="6660" width="29.7109375" style="40" customWidth="1"/>
    <col min="6661" max="6661" width="13.42578125" style="40" customWidth="1"/>
    <col min="6662" max="6662" width="13.85546875" style="40" customWidth="1"/>
    <col min="6663" max="6667" width="16.5703125" style="40" customWidth="1"/>
    <col min="6668" max="6668" width="20.5703125" style="40" customWidth="1"/>
    <col min="6669" max="6669" width="21.140625" style="40" customWidth="1"/>
    <col min="6670" max="6670" width="9.5703125" style="40" customWidth="1"/>
    <col min="6671" max="6671" width="0.42578125" style="40" customWidth="1"/>
    <col min="6672" max="6678" width="6.42578125" style="40" customWidth="1"/>
    <col min="6679" max="6907" width="11.42578125" style="40"/>
    <col min="6908" max="6908" width="1" style="40" customWidth="1"/>
    <col min="6909" max="6909" width="4.28515625" style="40" customWidth="1"/>
    <col min="6910" max="6910" width="34.7109375" style="40" customWidth="1"/>
    <col min="6911" max="6911" width="0" style="40" hidden="1" customWidth="1"/>
    <col min="6912" max="6912" width="20" style="40" customWidth="1"/>
    <col min="6913" max="6913" width="20.85546875" style="40" customWidth="1"/>
    <col min="6914" max="6914" width="25" style="40" customWidth="1"/>
    <col min="6915" max="6915" width="18.7109375" style="40" customWidth="1"/>
    <col min="6916" max="6916" width="29.7109375" style="40" customWidth="1"/>
    <col min="6917" max="6917" width="13.42578125" style="40" customWidth="1"/>
    <col min="6918" max="6918" width="13.85546875" style="40" customWidth="1"/>
    <col min="6919" max="6923" width="16.5703125" style="40" customWidth="1"/>
    <col min="6924" max="6924" width="20.5703125" style="40" customWidth="1"/>
    <col min="6925" max="6925" width="21.140625" style="40" customWidth="1"/>
    <col min="6926" max="6926" width="9.5703125" style="40" customWidth="1"/>
    <col min="6927" max="6927" width="0.42578125" style="40" customWidth="1"/>
    <col min="6928" max="6934" width="6.42578125" style="40" customWidth="1"/>
    <col min="6935" max="7163" width="11.42578125" style="40"/>
    <col min="7164" max="7164" width="1" style="40" customWidth="1"/>
    <col min="7165" max="7165" width="4.28515625" style="40" customWidth="1"/>
    <col min="7166" max="7166" width="34.7109375" style="40" customWidth="1"/>
    <col min="7167" max="7167" width="0" style="40" hidden="1" customWidth="1"/>
    <col min="7168" max="7168" width="20" style="40" customWidth="1"/>
    <col min="7169" max="7169" width="20.85546875" style="40" customWidth="1"/>
    <col min="7170" max="7170" width="25" style="40" customWidth="1"/>
    <col min="7171" max="7171" width="18.7109375" style="40" customWidth="1"/>
    <col min="7172" max="7172" width="29.7109375" style="40" customWidth="1"/>
    <col min="7173" max="7173" width="13.42578125" style="40" customWidth="1"/>
    <col min="7174" max="7174" width="13.85546875" style="40" customWidth="1"/>
    <col min="7175" max="7179" width="16.5703125" style="40" customWidth="1"/>
    <col min="7180" max="7180" width="20.5703125" style="40" customWidth="1"/>
    <col min="7181" max="7181" width="21.140625" style="40" customWidth="1"/>
    <col min="7182" max="7182" width="9.5703125" style="40" customWidth="1"/>
    <col min="7183" max="7183" width="0.42578125" style="40" customWidth="1"/>
    <col min="7184" max="7190" width="6.42578125" style="40" customWidth="1"/>
    <col min="7191" max="7419" width="11.42578125" style="40"/>
    <col min="7420" max="7420" width="1" style="40" customWidth="1"/>
    <col min="7421" max="7421" width="4.28515625" style="40" customWidth="1"/>
    <col min="7422" max="7422" width="34.7109375" style="40" customWidth="1"/>
    <col min="7423" max="7423" width="0" style="40" hidden="1" customWidth="1"/>
    <col min="7424" max="7424" width="20" style="40" customWidth="1"/>
    <col min="7425" max="7425" width="20.85546875" style="40" customWidth="1"/>
    <col min="7426" max="7426" width="25" style="40" customWidth="1"/>
    <col min="7427" max="7427" width="18.7109375" style="40" customWidth="1"/>
    <col min="7428" max="7428" width="29.7109375" style="40" customWidth="1"/>
    <col min="7429" max="7429" width="13.42578125" style="40" customWidth="1"/>
    <col min="7430" max="7430" width="13.85546875" style="40" customWidth="1"/>
    <col min="7431" max="7435" width="16.5703125" style="40" customWidth="1"/>
    <col min="7436" max="7436" width="20.5703125" style="40" customWidth="1"/>
    <col min="7437" max="7437" width="21.140625" style="40" customWidth="1"/>
    <col min="7438" max="7438" width="9.5703125" style="40" customWidth="1"/>
    <col min="7439" max="7439" width="0.42578125" style="40" customWidth="1"/>
    <col min="7440" max="7446" width="6.42578125" style="40" customWidth="1"/>
    <col min="7447" max="7675" width="11.42578125" style="40"/>
    <col min="7676" max="7676" width="1" style="40" customWidth="1"/>
    <col min="7677" max="7677" width="4.28515625" style="40" customWidth="1"/>
    <col min="7678" max="7678" width="34.7109375" style="40" customWidth="1"/>
    <col min="7679" max="7679" width="0" style="40" hidden="1" customWidth="1"/>
    <col min="7680" max="7680" width="20" style="40" customWidth="1"/>
    <col min="7681" max="7681" width="20.85546875" style="40" customWidth="1"/>
    <col min="7682" max="7682" width="25" style="40" customWidth="1"/>
    <col min="7683" max="7683" width="18.7109375" style="40" customWidth="1"/>
    <col min="7684" max="7684" width="29.7109375" style="40" customWidth="1"/>
    <col min="7685" max="7685" width="13.42578125" style="40" customWidth="1"/>
    <col min="7686" max="7686" width="13.85546875" style="40" customWidth="1"/>
    <col min="7687" max="7691" width="16.5703125" style="40" customWidth="1"/>
    <col min="7692" max="7692" width="20.5703125" style="40" customWidth="1"/>
    <col min="7693" max="7693" width="21.140625" style="40" customWidth="1"/>
    <col min="7694" max="7694" width="9.5703125" style="40" customWidth="1"/>
    <col min="7695" max="7695" width="0.42578125" style="40" customWidth="1"/>
    <col min="7696" max="7702" width="6.42578125" style="40" customWidth="1"/>
    <col min="7703" max="7931" width="11.42578125" style="40"/>
    <col min="7932" max="7932" width="1" style="40" customWidth="1"/>
    <col min="7933" max="7933" width="4.28515625" style="40" customWidth="1"/>
    <col min="7934" max="7934" width="34.7109375" style="40" customWidth="1"/>
    <col min="7935" max="7935" width="0" style="40" hidden="1" customWidth="1"/>
    <col min="7936" max="7936" width="20" style="40" customWidth="1"/>
    <col min="7937" max="7937" width="20.85546875" style="40" customWidth="1"/>
    <col min="7938" max="7938" width="25" style="40" customWidth="1"/>
    <col min="7939" max="7939" width="18.7109375" style="40" customWidth="1"/>
    <col min="7940" max="7940" width="29.7109375" style="40" customWidth="1"/>
    <col min="7941" max="7941" width="13.42578125" style="40" customWidth="1"/>
    <col min="7942" max="7942" width="13.85546875" style="40" customWidth="1"/>
    <col min="7943" max="7947" width="16.5703125" style="40" customWidth="1"/>
    <col min="7948" max="7948" width="20.5703125" style="40" customWidth="1"/>
    <col min="7949" max="7949" width="21.140625" style="40" customWidth="1"/>
    <col min="7950" max="7950" width="9.5703125" style="40" customWidth="1"/>
    <col min="7951" max="7951" width="0.42578125" style="40" customWidth="1"/>
    <col min="7952" max="7958" width="6.42578125" style="40" customWidth="1"/>
    <col min="7959" max="8187" width="11.42578125" style="40"/>
    <col min="8188" max="8188" width="1" style="40" customWidth="1"/>
    <col min="8189" max="8189" width="4.28515625" style="40" customWidth="1"/>
    <col min="8190" max="8190" width="34.7109375" style="40" customWidth="1"/>
    <col min="8191" max="8191" width="0" style="40" hidden="1" customWidth="1"/>
    <col min="8192" max="8192" width="20" style="40" customWidth="1"/>
    <col min="8193" max="8193" width="20.85546875" style="40" customWidth="1"/>
    <col min="8194" max="8194" width="25" style="40" customWidth="1"/>
    <col min="8195" max="8195" width="18.7109375" style="40" customWidth="1"/>
    <col min="8196" max="8196" width="29.7109375" style="40" customWidth="1"/>
    <col min="8197" max="8197" width="13.42578125" style="40" customWidth="1"/>
    <col min="8198" max="8198" width="13.85546875" style="40" customWidth="1"/>
    <col min="8199" max="8203" width="16.5703125" style="40" customWidth="1"/>
    <col min="8204" max="8204" width="20.5703125" style="40" customWidth="1"/>
    <col min="8205" max="8205" width="21.140625" style="40" customWidth="1"/>
    <col min="8206" max="8206" width="9.5703125" style="40" customWidth="1"/>
    <col min="8207" max="8207" width="0.42578125" style="40" customWidth="1"/>
    <col min="8208" max="8214" width="6.42578125" style="40" customWidth="1"/>
    <col min="8215" max="8443" width="11.42578125" style="40"/>
    <col min="8444" max="8444" width="1" style="40" customWidth="1"/>
    <col min="8445" max="8445" width="4.28515625" style="40" customWidth="1"/>
    <col min="8446" max="8446" width="34.7109375" style="40" customWidth="1"/>
    <col min="8447" max="8447" width="0" style="40" hidden="1" customWidth="1"/>
    <col min="8448" max="8448" width="20" style="40" customWidth="1"/>
    <col min="8449" max="8449" width="20.85546875" style="40" customWidth="1"/>
    <col min="8450" max="8450" width="25" style="40" customWidth="1"/>
    <col min="8451" max="8451" width="18.7109375" style="40" customWidth="1"/>
    <col min="8452" max="8452" width="29.7109375" style="40" customWidth="1"/>
    <col min="8453" max="8453" width="13.42578125" style="40" customWidth="1"/>
    <col min="8454" max="8454" width="13.85546875" style="40" customWidth="1"/>
    <col min="8455" max="8459" width="16.5703125" style="40" customWidth="1"/>
    <col min="8460" max="8460" width="20.5703125" style="40" customWidth="1"/>
    <col min="8461" max="8461" width="21.140625" style="40" customWidth="1"/>
    <col min="8462" max="8462" width="9.5703125" style="40" customWidth="1"/>
    <col min="8463" max="8463" width="0.42578125" style="40" customWidth="1"/>
    <col min="8464" max="8470" width="6.42578125" style="40" customWidth="1"/>
    <col min="8471" max="8699" width="11.42578125" style="40"/>
    <col min="8700" max="8700" width="1" style="40" customWidth="1"/>
    <col min="8701" max="8701" width="4.28515625" style="40" customWidth="1"/>
    <col min="8702" max="8702" width="34.7109375" style="40" customWidth="1"/>
    <col min="8703" max="8703" width="0" style="40" hidden="1" customWidth="1"/>
    <col min="8704" max="8704" width="20" style="40" customWidth="1"/>
    <col min="8705" max="8705" width="20.85546875" style="40" customWidth="1"/>
    <col min="8706" max="8706" width="25" style="40" customWidth="1"/>
    <col min="8707" max="8707" width="18.7109375" style="40" customWidth="1"/>
    <col min="8708" max="8708" width="29.7109375" style="40" customWidth="1"/>
    <col min="8709" max="8709" width="13.42578125" style="40" customWidth="1"/>
    <col min="8710" max="8710" width="13.85546875" style="40" customWidth="1"/>
    <col min="8711" max="8715" width="16.5703125" style="40" customWidth="1"/>
    <col min="8716" max="8716" width="20.5703125" style="40" customWidth="1"/>
    <col min="8717" max="8717" width="21.140625" style="40" customWidth="1"/>
    <col min="8718" max="8718" width="9.5703125" style="40" customWidth="1"/>
    <col min="8719" max="8719" width="0.42578125" style="40" customWidth="1"/>
    <col min="8720" max="8726" width="6.42578125" style="40" customWidth="1"/>
    <col min="8727" max="8955" width="11.42578125" style="40"/>
    <col min="8956" max="8956" width="1" style="40" customWidth="1"/>
    <col min="8957" max="8957" width="4.28515625" style="40" customWidth="1"/>
    <col min="8958" max="8958" width="34.7109375" style="40" customWidth="1"/>
    <col min="8959" max="8959" width="0" style="40" hidden="1" customWidth="1"/>
    <col min="8960" max="8960" width="20" style="40" customWidth="1"/>
    <col min="8961" max="8961" width="20.85546875" style="40" customWidth="1"/>
    <col min="8962" max="8962" width="25" style="40" customWidth="1"/>
    <col min="8963" max="8963" width="18.7109375" style="40" customWidth="1"/>
    <col min="8964" max="8964" width="29.7109375" style="40" customWidth="1"/>
    <col min="8965" max="8965" width="13.42578125" style="40" customWidth="1"/>
    <col min="8966" max="8966" width="13.85546875" style="40" customWidth="1"/>
    <col min="8967" max="8971" width="16.5703125" style="40" customWidth="1"/>
    <col min="8972" max="8972" width="20.5703125" style="40" customWidth="1"/>
    <col min="8973" max="8973" width="21.140625" style="40" customWidth="1"/>
    <col min="8974" max="8974" width="9.5703125" style="40" customWidth="1"/>
    <col min="8975" max="8975" width="0.42578125" style="40" customWidth="1"/>
    <col min="8976" max="8982" width="6.42578125" style="40" customWidth="1"/>
    <col min="8983" max="9211" width="11.42578125" style="40"/>
    <col min="9212" max="9212" width="1" style="40" customWidth="1"/>
    <col min="9213" max="9213" width="4.28515625" style="40" customWidth="1"/>
    <col min="9214" max="9214" width="34.7109375" style="40" customWidth="1"/>
    <col min="9215" max="9215" width="0" style="40" hidden="1" customWidth="1"/>
    <col min="9216" max="9216" width="20" style="40" customWidth="1"/>
    <col min="9217" max="9217" width="20.85546875" style="40" customWidth="1"/>
    <col min="9218" max="9218" width="25" style="40" customWidth="1"/>
    <col min="9219" max="9219" width="18.7109375" style="40" customWidth="1"/>
    <col min="9220" max="9220" width="29.7109375" style="40" customWidth="1"/>
    <col min="9221" max="9221" width="13.42578125" style="40" customWidth="1"/>
    <col min="9222" max="9222" width="13.85546875" style="40" customWidth="1"/>
    <col min="9223" max="9227" width="16.5703125" style="40" customWidth="1"/>
    <col min="9228" max="9228" width="20.5703125" style="40" customWidth="1"/>
    <col min="9229" max="9229" width="21.140625" style="40" customWidth="1"/>
    <col min="9230" max="9230" width="9.5703125" style="40" customWidth="1"/>
    <col min="9231" max="9231" width="0.42578125" style="40" customWidth="1"/>
    <col min="9232" max="9238" width="6.42578125" style="40" customWidth="1"/>
    <col min="9239" max="9467" width="11.42578125" style="40"/>
    <col min="9468" max="9468" width="1" style="40" customWidth="1"/>
    <col min="9469" max="9469" width="4.28515625" style="40" customWidth="1"/>
    <col min="9470" max="9470" width="34.7109375" style="40" customWidth="1"/>
    <col min="9471" max="9471" width="0" style="40" hidden="1" customWidth="1"/>
    <col min="9472" max="9472" width="20" style="40" customWidth="1"/>
    <col min="9473" max="9473" width="20.85546875" style="40" customWidth="1"/>
    <col min="9474" max="9474" width="25" style="40" customWidth="1"/>
    <col min="9475" max="9475" width="18.7109375" style="40" customWidth="1"/>
    <col min="9476" max="9476" width="29.7109375" style="40" customWidth="1"/>
    <col min="9477" max="9477" width="13.42578125" style="40" customWidth="1"/>
    <col min="9478" max="9478" width="13.85546875" style="40" customWidth="1"/>
    <col min="9479" max="9483" width="16.5703125" style="40" customWidth="1"/>
    <col min="9484" max="9484" width="20.5703125" style="40" customWidth="1"/>
    <col min="9485" max="9485" width="21.140625" style="40" customWidth="1"/>
    <col min="9486" max="9486" width="9.5703125" style="40" customWidth="1"/>
    <col min="9487" max="9487" width="0.42578125" style="40" customWidth="1"/>
    <col min="9488" max="9494" width="6.42578125" style="40" customWidth="1"/>
    <col min="9495" max="9723" width="11.42578125" style="40"/>
    <col min="9724" max="9724" width="1" style="40" customWidth="1"/>
    <col min="9725" max="9725" width="4.28515625" style="40" customWidth="1"/>
    <col min="9726" max="9726" width="34.7109375" style="40" customWidth="1"/>
    <col min="9727" max="9727" width="0" style="40" hidden="1" customWidth="1"/>
    <col min="9728" max="9728" width="20" style="40" customWidth="1"/>
    <col min="9729" max="9729" width="20.85546875" style="40" customWidth="1"/>
    <col min="9730" max="9730" width="25" style="40" customWidth="1"/>
    <col min="9731" max="9731" width="18.7109375" style="40" customWidth="1"/>
    <col min="9732" max="9732" width="29.7109375" style="40" customWidth="1"/>
    <col min="9733" max="9733" width="13.42578125" style="40" customWidth="1"/>
    <col min="9734" max="9734" width="13.85546875" style="40" customWidth="1"/>
    <col min="9735" max="9739" width="16.5703125" style="40" customWidth="1"/>
    <col min="9740" max="9740" width="20.5703125" style="40" customWidth="1"/>
    <col min="9741" max="9741" width="21.140625" style="40" customWidth="1"/>
    <col min="9742" max="9742" width="9.5703125" style="40" customWidth="1"/>
    <col min="9743" max="9743" width="0.42578125" style="40" customWidth="1"/>
    <col min="9744" max="9750" width="6.42578125" style="40" customWidth="1"/>
    <col min="9751" max="9979" width="11.42578125" style="40"/>
    <col min="9980" max="9980" width="1" style="40" customWidth="1"/>
    <col min="9981" max="9981" width="4.28515625" style="40" customWidth="1"/>
    <col min="9982" max="9982" width="34.7109375" style="40" customWidth="1"/>
    <col min="9983" max="9983" width="0" style="40" hidden="1" customWidth="1"/>
    <col min="9984" max="9984" width="20" style="40" customWidth="1"/>
    <col min="9985" max="9985" width="20.85546875" style="40" customWidth="1"/>
    <col min="9986" max="9986" width="25" style="40" customWidth="1"/>
    <col min="9987" max="9987" width="18.7109375" style="40" customWidth="1"/>
    <col min="9988" max="9988" width="29.7109375" style="40" customWidth="1"/>
    <col min="9989" max="9989" width="13.42578125" style="40" customWidth="1"/>
    <col min="9990" max="9990" width="13.85546875" style="40" customWidth="1"/>
    <col min="9991" max="9995" width="16.5703125" style="40" customWidth="1"/>
    <col min="9996" max="9996" width="20.5703125" style="40" customWidth="1"/>
    <col min="9997" max="9997" width="21.140625" style="40" customWidth="1"/>
    <col min="9998" max="9998" width="9.5703125" style="40" customWidth="1"/>
    <col min="9999" max="9999" width="0.42578125" style="40" customWidth="1"/>
    <col min="10000" max="10006" width="6.42578125" style="40" customWidth="1"/>
    <col min="10007" max="10235" width="11.42578125" style="40"/>
    <col min="10236" max="10236" width="1" style="40" customWidth="1"/>
    <col min="10237" max="10237" width="4.28515625" style="40" customWidth="1"/>
    <col min="10238" max="10238" width="34.7109375" style="40" customWidth="1"/>
    <col min="10239" max="10239" width="0" style="40" hidden="1" customWidth="1"/>
    <col min="10240" max="10240" width="20" style="40" customWidth="1"/>
    <col min="10241" max="10241" width="20.85546875" style="40" customWidth="1"/>
    <col min="10242" max="10242" width="25" style="40" customWidth="1"/>
    <col min="10243" max="10243" width="18.7109375" style="40" customWidth="1"/>
    <col min="10244" max="10244" width="29.7109375" style="40" customWidth="1"/>
    <col min="10245" max="10245" width="13.42578125" style="40" customWidth="1"/>
    <col min="10246" max="10246" width="13.85546875" style="40" customWidth="1"/>
    <col min="10247" max="10251" width="16.5703125" style="40" customWidth="1"/>
    <col min="10252" max="10252" width="20.5703125" style="40" customWidth="1"/>
    <col min="10253" max="10253" width="21.140625" style="40" customWidth="1"/>
    <col min="10254" max="10254" width="9.5703125" style="40" customWidth="1"/>
    <col min="10255" max="10255" width="0.42578125" style="40" customWidth="1"/>
    <col min="10256" max="10262" width="6.42578125" style="40" customWidth="1"/>
    <col min="10263" max="10491" width="11.42578125" style="40"/>
    <col min="10492" max="10492" width="1" style="40" customWidth="1"/>
    <col min="10493" max="10493" width="4.28515625" style="40" customWidth="1"/>
    <col min="10494" max="10494" width="34.7109375" style="40" customWidth="1"/>
    <col min="10495" max="10495" width="0" style="40" hidden="1" customWidth="1"/>
    <col min="10496" max="10496" width="20" style="40" customWidth="1"/>
    <col min="10497" max="10497" width="20.85546875" style="40" customWidth="1"/>
    <col min="10498" max="10498" width="25" style="40" customWidth="1"/>
    <col min="10499" max="10499" width="18.7109375" style="40" customWidth="1"/>
    <col min="10500" max="10500" width="29.7109375" style="40" customWidth="1"/>
    <col min="10501" max="10501" width="13.42578125" style="40" customWidth="1"/>
    <col min="10502" max="10502" width="13.85546875" style="40" customWidth="1"/>
    <col min="10503" max="10507" width="16.5703125" style="40" customWidth="1"/>
    <col min="10508" max="10508" width="20.5703125" style="40" customWidth="1"/>
    <col min="10509" max="10509" width="21.140625" style="40" customWidth="1"/>
    <col min="10510" max="10510" width="9.5703125" style="40" customWidth="1"/>
    <col min="10511" max="10511" width="0.42578125" style="40" customWidth="1"/>
    <col min="10512" max="10518" width="6.42578125" style="40" customWidth="1"/>
    <col min="10519" max="10747" width="11.42578125" style="40"/>
    <col min="10748" max="10748" width="1" style="40" customWidth="1"/>
    <col min="10749" max="10749" width="4.28515625" style="40" customWidth="1"/>
    <col min="10750" max="10750" width="34.7109375" style="40" customWidth="1"/>
    <col min="10751" max="10751" width="0" style="40" hidden="1" customWidth="1"/>
    <col min="10752" max="10752" width="20" style="40" customWidth="1"/>
    <col min="10753" max="10753" width="20.85546875" style="40" customWidth="1"/>
    <col min="10754" max="10754" width="25" style="40" customWidth="1"/>
    <col min="10755" max="10755" width="18.7109375" style="40" customWidth="1"/>
    <col min="10756" max="10756" width="29.7109375" style="40" customWidth="1"/>
    <col min="10757" max="10757" width="13.42578125" style="40" customWidth="1"/>
    <col min="10758" max="10758" width="13.85546875" style="40" customWidth="1"/>
    <col min="10759" max="10763" width="16.5703125" style="40" customWidth="1"/>
    <col min="10764" max="10764" width="20.5703125" style="40" customWidth="1"/>
    <col min="10765" max="10765" width="21.140625" style="40" customWidth="1"/>
    <col min="10766" max="10766" width="9.5703125" style="40" customWidth="1"/>
    <col min="10767" max="10767" width="0.42578125" style="40" customWidth="1"/>
    <col min="10768" max="10774" width="6.42578125" style="40" customWidth="1"/>
    <col min="10775" max="11003" width="11.42578125" style="40"/>
    <col min="11004" max="11004" width="1" style="40" customWidth="1"/>
    <col min="11005" max="11005" width="4.28515625" style="40" customWidth="1"/>
    <col min="11006" max="11006" width="34.7109375" style="40" customWidth="1"/>
    <col min="11007" max="11007" width="0" style="40" hidden="1" customWidth="1"/>
    <col min="11008" max="11008" width="20" style="40" customWidth="1"/>
    <col min="11009" max="11009" width="20.85546875" style="40" customWidth="1"/>
    <col min="11010" max="11010" width="25" style="40" customWidth="1"/>
    <col min="11011" max="11011" width="18.7109375" style="40" customWidth="1"/>
    <col min="11012" max="11012" width="29.7109375" style="40" customWidth="1"/>
    <col min="11013" max="11013" width="13.42578125" style="40" customWidth="1"/>
    <col min="11014" max="11014" width="13.85546875" style="40" customWidth="1"/>
    <col min="11015" max="11019" width="16.5703125" style="40" customWidth="1"/>
    <col min="11020" max="11020" width="20.5703125" style="40" customWidth="1"/>
    <col min="11021" max="11021" width="21.140625" style="40" customWidth="1"/>
    <col min="11022" max="11022" width="9.5703125" style="40" customWidth="1"/>
    <col min="11023" max="11023" width="0.42578125" style="40" customWidth="1"/>
    <col min="11024" max="11030" width="6.42578125" style="40" customWidth="1"/>
    <col min="11031" max="11259" width="11.42578125" style="40"/>
    <col min="11260" max="11260" width="1" style="40" customWidth="1"/>
    <col min="11261" max="11261" width="4.28515625" style="40" customWidth="1"/>
    <col min="11262" max="11262" width="34.7109375" style="40" customWidth="1"/>
    <col min="11263" max="11263" width="0" style="40" hidden="1" customWidth="1"/>
    <col min="11264" max="11264" width="20" style="40" customWidth="1"/>
    <col min="11265" max="11265" width="20.85546875" style="40" customWidth="1"/>
    <col min="11266" max="11266" width="25" style="40" customWidth="1"/>
    <col min="11267" max="11267" width="18.7109375" style="40" customWidth="1"/>
    <col min="11268" max="11268" width="29.7109375" style="40" customWidth="1"/>
    <col min="11269" max="11269" width="13.42578125" style="40" customWidth="1"/>
    <col min="11270" max="11270" width="13.85546875" style="40" customWidth="1"/>
    <col min="11271" max="11275" width="16.5703125" style="40" customWidth="1"/>
    <col min="11276" max="11276" width="20.5703125" style="40" customWidth="1"/>
    <col min="11277" max="11277" width="21.140625" style="40" customWidth="1"/>
    <col min="11278" max="11278" width="9.5703125" style="40" customWidth="1"/>
    <col min="11279" max="11279" width="0.42578125" style="40" customWidth="1"/>
    <col min="11280" max="11286" width="6.42578125" style="40" customWidth="1"/>
    <col min="11287" max="11515" width="11.42578125" style="40"/>
    <col min="11516" max="11516" width="1" style="40" customWidth="1"/>
    <col min="11517" max="11517" width="4.28515625" style="40" customWidth="1"/>
    <col min="11518" max="11518" width="34.7109375" style="40" customWidth="1"/>
    <col min="11519" max="11519" width="0" style="40" hidden="1" customWidth="1"/>
    <col min="11520" max="11520" width="20" style="40" customWidth="1"/>
    <col min="11521" max="11521" width="20.85546875" style="40" customWidth="1"/>
    <col min="11522" max="11522" width="25" style="40" customWidth="1"/>
    <col min="11523" max="11523" width="18.7109375" style="40" customWidth="1"/>
    <col min="11524" max="11524" width="29.7109375" style="40" customWidth="1"/>
    <col min="11525" max="11525" width="13.42578125" style="40" customWidth="1"/>
    <col min="11526" max="11526" width="13.85546875" style="40" customWidth="1"/>
    <col min="11527" max="11531" width="16.5703125" style="40" customWidth="1"/>
    <col min="11532" max="11532" width="20.5703125" style="40" customWidth="1"/>
    <col min="11533" max="11533" width="21.140625" style="40" customWidth="1"/>
    <col min="11534" max="11534" width="9.5703125" style="40" customWidth="1"/>
    <col min="11535" max="11535" width="0.42578125" style="40" customWidth="1"/>
    <col min="11536" max="11542" width="6.42578125" style="40" customWidth="1"/>
    <col min="11543" max="11771" width="11.42578125" style="40"/>
    <col min="11772" max="11772" width="1" style="40" customWidth="1"/>
    <col min="11773" max="11773" width="4.28515625" style="40" customWidth="1"/>
    <col min="11774" max="11774" width="34.7109375" style="40" customWidth="1"/>
    <col min="11775" max="11775" width="0" style="40" hidden="1" customWidth="1"/>
    <col min="11776" max="11776" width="20" style="40" customWidth="1"/>
    <col min="11777" max="11777" width="20.85546875" style="40" customWidth="1"/>
    <col min="11778" max="11778" width="25" style="40" customWidth="1"/>
    <col min="11779" max="11779" width="18.7109375" style="40" customWidth="1"/>
    <col min="11780" max="11780" width="29.7109375" style="40" customWidth="1"/>
    <col min="11781" max="11781" width="13.42578125" style="40" customWidth="1"/>
    <col min="11782" max="11782" width="13.85546875" style="40" customWidth="1"/>
    <col min="11783" max="11787" width="16.5703125" style="40" customWidth="1"/>
    <col min="11788" max="11788" width="20.5703125" style="40" customWidth="1"/>
    <col min="11789" max="11789" width="21.140625" style="40" customWidth="1"/>
    <col min="11790" max="11790" width="9.5703125" style="40" customWidth="1"/>
    <col min="11791" max="11791" width="0.42578125" style="40" customWidth="1"/>
    <col min="11792" max="11798" width="6.42578125" style="40" customWidth="1"/>
    <col min="11799" max="12027" width="11.42578125" style="40"/>
    <col min="12028" max="12028" width="1" style="40" customWidth="1"/>
    <col min="12029" max="12029" width="4.28515625" style="40" customWidth="1"/>
    <col min="12030" max="12030" width="34.7109375" style="40" customWidth="1"/>
    <col min="12031" max="12031" width="0" style="40" hidden="1" customWidth="1"/>
    <col min="12032" max="12032" width="20" style="40" customWidth="1"/>
    <col min="12033" max="12033" width="20.85546875" style="40" customWidth="1"/>
    <col min="12034" max="12034" width="25" style="40" customWidth="1"/>
    <col min="12035" max="12035" width="18.7109375" style="40" customWidth="1"/>
    <col min="12036" max="12036" width="29.7109375" style="40" customWidth="1"/>
    <col min="12037" max="12037" width="13.42578125" style="40" customWidth="1"/>
    <col min="12038" max="12038" width="13.85546875" style="40" customWidth="1"/>
    <col min="12039" max="12043" width="16.5703125" style="40" customWidth="1"/>
    <col min="12044" max="12044" width="20.5703125" style="40" customWidth="1"/>
    <col min="12045" max="12045" width="21.140625" style="40" customWidth="1"/>
    <col min="12046" max="12046" width="9.5703125" style="40" customWidth="1"/>
    <col min="12047" max="12047" width="0.42578125" style="40" customWidth="1"/>
    <col min="12048" max="12054" width="6.42578125" style="40" customWidth="1"/>
    <col min="12055" max="12283" width="11.42578125" style="40"/>
    <col min="12284" max="12284" width="1" style="40" customWidth="1"/>
    <col min="12285" max="12285" width="4.28515625" style="40" customWidth="1"/>
    <col min="12286" max="12286" width="34.7109375" style="40" customWidth="1"/>
    <col min="12287" max="12287" width="0" style="40" hidden="1" customWidth="1"/>
    <col min="12288" max="12288" width="20" style="40" customWidth="1"/>
    <col min="12289" max="12289" width="20.85546875" style="40" customWidth="1"/>
    <col min="12290" max="12290" width="25" style="40" customWidth="1"/>
    <col min="12291" max="12291" width="18.7109375" style="40" customWidth="1"/>
    <col min="12292" max="12292" width="29.7109375" style="40" customWidth="1"/>
    <col min="12293" max="12293" width="13.42578125" style="40" customWidth="1"/>
    <col min="12294" max="12294" width="13.85546875" style="40" customWidth="1"/>
    <col min="12295" max="12299" width="16.5703125" style="40" customWidth="1"/>
    <col min="12300" max="12300" width="20.5703125" style="40" customWidth="1"/>
    <col min="12301" max="12301" width="21.140625" style="40" customWidth="1"/>
    <col min="12302" max="12302" width="9.5703125" style="40" customWidth="1"/>
    <col min="12303" max="12303" width="0.42578125" style="40" customWidth="1"/>
    <col min="12304" max="12310" width="6.42578125" style="40" customWidth="1"/>
    <col min="12311" max="12539" width="11.42578125" style="40"/>
    <col min="12540" max="12540" width="1" style="40" customWidth="1"/>
    <col min="12541" max="12541" width="4.28515625" style="40" customWidth="1"/>
    <col min="12542" max="12542" width="34.7109375" style="40" customWidth="1"/>
    <col min="12543" max="12543" width="0" style="40" hidden="1" customWidth="1"/>
    <col min="12544" max="12544" width="20" style="40" customWidth="1"/>
    <col min="12545" max="12545" width="20.85546875" style="40" customWidth="1"/>
    <col min="12546" max="12546" width="25" style="40" customWidth="1"/>
    <col min="12547" max="12547" width="18.7109375" style="40" customWidth="1"/>
    <col min="12548" max="12548" width="29.7109375" style="40" customWidth="1"/>
    <col min="12549" max="12549" width="13.42578125" style="40" customWidth="1"/>
    <col min="12550" max="12550" width="13.85546875" style="40" customWidth="1"/>
    <col min="12551" max="12555" width="16.5703125" style="40" customWidth="1"/>
    <col min="12556" max="12556" width="20.5703125" style="40" customWidth="1"/>
    <col min="12557" max="12557" width="21.140625" style="40" customWidth="1"/>
    <col min="12558" max="12558" width="9.5703125" style="40" customWidth="1"/>
    <col min="12559" max="12559" width="0.42578125" style="40" customWidth="1"/>
    <col min="12560" max="12566" width="6.42578125" style="40" customWidth="1"/>
    <col min="12567" max="12795" width="11.42578125" style="40"/>
    <col min="12796" max="12796" width="1" style="40" customWidth="1"/>
    <col min="12797" max="12797" width="4.28515625" style="40" customWidth="1"/>
    <col min="12798" max="12798" width="34.7109375" style="40" customWidth="1"/>
    <col min="12799" max="12799" width="0" style="40" hidden="1" customWidth="1"/>
    <col min="12800" max="12800" width="20" style="40" customWidth="1"/>
    <col min="12801" max="12801" width="20.85546875" style="40" customWidth="1"/>
    <col min="12802" max="12802" width="25" style="40" customWidth="1"/>
    <col min="12803" max="12803" width="18.7109375" style="40" customWidth="1"/>
    <col min="12804" max="12804" width="29.7109375" style="40" customWidth="1"/>
    <col min="12805" max="12805" width="13.42578125" style="40" customWidth="1"/>
    <col min="12806" max="12806" width="13.85546875" style="40" customWidth="1"/>
    <col min="12807" max="12811" width="16.5703125" style="40" customWidth="1"/>
    <col min="12812" max="12812" width="20.5703125" style="40" customWidth="1"/>
    <col min="12813" max="12813" width="21.140625" style="40" customWidth="1"/>
    <col min="12814" max="12814" width="9.5703125" style="40" customWidth="1"/>
    <col min="12815" max="12815" width="0.42578125" style="40" customWidth="1"/>
    <col min="12816" max="12822" width="6.42578125" style="40" customWidth="1"/>
    <col min="12823" max="13051" width="11.42578125" style="40"/>
    <col min="13052" max="13052" width="1" style="40" customWidth="1"/>
    <col min="13053" max="13053" width="4.28515625" style="40" customWidth="1"/>
    <col min="13054" max="13054" width="34.7109375" style="40" customWidth="1"/>
    <col min="13055" max="13055" width="0" style="40" hidden="1" customWidth="1"/>
    <col min="13056" max="13056" width="20" style="40" customWidth="1"/>
    <col min="13057" max="13057" width="20.85546875" style="40" customWidth="1"/>
    <col min="13058" max="13058" width="25" style="40" customWidth="1"/>
    <col min="13059" max="13059" width="18.7109375" style="40" customWidth="1"/>
    <col min="13060" max="13060" width="29.7109375" style="40" customWidth="1"/>
    <col min="13061" max="13061" width="13.42578125" style="40" customWidth="1"/>
    <col min="13062" max="13062" width="13.85546875" style="40" customWidth="1"/>
    <col min="13063" max="13067" width="16.5703125" style="40" customWidth="1"/>
    <col min="13068" max="13068" width="20.5703125" style="40" customWidth="1"/>
    <col min="13069" max="13069" width="21.140625" style="40" customWidth="1"/>
    <col min="13070" max="13070" width="9.5703125" style="40" customWidth="1"/>
    <col min="13071" max="13071" width="0.42578125" style="40" customWidth="1"/>
    <col min="13072" max="13078" width="6.42578125" style="40" customWidth="1"/>
    <col min="13079" max="13307" width="11.42578125" style="40"/>
    <col min="13308" max="13308" width="1" style="40" customWidth="1"/>
    <col min="13309" max="13309" width="4.28515625" style="40" customWidth="1"/>
    <col min="13310" max="13310" width="34.7109375" style="40" customWidth="1"/>
    <col min="13311" max="13311" width="0" style="40" hidden="1" customWidth="1"/>
    <col min="13312" max="13312" width="20" style="40" customWidth="1"/>
    <col min="13313" max="13313" width="20.85546875" style="40" customWidth="1"/>
    <col min="13314" max="13314" width="25" style="40" customWidth="1"/>
    <col min="13315" max="13315" width="18.7109375" style="40" customWidth="1"/>
    <col min="13316" max="13316" width="29.7109375" style="40" customWidth="1"/>
    <col min="13317" max="13317" width="13.42578125" style="40" customWidth="1"/>
    <col min="13318" max="13318" width="13.85546875" style="40" customWidth="1"/>
    <col min="13319" max="13323" width="16.5703125" style="40" customWidth="1"/>
    <col min="13324" max="13324" width="20.5703125" style="40" customWidth="1"/>
    <col min="13325" max="13325" width="21.140625" style="40" customWidth="1"/>
    <col min="13326" max="13326" width="9.5703125" style="40" customWidth="1"/>
    <col min="13327" max="13327" width="0.42578125" style="40" customWidth="1"/>
    <col min="13328" max="13334" width="6.42578125" style="40" customWidth="1"/>
    <col min="13335" max="13563" width="11.42578125" style="40"/>
    <col min="13564" max="13564" width="1" style="40" customWidth="1"/>
    <col min="13565" max="13565" width="4.28515625" style="40" customWidth="1"/>
    <col min="13566" max="13566" width="34.7109375" style="40" customWidth="1"/>
    <col min="13567" max="13567" width="0" style="40" hidden="1" customWidth="1"/>
    <col min="13568" max="13568" width="20" style="40" customWidth="1"/>
    <col min="13569" max="13569" width="20.85546875" style="40" customWidth="1"/>
    <col min="13570" max="13570" width="25" style="40" customWidth="1"/>
    <col min="13571" max="13571" width="18.7109375" style="40" customWidth="1"/>
    <col min="13572" max="13572" width="29.7109375" style="40" customWidth="1"/>
    <col min="13573" max="13573" width="13.42578125" style="40" customWidth="1"/>
    <col min="13574" max="13574" width="13.85546875" style="40" customWidth="1"/>
    <col min="13575" max="13579" width="16.5703125" style="40" customWidth="1"/>
    <col min="13580" max="13580" width="20.5703125" style="40" customWidth="1"/>
    <col min="13581" max="13581" width="21.140625" style="40" customWidth="1"/>
    <col min="13582" max="13582" width="9.5703125" style="40" customWidth="1"/>
    <col min="13583" max="13583" width="0.42578125" style="40" customWidth="1"/>
    <col min="13584" max="13590" width="6.42578125" style="40" customWidth="1"/>
    <col min="13591" max="13819" width="11.42578125" style="40"/>
    <col min="13820" max="13820" width="1" style="40" customWidth="1"/>
    <col min="13821" max="13821" width="4.28515625" style="40" customWidth="1"/>
    <col min="13822" max="13822" width="34.7109375" style="40" customWidth="1"/>
    <col min="13823" max="13823" width="0" style="40" hidden="1" customWidth="1"/>
    <col min="13824" max="13824" width="20" style="40" customWidth="1"/>
    <col min="13825" max="13825" width="20.85546875" style="40" customWidth="1"/>
    <col min="13826" max="13826" width="25" style="40" customWidth="1"/>
    <col min="13827" max="13827" width="18.7109375" style="40" customWidth="1"/>
    <col min="13828" max="13828" width="29.7109375" style="40" customWidth="1"/>
    <col min="13829" max="13829" width="13.42578125" style="40" customWidth="1"/>
    <col min="13830" max="13830" width="13.85546875" style="40" customWidth="1"/>
    <col min="13831" max="13835" width="16.5703125" style="40" customWidth="1"/>
    <col min="13836" max="13836" width="20.5703125" style="40" customWidth="1"/>
    <col min="13837" max="13837" width="21.140625" style="40" customWidth="1"/>
    <col min="13838" max="13838" width="9.5703125" style="40" customWidth="1"/>
    <col min="13839" max="13839" width="0.42578125" style="40" customWidth="1"/>
    <col min="13840" max="13846" width="6.42578125" style="40" customWidth="1"/>
    <col min="13847" max="14075" width="11.42578125" style="40"/>
    <col min="14076" max="14076" width="1" style="40" customWidth="1"/>
    <col min="14077" max="14077" width="4.28515625" style="40" customWidth="1"/>
    <col min="14078" max="14078" width="34.7109375" style="40" customWidth="1"/>
    <col min="14079" max="14079" width="0" style="40" hidden="1" customWidth="1"/>
    <col min="14080" max="14080" width="20" style="40" customWidth="1"/>
    <col min="14081" max="14081" width="20.85546875" style="40" customWidth="1"/>
    <col min="14082" max="14082" width="25" style="40" customWidth="1"/>
    <col min="14083" max="14083" width="18.7109375" style="40" customWidth="1"/>
    <col min="14084" max="14084" width="29.7109375" style="40" customWidth="1"/>
    <col min="14085" max="14085" width="13.42578125" style="40" customWidth="1"/>
    <col min="14086" max="14086" width="13.85546875" style="40" customWidth="1"/>
    <col min="14087" max="14091" width="16.5703125" style="40" customWidth="1"/>
    <col min="14092" max="14092" width="20.5703125" style="40" customWidth="1"/>
    <col min="14093" max="14093" width="21.140625" style="40" customWidth="1"/>
    <col min="14094" max="14094" width="9.5703125" style="40" customWidth="1"/>
    <col min="14095" max="14095" width="0.42578125" style="40" customWidth="1"/>
    <col min="14096" max="14102" width="6.42578125" style="40" customWidth="1"/>
    <col min="14103" max="14331" width="11.42578125" style="40"/>
    <col min="14332" max="14332" width="1" style="40" customWidth="1"/>
    <col min="14333" max="14333" width="4.28515625" style="40" customWidth="1"/>
    <col min="14334" max="14334" width="34.7109375" style="40" customWidth="1"/>
    <col min="14335" max="14335" width="0" style="40" hidden="1" customWidth="1"/>
    <col min="14336" max="14336" width="20" style="40" customWidth="1"/>
    <col min="14337" max="14337" width="20.85546875" style="40" customWidth="1"/>
    <col min="14338" max="14338" width="25" style="40" customWidth="1"/>
    <col min="14339" max="14339" width="18.7109375" style="40" customWidth="1"/>
    <col min="14340" max="14340" width="29.7109375" style="40" customWidth="1"/>
    <col min="14341" max="14341" width="13.42578125" style="40" customWidth="1"/>
    <col min="14342" max="14342" width="13.85546875" style="40" customWidth="1"/>
    <col min="14343" max="14347" width="16.5703125" style="40" customWidth="1"/>
    <col min="14348" max="14348" width="20.5703125" style="40" customWidth="1"/>
    <col min="14349" max="14349" width="21.140625" style="40" customWidth="1"/>
    <col min="14350" max="14350" width="9.5703125" style="40" customWidth="1"/>
    <col min="14351" max="14351" width="0.42578125" style="40" customWidth="1"/>
    <col min="14352" max="14358" width="6.42578125" style="40" customWidth="1"/>
    <col min="14359" max="14587" width="11.42578125" style="40"/>
    <col min="14588" max="14588" width="1" style="40" customWidth="1"/>
    <col min="14589" max="14589" width="4.28515625" style="40" customWidth="1"/>
    <col min="14590" max="14590" width="34.7109375" style="40" customWidth="1"/>
    <col min="14591" max="14591" width="0" style="40" hidden="1" customWidth="1"/>
    <col min="14592" max="14592" width="20" style="40" customWidth="1"/>
    <col min="14593" max="14593" width="20.85546875" style="40" customWidth="1"/>
    <col min="14594" max="14594" width="25" style="40" customWidth="1"/>
    <col min="14595" max="14595" width="18.7109375" style="40" customWidth="1"/>
    <col min="14596" max="14596" width="29.7109375" style="40" customWidth="1"/>
    <col min="14597" max="14597" width="13.42578125" style="40" customWidth="1"/>
    <col min="14598" max="14598" width="13.85546875" style="40" customWidth="1"/>
    <col min="14599" max="14603" width="16.5703125" style="40" customWidth="1"/>
    <col min="14604" max="14604" width="20.5703125" style="40" customWidth="1"/>
    <col min="14605" max="14605" width="21.140625" style="40" customWidth="1"/>
    <col min="14606" max="14606" width="9.5703125" style="40" customWidth="1"/>
    <col min="14607" max="14607" width="0.42578125" style="40" customWidth="1"/>
    <col min="14608" max="14614" width="6.42578125" style="40" customWidth="1"/>
    <col min="14615" max="14843" width="11.42578125" style="40"/>
    <col min="14844" max="14844" width="1" style="40" customWidth="1"/>
    <col min="14845" max="14845" width="4.28515625" style="40" customWidth="1"/>
    <col min="14846" max="14846" width="34.7109375" style="40" customWidth="1"/>
    <col min="14847" max="14847" width="0" style="40" hidden="1" customWidth="1"/>
    <col min="14848" max="14848" width="20" style="40" customWidth="1"/>
    <col min="14849" max="14849" width="20.85546875" style="40" customWidth="1"/>
    <col min="14850" max="14850" width="25" style="40" customWidth="1"/>
    <col min="14851" max="14851" width="18.7109375" style="40" customWidth="1"/>
    <col min="14852" max="14852" width="29.7109375" style="40" customWidth="1"/>
    <col min="14853" max="14853" width="13.42578125" style="40" customWidth="1"/>
    <col min="14854" max="14854" width="13.85546875" style="40" customWidth="1"/>
    <col min="14855" max="14859" width="16.5703125" style="40" customWidth="1"/>
    <col min="14860" max="14860" width="20.5703125" style="40" customWidth="1"/>
    <col min="14861" max="14861" width="21.140625" style="40" customWidth="1"/>
    <col min="14862" max="14862" width="9.5703125" style="40" customWidth="1"/>
    <col min="14863" max="14863" width="0.42578125" style="40" customWidth="1"/>
    <col min="14864" max="14870" width="6.42578125" style="40" customWidth="1"/>
    <col min="14871" max="15099" width="11.42578125" style="40"/>
    <col min="15100" max="15100" width="1" style="40" customWidth="1"/>
    <col min="15101" max="15101" width="4.28515625" style="40" customWidth="1"/>
    <col min="15102" max="15102" width="34.7109375" style="40" customWidth="1"/>
    <col min="15103" max="15103" width="0" style="40" hidden="1" customWidth="1"/>
    <col min="15104" max="15104" width="20" style="40" customWidth="1"/>
    <col min="15105" max="15105" width="20.85546875" style="40" customWidth="1"/>
    <col min="15106" max="15106" width="25" style="40" customWidth="1"/>
    <col min="15107" max="15107" width="18.7109375" style="40" customWidth="1"/>
    <col min="15108" max="15108" width="29.7109375" style="40" customWidth="1"/>
    <col min="15109" max="15109" width="13.42578125" style="40" customWidth="1"/>
    <col min="15110" max="15110" width="13.85546875" style="40" customWidth="1"/>
    <col min="15111" max="15115" width="16.5703125" style="40" customWidth="1"/>
    <col min="15116" max="15116" width="20.5703125" style="40" customWidth="1"/>
    <col min="15117" max="15117" width="21.140625" style="40" customWidth="1"/>
    <col min="15118" max="15118" width="9.5703125" style="40" customWidth="1"/>
    <col min="15119" max="15119" width="0.42578125" style="40" customWidth="1"/>
    <col min="15120" max="15126" width="6.42578125" style="40" customWidth="1"/>
    <col min="15127" max="15355" width="11.42578125" style="40"/>
    <col min="15356" max="15356" width="1" style="40" customWidth="1"/>
    <col min="15357" max="15357" width="4.28515625" style="40" customWidth="1"/>
    <col min="15358" max="15358" width="34.7109375" style="40" customWidth="1"/>
    <col min="15359" max="15359" width="0" style="40" hidden="1" customWidth="1"/>
    <col min="15360" max="15360" width="20" style="40" customWidth="1"/>
    <col min="15361" max="15361" width="20.85546875" style="40" customWidth="1"/>
    <col min="15362" max="15362" width="25" style="40" customWidth="1"/>
    <col min="15363" max="15363" width="18.7109375" style="40" customWidth="1"/>
    <col min="15364" max="15364" width="29.7109375" style="40" customWidth="1"/>
    <col min="15365" max="15365" width="13.42578125" style="40" customWidth="1"/>
    <col min="15366" max="15366" width="13.85546875" style="40" customWidth="1"/>
    <col min="15367" max="15371" width="16.5703125" style="40" customWidth="1"/>
    <col min="15372" max="15372" width="20.5703125" style="40" customWidth="1"/>
    <col min="15373" max="15373" width="21.140625" style="40" customWidth="1"/>
    <col min="15374" max="15374" width="9.5703125" style="40" customWidth="1"/>
    <col min="15375" max="15375" width="0.42578125" style="40" customWidth="1"/>
    <col min="15376" max="15382" width="6.42578125" style="40" customWidth="1"/>
    <col min="15383" max="15611" width="11.42578125" style="40"/>
    <col min="15612" max="15612" width="1" style="40" customWidth="1"/>
    <col min="15613" max="15613" width="4.28515625" style="40" customWidth="1"/>
    <col min="15614" max="15614" width="34.7109375" style="40" customWidth="1"/>
    <col min="15615" max="15615" width="0" style="40" hidden="1" customWidth="1"/>
    <col min="15616" max="15616" width="20" style="40" customWidth="1"/>
    <col min="15617" max="15617" width="20.85546875" style="40" customWidth="1"/>
    <col min="15618" max="15618" width="25" style="40" customWidth="1"/>
    <col min="15619" max="15619" width="18.7109375" style="40" customWidth="1"/>
    <col min="15620" max="15620" width="29.7109375" style="40" customWidth="1"/>
    <col min="15621" max="15621" width="13.42578125" style="40" customWidth="1"/>
    <col min="15622" max="15622" width="13.85546875" style="40" customWidth="1"/>
    <col min="15623" max="15627" width="16.5703125" style="40" customWidth="1"/>
    <col min="15628" max="15628" width="20.5703125" style="40" customWidth="1"/>
    <col min="15629" max="15629" width="21.140625" style="40" customWidth="1"/>
    <col min="15630" max="15630" width="9.5703125" style="40" customWidth="1"/>
    <col min="15631" max="15631" width="0.42578125" style="40" customWidth="1"/>
    <col min="15632" max="15638" width="6.42578125" style="40" customWidth="1"/>
    <col min="15639" max="15867" width="11.42578125" style="40"/>
    <col min="15868" max="15868" width="1" style="40" customWidth="1"/>
    <col min="15869" max="15869" width="4.28515625" style="40" customWidth="1"/>
    <col min="15870" max="15870" width="34.7109375" style="40" customWidth="1"/>
    <col min="15871" max="15871" width="0" style="40" hidden="1" customWidth="1"/>
    <col min="15872" max="15872" width="20" style="40" customWidth="1"/>
    <col min="15873" max="15873" width="20.85546875" style="40" customWidth="1"/>
    <col min="15874" max="15874" width="25" style="40" customWidth="1"/>
    <col min="15875" max="15875" width="18.7109375" style="40" customWidth="1"/>
    <col min="15876" max="15876" width="29.7109375" style="40" customWidth="1"/>
    <col min="15877" max="15877" width="13.42578125" style="40" customWidth="1"/>
    <col min="15878" max="15878" width="13.85546875" style="40" customWidth="1"/>
    <col min="15879" max="15883" width="16.5703125" style="40" customWidth="1"/>
    <col min="15884" max="15884" width="20.5703125" style="40" customWidth="1"/>
    <col min="15885" max="15885" width="21.140625" style="40" customWidth="1"/>
    <col min="15886" max="15886" width="9.5703125" style="40" customWidth="1"/>
    <col min="15887" max="15887" width="0.42578125" style="40" customWidth="1"/>
    <col min="15888" max="15894" width="6.42578125" style="40" customWidth="1"/>
    <col min="15895" max="16123" width="11.42578125" style="40"/>
    <col min="16124" max="16124" width="1" style="40" customWidth="1"/>
    <col min="16125" max="16125" width="4.28515625" style="40" customWidth="1"/>
    <col min="16126" max="16126" width="34.7109375" style="40" customWidth="1"/>
    <col min="16127" max="16127" width="0" style="40" hidden="1" customWidth="1"/>
    <col min="16128" max="16128" width="20" style="40" customWidth="1"/>
    <col min="16129" max="16129" width="20.85546875" style="40" customWidth="1"/>
    <col min="16130" max="16130" width="25" style="40" customWidth="1"/>
    <col min="16131" max="16131" width="18.7109375" style="40" customWidth="1"/>
    <col min="16132" max="16132" width="29.7109375" style="40" customWidth="1"/>
    <col min="16133" max="16133" width="13.42578125" style="40" customWidth="1"/>
    <col min="16134" max="16134" width="13.85546875" style="40" customWidth="1"/>
    <col min="16135" max="16139" width="16.5703125" style="40" customWidth="1"/>
    <col min="16140" max="16140" width="20.5703125" style="40" customWidth="1"/>
    <col min="16141" max="16141" width="21.140625" style="40" customWidth="1"/>
    <col min="16142" max="16142" width="9.5703125" style="40" customWidth="1"/>
    <col min="16143" max="16143" width="0.42578125" style="40" customWidth="1"/>
    <col min="16144" max="16150" width="6.42578125" style="40" customWidth="1"/>
    <col min="16151" max="16371" width="11.42578125" style="40"/>
    <col min="16372" max="16384" width="11.42578125" style="40" customWidth="1"/>
  </cols>
  <sheetData>
    <row r="2" spans="1:16" ht="26.25" x14ac:dyDescent="0.25">
      <c r="B2" s="426" t="s">
        <v>77</v>
      </c>
      <c r="C2" s="427"/>
      <c r="D2" s="427"/>
      <c r="E2" s="427"/>
      <c r="F2" s="427"/>
      <c r="G2" s="427"/>
      <c r="H2" s="427"/>
      <c r="I2" s="427"/>
      <c r="J2" s="427"/>
      <c r="K2" s="427"/>
      <c r="L2" s="427"/>
      <c r="M2" s="427"/>
      <c r="N2" s="427"/>
      <c r="O2" s="427"/>
      <c r="P2" s="427"/>
    </row>
    <row r="4" spans="1:16" ht="26.25" x14ac:dyDescent="0.25">
      <c r="B4" s="428" t="s">
        <v>78</v>
      </c>
      <c r="C4" s="428"/>
      <c r="D4" s="428"/>
      <c r="E4" s="428"/>
      <c r="F4" s="428"/>
      <c r="G4" s="428"/>
      <c r="H4" s="428"/>
      <c r="I4" s="428"/>
      <c r="J4" s="428"/>
      <c r="K4" s="428"/>
      <c r="L4" s="428"/>
      <c r="M4" s="428"/>
      <c r="N4" s="428"/>
      <c r="O4" s="428"/>
      <c r="P4" s="428"/>
    </row>
    <row r="5" spans="1:16" s="351" customFormat="1" ht="21" x14ac:dyDescent="0.35">
      <c r="A5" s="429" t="s">
        <v>79</v>
      </c>
      <c r="B5" s="429"/>
      <c r="C5" s="429"/>
      <c r="D5" s="429"/>
      <c r="E5" s="429"/>
      <c r="F5" s="429"/>
      <c r="G5" s="429"/>
      <c r="H5" s="429"/>
      <c r="I5" s="429"/>
      <c r="J5" s="429"/>
      <c r="K5" s="429"/>
      <c r="L5" s="429"/>
    </row>
    <row r="6" spans="1:16" ht="15.75" thickBot="1" x14ac:dyDescent="0.3"/>
    <row r="7" spans="1:16" ht="21.75" thickBot="1" x14ac:dyDescent="0.3">
      <c r="B7" s="14" t="s">
        <v>80</v>
      </c>
      <c r="C7" s="424" t="s">
        <v>16</v>
      </c>
      <c r="D7" s="424"/>
      <c r="E7" s="424"/>
      <c r="F7" s="424"/>
      <c r="G7" s="424"/>
      <c r="H7" s="424"/>
      <c r="I7" s="424"/>
      <c r="J7" s="424"/>
      <c r="K7" s="424"/>
      <c r="L7" s="424"/>
      <c r="M7" s="424"/>
      <c r="N7" s="425"/>
    </row>
    <row r="8" spans="1:16" ht="16.5" thickBot="1" x14ac:dyDescent="0.3">
      <c r="B8" s="15" t="s">
        <v>81</v>
      </c>
      <c r="C8" s="424"/>
      <c r="D8" s="424"/>
      <c r="E8" s="424"/>
      <c r="F8" s="424"/>
      <c r="G8" s="424"/>
      <c r="H8" s="424"/>
      <c r="I8" s="424"/>
      <c r="J8" s="424"/>
      <c r="K8" s="424"/>
      <c r="L8" s="424"/>
      <c r="M8" s="424"/>
      <c r="N8" s="425"/>
    </row>
    <row r="9" spans="1:16" ht="16.5" thickBot="1" x14ac:dyDescent="0.3">
      <c r="B9" s="15" t="s">
        <v>82</v>
      </c>
      <c r="C9" s="424"/>
      <c r="D9" s="424"/>
      <c r="E9" s="424"/>
      <c r="F9" s="424"/>
      <c r="G9" s="424"/>
      <c r="H9" s="424"/>
      <c r="I9" s="424"/>
      <c r="J9" s="424"/>
      <c r="K9" s="424"/>
      <c r="L9" s="424"/>
      <c r="M9" s="424"/>
      <c r="N9" s="425"/>
    </row>
    <row r="10" spans="1:16" ht="16.5" thickBot="1" x14ac:dyDescent="0.3">
      <c r="B10" s="15" t="s">
        <v>83</v>
      </c>
      <c r="C10" s="424"/>
      <c r="D10" s="424"/>
      <c r="E10" s="424"/>
      <c r="F10" s="424"/>
      <c r="G10" s="424"/>
      <c r="H10" s="424"/>
      <c r="I10" s="424"/>
      <c r="J10" s="424"/>
      <c r="K10" s="424"/>
      <c r="L10" s="424"/>
      <c r="M10" s="424"/>
      <c r="N10" s="425"/>
    </row>
    <row r="11" spans="1:16" ht="16.5" thickBot="1" x14ac:dyDescent="0.3">
      <c r="B11" s="15" t="s">
        <v>84</v>
      </c>
      <c r="C11" s="432">
        <v>1</v>
      </c>
      <c r="D11" s="432"/>
      <c r="E11" s="433"/>
      <c r="F11" s="346"/>
      <c r="G11" s="346"/>
      <c r="H11" s="346"/>
      <c r="I11" s="346"/>
      <c r="J11" s="346"/>
      <c r="K11" s="346"/>
      <c r="L11" s="346"/>
      <c r="M11" s="346"/>
      <c r="N11" s="347"/>
    </row>
    <row r="12" spans="1:16" ht="16.5" thickBot="1" x14ac:dyDescent="0.3">
      <c r="B12" s="16" t="s">
        <v>85</v>
      </c>
      <c r="C12" s="352">
        <v>42021</v>
      </c>
      <c r="D12" s="17"/>
      <c r="E12" s="17"/>
      <c r="F12" s="17"/>
      <c r="G12" s="17"/>
      <c r="H12" s="17"/>
      <c r="I12" s="17"/>
      <c r="J12" s="17"/>
      <c r="K12" s="17"/>
      <c r="L12" s="17"/>
      <c r="M12" s="17"/>
      <c r="N12" s="18"/>
    </row>
    <row r="13" spans="1:16" ht="15.75" x14ac:dyDescent="0.25">
      <c r="B13" s="19"/>
      <c r="C13" s="353"/>
      <c r="D13" s="20"/>
      <c r="E13" s="20"/>
      <c r="F13" s="20"/>
      <c r="G13" s="20"/>
      <c r="H13" s="20"/>
      <c r="I13" s="354"/>
      <c r="J13" s="354"/>
      <c r="K13" s="354"/>
      <c r="L13" s="354"/>
      <c r="M13" s="354"/>
      <c r="N13" s="20"/>
    </row>
    <row r="14" spans="1:16" x14ac:dyDescent="0.25">
      <c r="I14" s="354"/>
      <c r="J14" s="354"/>
      <c r="K14" s="354"/>
      <c r="L14" s="354"/>
      <c r="M14" s="354"/>
      <c r="N14" s="355"/>
    </row>
    <row r="15" spans="1:16" x14ac:dyDescent="0.25">
      <c r="B15" s="434" t="s">
        <v>86</v>
      </c>
      <c r="C15" s="434"/>
      <c r="D15" s="348" t="s">
        <v>87</v>
      </c>
      <c r="E15" s="348" t="s">
        <v>88</v>
      </c>
      <c r="F15" s="348" t="s">
        <v>89</v>
      </c>
      <c r="G15" s="349"/>
      <c r="I15" s="48"/>
      <c r="J15" s="48"/>
      <c r="K15" s="48"/>
      <c r="L15" s="48"/>
      <c r="M15" s="48"/>
      <c r="N15" s="355"/>
    </row>
    <row r="16" spans="1:16" x14ac:dyDescent="0.25">
      <c r="B16" s="434"/>
      <c r="C16" s="434"/>
      <c r="D16" s="348">
        <v>1</v>
      </c>
      <c r="E16" s="356">
        <v>1105724250</v>
      </c>
      <c r="F16" s="357">
        <v>450</v>
      </c>
      <c r="G16" s="358"/>
      <c r="I16" s="359"/>
      <c r="J16" s="359"/>
      <c r="K16" s="359"/>
      <c r="L16" s="359"/>
      <c r="M16" s="359"/>
      <c r="N16" s="355"/>
    </row>
    <row r="17" spans="1:14" x14ac:dyDescent="0.25">
      <c r="B17" s="434"/>
      <c r="C17" s="434"/>
      <c r="D17" s="348"/>
      <c r="E17" s="357"/>
      <c r="F17" s="357"/>
      <c r="G17" s="358"/>
      <c r="I17" s="359"/>
      <c r="J17" s="359"/>
      <c r="K17" s="359"/>
      <c r="L17" s="359"/>
      <c r="M17" s="359"/>
      <c r="N17" s="355"/>
    </row>
    <row r="18" spans="1:14" x14ac:dyDescent="0.25">
      <c r="B18" s="434"/>
      <c r="C18" s="434"/>
      <c r="D18" s="348"/>
      <c r="E18" s="357"/>
      <c r="F18" s="357"/>
      <c r="G18" s="358"/>
      <c r="I18" s="359"/>
      <c r="J18" s="359"/>
      <c r="K18" s="359"/>
      <c r="L18" s="359"/>
      <c r="M18" s="359"/>
      <c r="N18" s="355"/>
    </row>
    <row r="19" spans="1:14" x14ac:dyDescent="0.25">
      <c r="B19" s="434"/>
      <c r="C19" s="434"/>
      <c r="D19" s="348"/>
      <c r="E19" s="360"/>
      <c r="F19" s="357"/>
      <c r="G19" s="358"/>
      <c r="H19" s="361"/>
      <c r="I19" s="359"/>
      <c r="J19" s="359"/>
      <c r="K19" s="359"/>
      <c r="L19" s="359"/>
      <c r="M19" s="359"/>
      <c r="N19" s="362"/>
    </row>
    <row r="20" spans="1:14" x14ac:dyDescent="0.25">
      <c r="B20" s="434"/>
      <c r="C20" s="434"/>
      <c r="D20" s="348"/>
      <c r="E20" s="360"/>
      <c r="F20" s="357"/>
      <c r="G20" s="358"/>
      <c r="H20" s="361"/>
      <c r="I20" s="363"/>
      <c r="J20" s="363"/>
      <c r="K20" s="363"/>
      <c r="L20" s="363"/>
      <c r="M20" s="363"/>
      <c r="N20" s="362"/>
    </row>
    <row r="21" spans="1:14" x14ac:dyDescent="0.25">
      <c r="B21" s="434"/>
      <c r="C21" s="434"/>
      <c r="D21" s="348"/>
      <c r="E21" s="360"/>
      <c r="F21" s="357"/>
      <c r="G21" s="358"/>
      <c r="H21" s="361"/>
      <c r="I21" s="354"/>
      <c r="J21" s="354"/>
      <c r="K21" s="354"/>
      <c r="L21" s="354"/>
      <c r="M21" s="354"/>
      <c r="N21" s="362"/>
    </row>
    <row r="22" spans="1:14" x14ac:dyDescent="0.25">
      <c r="B22" s="434"/>
      <c r="C22" s="434"/>
      <c r="D22" s="348"/>
      <c r="E22" s="360"/>
      <c r="F22" s="357"/>
      <c r="G22" s="358"/>
      <c r="H22" s="361"/>
      <c r="I22" s="354"/>
      <c r="J22" s="354"/>
      <c r="K22" s="354"/>
      <c r="L22" s="354"/>
      <c r="M22" s="354"/>
      <c r="N22" s="362"/>
    </row>
    <row r="23" spans="1:14" ht="15.75" thickBot="1" x14ac:dyDescent="0.3">
      <c r="B23" s="435" t="s">
        <v>90</v>
      </c>
      <c r="C23" s="436"/>
      <c r="D23" s="348"/>
      <c r="E23" s="364">
        <f>SUM(E16:E22)</f>
        <v>1105724250</v>
      </c>
      <c r="F23" s="357">
        <f>SUM(F16:F22)</f>
        <v>450</v>
      </c>
      <c r="G23" s="358"/>
      <c r="H23" s="361"/>
      <c r="I23" s="354"/>
      <c r="J23" s="354"/>
      <c r="K23" s="354"/>
      <c r="L23" s="354"/>
      <c r="M23" s="354"/>
      <c r="N23" s="362"/>
    </row>
    <row r="24" spans="1:14" ht="45.75" thickBot="1" x14ac:dyDescent="0.3">
      <c r="A24" s="52"/>
      <c r="B24" s="42" t="s">
        <v>91</v>
      </c>
      <c r="C24" s="42" t="s">
        <v>92</v>
      </c>
      <c r="E24" s="48"/>
      <c r="F24" s="48"/>
      <c r="G24" s="48"/>
      <c r="H24" s="48"/>
      <c r="I24" s="53"/>
      <c r="J24" s="53"/>
      <c r="K24" s="53"/>
      <c r="L24" s="53"/>
      <c r="M24" s="53"/>
    </row>
    <row r="25" spans="1:14" ht="15.75" thickBot="1" x14ac:dyDescent="0.3">
      <c r="A25" s="365">
        <v>1</v>
      </c>
      <c r="C25" s="350">
        <f>+F23*80%</f>
        <v>360</v>
      </c>
      <c r="D25" s="359"/>
      <c r="E25" s="366">
        <f>E23</f>
        <v>1105724250</v>
      </c>
      <c r="F25" s="367"/>
      <c r="G25" s="367"/>
      <c r="H25" s="367"/>
      <c r="I25" s="368"/>
      <c r="J25" s="368"/>
      <c r="K25" s="368"/>
      <c r="L25" s="368"/>
      <c r="M25" s="368"/>
    </row>
    <row r="26" spans="1:14" x14ac:dyDescent="0.25">
      <c r="A26" s="369"/>
      <c r="C26" s="21"/>
      <c r="D26" s="359"/>
      <c r="E26" s="370"/>
      <c r="F26" s="367"/>
      <c r="G26" s="367"/>
      <c r="H26" s="367"/>
      <c r="I26" s="368"/>
      <c r="J26" s="368"/>
      <c r="K26" s="368"/>
      <c r="L26" s="368"/>
      <c r="M26" s="368"/>
    </row>
    <row r="27" spans="1:14" x14ac:dyDescent="0.25">
      <c r="A27" s="369"/>
      <c r="C27" s="21"/>
      <c r="D27" s="359"/>
      <c r="E27" s="370"/>
      <c r="F27" s="367"/>
      <c r="G27" s="367"/>
      <c r="H27" s="367"/>
      <c r="I27" s="368"/>
      <c r="J27" s="368"/>
      <c r="K27" s="368"/>
      <c r="L27" s="368"/>
      <c r="M27" s="368"/>
    </row>
    <row r="28" spans="1:14" x14ac:dyDescent="0.25">
      <c r="A28" s="369"/>
      <c r="B28" s="371" t="s">
        <v>93</v>
      </c>
      <c r="C28" s="351"/>
      <c r="D28" s="351"/>
      <c r="E28" s="351"/>
      <c r="F28" s="351"/>
      <c r="G28" s="351"/>
      <c r="H28" s="351"/>
      <c r="I28" s="354"/>
      <c r="J28" s="354"/>
      <c r="K28" s="354"/>
      <c r="L28" s="354"/>
      <c r="M28" s="354"/>
      <c r="N28" s="355"/>
    </row>
    <row r="29" spans="1:14" x14ac:dyDescent="0.25">
      <c r="A29" s="369"/>
      <c r="B29" s="351"/>
      <c r="C29" s="351"/>
      <c r="D29" s="351"/>
      <c r="E29" s="351"/>
      <c r="F29" s="351"/>
      <c r="G29" s="351"/>
      <c r="H29" s="351"/>
      <c r="I29" s="354"/>
      <c r="J29" s="354"/>
      <c r="K29" s="354"/>
      <c r="L29" s="354"/>
      <c r="M29" s="354"/>
      <c r="N29" s="355"/>
    </row>
    <row r="30" spans="1:14" x14ac:dyDescent="0.25">
      <c r="A30" s="369"/>
      <c r="B30" s="176" t="s">
        <v>94</v>
      </c>
      <c r="C30" s="176" t="s">
        <v>75</v>
      </c>
      <c r="D30" s="176" t="s">
        <v>95</v>
      </c>
      <c r="E30" s="351"/>
      <c r="F30" s="351"/>
      <c r="G30" s="351"/>
      <c r="H30" s="351"/>
      <c r="I30" s="354"/>
      <c r="J30" s="354"/>
      <c r="K30" s="354"/>
      <c r="L30" s="354"/>
      <c r="M30" s="354"/>
      <c r="N30" s="355"/>
    </row>
    <row r="31" spans="1:14" x14ac:dyDescent="0.25">
      <c r="A31" s="369"/>
      <c r="B31" s="22" t="s">
        <v>97</v>
      </c>
      <c r="C31" s="23" t="s">
        <v>1513</v>
      </c>
      <c r="D31" s="22"/>
      <c r="E31" s="351"/>
      <c r="F31" s="351"/>
      <c r="G31" s="351"/>
      <c r="H31" s="351"/>
      <c r="I31" s="354"/>
      <c r="J31" s="354"/>
      <c r="K31" s="354"/>
      <c r="L31" s="354"/>
      <c r="M31" s="354"/>
      <c r="N31" s="355"/>
    </row>
    <row r="32" spans="1:14" x14ac:dyDescent="0.25">
      <c r="A32" s="369"/>
      <c r="B32" s="22" t="s">
        <v>99</v>
      </c>
      <c r="C32" s="23" t="s">
        <v>1513</v>
      </c>
      <c r="D32" s="22"/>
      <c r="E32" s="351"/>
      <c r="F32" s="351"/>
      <c r="G32" s="351"/>
      <c r="H32" s="351"/>
      <c r="I32" s="354"/>
      <c r="J32" s="354"/>
      <c r="K32" s="354"/>
      <c r="L32" s="354"/>
      <c r="M32" s="354"/>
      <c r="N32" s="355"/>
    </row>
    <row r="33" spans="1:14" x14ac:dyDescent="0.25">
      <c r="A33" s="369"/>
      <c r="B33" s="22" t="s">
        <v>100</v>
      </c>
      <c r="C33" s="23" t="s">
        <v>1513</v>
      </c>
      <c r="D33" s="22"/>
      <c r="E33" s="351"/>
      <c r="F33" s="351"/>
      <c r="G33" s="351"/>
      <c r="H33" s="351"/>
      <c r="I33" s="354"/>
      <c r="J33" s="354"/>
      <c r="K33" s="354"/>
      <c r="L33" s="354"/>
      <c r="M33" s="354"/>
      <c r="N33" s="355"/>
    </row>
    <row r="34" spans="1:14" x14ac:dyDescent="0.25">
      <c r="A34" s="369"/>
      <c r="B34" s="22" t="s">
        <v>101</v>
      </c>
      <c r="C34" s="23" t="s">
        <v>1513</v>
      </c>
      <c r="D34" s="22"/>
      <c r="E34" s="351"/>
      <c r="F34" s="351"/>
      <c r="G34" s="351"/>
      <c r="H34" s="351"/>
      <c r="I34" s="354"/>
      <c r="J34" s="354"/>
      <c r="K34" s="354"/>
      <c r="L34" s="354"/>
      <c r="M34" s="354"/>
      <c r="N34" s="355"/>
    </row>
    <row r="35" spans="1:14" x14ac:dyDescent="0.25">
      <c r="A35" s="369"/>
      <c r="B35" s="351"/>
      <c r="C35" s="351"/>
      <c r="D35" s="351"/>
      <c r="E35" s="351"/>
      <c r="F35" s="351"/>
      <c r="G35" s="351"/>
      <c r="H35" s="351"/>
      <c r="I35" s="354"/>
      <c r="J35" s="354"/>
      <c r="K35" s="354"/>
      <c r="L35" s="354"/>
      <c r="M35" s="354"/>
      <c r="N35" s="355"/>
    </row>
    <row r="36" spans="1:14" x14ac:dyDescent="0.25">
      <c r="A36" s="369"/>
      <c r="B36" s="351"/>
      <c r="C36" s="351"/>
      <c r="D36" s="351"/>
      <c r="E36" s="351"/>
      <c r="F36" s="351"/>
      <c r="G36" s="351"/>
      <c r="H36" s="351"/>
      <c r="I36" s="354"/>
      <c r="J36" s="354"/>
      <c r="K36" s="354"/>
      <c r="L36" s="354"/>
      <c r="M36" s="354"/>
      <c r="N36" s="355"/>
    </row>
    <row r="37" spans="1:14" x14ac:dyDescent="0.25">
      <c r="A37" s="369"/>
      <c r="B37" s="371" t="s">
        <v>102</v>
      </c>
      <c r="C37" s="351"/>
      <c r="D37" s="351"/>
      <c r="E37" s="351"/>
      <c r="F37" s="351"/>
      <c r="G37" s="351"/>
      <c r="H37" s="351"/>
      <c r="I37" s="354"/>
      <c r="J37" s="354"/>
      <c r="K37" s="354"/>
      <c r="L37" s="354"/>
      <c r="M37" s="354"/>
      <c r="N37" s="355"/>
    </row>
    <row r="38" spans="1:14" x14ac:dyDescent="0.25">
      <c r="A38" s="369"/>
      <c r="B38" s="351"/>
      <c r="C38" s="351"/>
      <c r="D38" s="351"/>
      <c r="E38" s="351"/>
      <c r="F38" s="351"/>
      <c r="G38" s="351"/>
      <c r="H38" s="351"/>
      <c r="I38" s="354"/>
      <c r="J38" s="354"/>
      <c r="K38" s="354"/>
      <c r="L38" s="354"/>
      <c r="M38" s="354"/>
      <c r="N38" s="355"/>
    </row>
    <row r="39" spans="1:14" x14ac:dyDescent="0.25">
      <c r="A39" s="369"/>
      <c r="B39" s="351"/>
      <c r="C39" s="351"/>
      <c r="D39" s="351"/>
      <c r="E39" s="351"/>
      <c r="F39" s="351"/>
      <c r="G39" s="351"/>
      <c r="H39" s="351"/>
      <c r="I39" s="354"/>
      <c r="J39" s="354"/>
      <c r="K39" s="354"/>
      <c r="L39" s="354"/>
      <c r="M39" s="354"/>
      <c r="N39" s="355"/>
    </row>
    <row r="40" spans="1:14" x14ac:dyDescent="0.25">
      <c r="A40" s="369"/>
      <c r="B40" s="176" t="s">
        <v>94</v>
      </c>
      <c r="C40" s="176" t="s">
        <v>103</v>
      </c>
      <c r="D40" s="372" t="s">
        <v>104</v>
      </c>
      <c r="E40" s="372" t="s">
        <v>105</v>
      </c>
      <c r="F40" s="351"/>
      <c r="G40" s="351"/>
      <c r="H40" s="351"/>
      <c r="I40" s="354"/>
      <c r="J40" s="354"/>
      <c r="K40" s="354"/>
      <c r="L40" s="354"/>
      <c r="M40" s="354"/>
      <c r="N40" s="355"/>
    </row>
    <row r="41" spans="1:14" ht="42.75" x14ac:dyDescent="0.25">
      <c r="A41" s="369"/>
      <c r="B41" s="190" t="s">
        <v>106</v>
      </c>
      <c r="C41" s="47">
        <v>40</v>
      </c>
      <c r="D41" s="23"/>
      <c r="E41" s="437">
        <v>60</v>
      </c>
      <c r="F41" s="351"/>
      <c r="G41" s="351"/>
      <c r="H41" s="351"/>
      <c r="I41" s="354"/>
      <c r="J41" s="354"/>
      <c r="K41" s="354"/>
      <c r="L41" s="354"/>
      <c r="M41" s="354"/>
      <c r="N41" s="355"/>
    </row>
    <row r="42" spans="1:14" ht="71.25" x14ac:dyDescent="0.25">
      <c r="A42" s="369"/>
      <c r="B42" s="190" t="s">
        <v>107</v>
      </c>
      <c r="C42" s="47">
        <v>60</v>
      </c>
      <c r="D42" s="23">
        <v>60</v>
      </c>
      <c r="E42" s="438"/>
      <c r="F42" s="351"/>
      <c r="G42" s="351"/>
      <c r="H42" s="351"/>
      <c r="I42" s="354"/>
      <c r="J42" s="354"/>
      <c r="K42" s="354"/>
      <c r="L42" s="354"/>
      <c r="M42" s="354"/>
      <c r="N42" s="355"/>
    </row>
    <row r="43" spans="1:14" x14ac:dyDescent="0.25">
      <c r="A43" s="369"/>
      <c r="C43" s="21"/>
      <c r="D43" s="359"/>
      <c r="E43" s="370"/>
      <c r="F43" s="367"/>
      <c r="G43" s="367"/>
      <c r="H43" s="367"/>
      <c r="I43" s="368"/>
      <c r="J43" s="368"/>
      <c r="K43" s="368"/>
      <c r="L43" s="368"/>
      <c r="M43" s="368"/>
    </row>
    <row r="44" spans="1:14" x14ac:dyDescent="0.25">
      <c r="A44" s="369"/>
      <c r="C44" s="21"/>
      <c r="D44" s="359"/>
      <c r="E44" s="370"/>
      <c r="F44" s="367"/>
      <c r="G44" s="367"/>
      <c r="H44" s="367"/>
      <c r="I44" s="368"/>
      <c r="J44" s="368"/>
      <c r="K44" s="368"/>
      <c r="L44" s="368"/>
      <c r="M44" s="368"/>
    </row>
    <row r="45" spans="1:14" x14ac:dyDescent="0.25">
      <c r="A45" s="369"/>
      <c r="C45" s="21"/>
      <c r="D45" s="359"/>
      <c r="E45" s="370"/>
      <c r="F45" s="367"/>
      <c r="G45" s="367"/>
      <c r="H45" s="367"/>
      <c r="I45" s="368"/>
      <c r="J45" s="368"/>
      <c r="K45" s="368"/>
      <c r="L45" s="368"/>
      <c r="M45" s="368"/>
    </row>
    <row r="46" spans="1:14" ht="15.75" thickBot="1" x14ac:dyDescent="0.3">
      <c r="M46" s="439" t="s">
        <v>108</v>
      </c>
      <c r="N46" s="439"/>
    </row>
    <row r="47" spans="1:14" x14ac:dyDescent="0.25">
      <c r="B47" s="371" t="s">
        <v>109</v>
      </c>
      <c r="M47" s="373"/>
      <c r="N47" s="373"/>
    </row>
    <row r="48" spans="1:14" ht="15.75" thickBot="1" x14ac:dyDescent="0.3">
      <c r="M48" s="373"/>
      <c r="N48" s="373"/>
    </row>
    <row r="49" spans="1:26" s="354" customFormat="1" ht="60" x14ac:dyDescent="0.25">
      <c r="B49" s="374" t="s">
        <v>110</v>
      </c>
      <c r="C49" s="374" t="s">
        <v>111</v>
      </c>
      <c r="D49" s="374" t="s">
        <v>112</v>
      </c>
      <c r="E49" s="374" t="s">
        <v>113</v>
      </c>
      <c r="F49" s="374" t="s">
        <v>114</v>
      </c>
      <c r="G49" s="374" t="s">
        <v>115</v>
      </c>
      <c r="H49" s="374" t="s">
        <v>116</v>
      </c>
      <c r="I49" s="374" t="s">
        <v>117</v>
      </c>
      <c r="J49" s="374" t="s">
        <v>118</v>
      </c>
      <c r="K49" s="374" t="s">
        <v>119</v>
      </c>
      <c r="L49" s="374" t="s">
        <v>120</v>
      </c>
      <c r="M49" s="375" t="s">
        <v>121</v>
      </c>
      <c r="N49" s="374" t="s">
        <v>122</v>
      </c>
      <c r="O49" s="374" t="s">
        <v>123</v>
      </c>
      <c r="P49" s="376" t="s">
        <v>124</v>
      </c>
      <c r="Q49" s="376" t="s">
        <v>125</v>
      </c>
    </row>
    <row r="50" spans="1:26" s="54" customFormat="1" ht="30" x14ac:dyDescent="0.25">
      <c r="A50" s="24" t="e">
        <f>+#REF!+1</f>
        <v>#REF!</v>
      </c>
      <c r="B50" s="25" t="s">
        <v>16</v>
      </c>
      <c r="C50" s="25" t="s">
        <v>16</v>
      </c>
      <c r="D50" s="25" t="s">
        <v>594</v>
      </c>
      <c r="E50" s="25" t="s">
        <v>1728</v>
      </c>
      <c r="F50" s="49" t="s">
        <v>75</v>
      </c>
      <c r="G50" s="37" t="s">
        <v>385</v>
      </c>
      <c r="H50" s="26">
        <v>41246</v>
      </c>
      <c r="I50" s="26">
        <v>41988</v>
      </c>
      <c r="J50" s="27" t="s">
        <v>95</v>
      </c>
      <c r="K50" s="28">
        <f>(I50-H50)/30</f>
        <v>24.733333333333334</v>
      </c>
      <c r="L50" s="50"/>
      <c r="M50" s="29">
        <v>250</v>
      </c>
      <c r="N50" s="30" t="s">
        <v>128</v>
      </c>
      <c r="O50" s="98">
        <v>677264765</v>
      </c>
      <c r="P50" s="31">
        <v>55</v>
      </c>
      <c r="Q50" s="32" t="s">
        <v>1729</v>
      </c>
      <c r="R50" s="33"/>
      <c r="S50" s="33"/>
      <c r="T50" s="33"/>
      <c r="U50" s="33"/>
      <c r="V50" s="33"/>
      <c r="W50" s="33"/>
      <c r="X50" s="33"/>
      <c r="Y50" s="33"/>
      <c r="Z50" s="33"/>
    </row>
    <row r="51" spans="1:26" s="54" customFormat="1" ht="30" x14ac:dyDescent="0.25">
      <c r="A51" s="24"/>
      <c r="B51" s="25" t="s">
        <v>16</v>
      </c>
      <c r="C51" s="25" t="s">
        <v>16</v>
      </c>
      <c r="D51" s="25" t="s">
        <v>594</v>
      </c>
      <c r="E51" s="25" t="s">
        <v>1730</v>
      </c>
      <c r="F51" s="49" t="s">
        <v>75</v>
      </c>
      <c r="G51" s="36">
        <v>0.5</v>
      </c>
      <c r="H51" s="26">
        <v>41061</v>
      </c>
      <c r="I51" s="26">
        <v>41273</v>
      </c>
      <c r="J51" s="27" t="s">
        <v>95</v>
      </c>
      <c r="K51" s="28">
        <f t="shared" ref="K51" si="0">(I51-H51)/30</f>
        <v>7.0666666666666664</v>
      </c>
      <c r="L51" s="50"/>
      <c r="M51" s="29">
        <v>1050</v>
      </c>
      <c r="N51" s="30">
        <f>1050/2</f>
        <v>525</v>
      </c>
      <c r="O51" s="98">
        <v>565430202</v>
      </c>
      <c r="P51" s="31">
        <v>71</v>
      </c>
      <c r="Q51" s="32" t="s">
        <v>1729</v>
      </c>
      <c r="R51" s="33"/>
      <c r="S51" s="33"/>
      <c r="T51" s="33"/>
      <c r="U51" s="33"/>
      <c r="V51" s="33"/>
      <c r="W51" s="33"/>
      <c r="X51" s="33"/>
      <c r="Y51" s="33"/>
      <c r="Z51" s="33"/>
    </row>
    <row r="52" spans="1:26" s="54" customFormat="1" x14ac:dyDescent="0.25">
      <c r="A52" s="24"/>
      <c r="B52" s="34" t="s">
        <v>105</v>
      </c>
      <c r="C52" s="35"/>
      <c r="D52" s="25"/>
      <c r="E52" s="36"/>
      <c r="F52" s="37"/>
      <c r="G52" s="37"/>
      <c r="H52" s="37"/>
      <c r="I52" s="27"/>
      <c r="J52" s="27"/>
      <c r="K52" s="377">
        <f>SUM(K48:K51)</f>
        <v>31.8</v>
      </c>
      <c r="L52" s="39"/>
      <c r="M52" s="29">
        <f>SUM(M50+N51)</f>
        <v>775</v>
      </c>
      <c r="N52" s="30">
        <f>1050/2</f>
        <v>525</v>
      </c>
      <c r="O52" s="31">
        <f>SUM(O50:O51)</f>
        <v>1242694967</v>
      </c>
      <c r="P52" s="31"/>
      <c r="Q52" s="57"/>
    </row>
    <row r="53" spans="1:26" x14ac:dyDescent="0.25">
      <c r="E53" s="378"/>
      <c r="K53" s="377"/>
    </row>
    <row r="54" spans="1:26" x14ac:dyDescent="0.25">
      <c r="B54" s="440" t="s">
        <v>133</v>
      </c>
      <c r="C54" s="440" t="s">
        <v>134</v>
      </c>
      <c r="D54" s="442" t="s">
        <v>135</v>
      </c>
      <c r="E54" s="442"/>
      <c r="K54" s="379"/>
      <c r="L54" s="379"/>
      <c r="M54" s="379"/>
    </row>
    <row r="55" spans="1:26" x14ac:dyDescent="0.25">
      <c r="B55" s="441"/>
      <c r="C55" s="441"/>
      <c r="D55" s="372" t="s">
        <v>136</v>
      </c>
      <c r="E55" s="380" t="s">
        <v>137</v>
      </c>
      <c r="L55" s="379"/>
    </row>
    <row r="56" spans="1:26" ht="18.75" x14ac:dyDescent="0.25">
      <c r="B56" s="381" t="s">
        <v>139</v>
      </c>
      <c r="C56" s="382">
        <f>+K52</f>
        <v>31.8</v>
      </c>
      <c r="D56" s="23" t="s">
        <v>98</v>
      </c>
      <c r="E56" s="22"/>
      <c r="F56" s="41"/>
      <c r="G56" s="41"/>
      <c r="H56" s="41"/>
      <c r="I56" s="41"/>
      <c r="J56" s="41"/>
      <c r="K56" s="41"/>
      <c r="L56" s="383" t="e">
        <f>#REF!+#REF!+#REF!+K50</f>
        <v>#REF!</v>
      </c>
      <c r="M56" s="41"/>
    </row>
    <row r="57" spans="1:26" x14ac:dyDescent="0.25">
      <c r="B57" s="381" t="s">
        <v>140</v>
      </c>
      <c r="C57" s="382">
        <f>+M52</f>
        <v>775</v>
      </c>
      <c r="D57" s="23" t="s">
        <v>98</v>
      </c>
      <c r="E57" s="22"/>
    </row>
    <row r="58" spans="1:26" x14ac:dyDescent="0.25">
      <c r="B58" s="384"/>
      <c r="C58" s="443"/>
      <c r="D58" s="443"/>
      <c r="E58" s="443"/>
      <c r="F58" s="443"/>
      <c r="G58" s="443"/>
      <c r="H58" s="443"/>
      <c r="I58" s="443"/>
      <c r="J58" s="443"/>
      <c r="K58" s="443"/>
      <c r="L58" s="443"/>
      <c r="M58" s="443"/>
      <c r="N58" s="443"/>
    </row>
    <row r="59" spans="1:26" ht="15.75" thickBot="1" x14ac:dyDescent="0.3"/>
    <row r="60" spans="1:26" ht="27" thickBot="1" x14ac:dyDescent="0.3">
      <c r="B60" s="444" t="s">
        <v>141</v>
      </c>
      <c r="C60" s="444"/>
      <c r="D60" s="444"/>
      <c r="E60" s="444"/>
      <c r="F60" s="444"/>
      <c r="G60" s="444"/>
      <c r="H60" s="444"/>
      <c r="I60" s="444"/>
      <c r="J60" s="444"/>
      <c r="K60" s="444"/>
      <c r="L60" s="444"/>
      <c r="M60" s="444"/>
      <c r="N60" s="444"/>
    </row>
    <row r="63" spans="1:26" ht="90" x14ac:dyDescent="0.25">
      <c r="B63" s="385" t="s">
        <v>142</v>
      </c>
      <c r="C63" s="386" t="s">
        <v>143</v>
      </c>
      <c r="D63" s="386" t="s">
        <v>144</v>
      </c>
      <c r="E63" s="386" t="s">
        <v>145</v>
      </c>
      <c r="F63" s="386" t="s">
        <v>146</v>
      </c>
      <c r="G63" s="386" t="s">
        <v>147</v>
      </c>
      <c r="H63" s="386" t="s">
        <v>148</v>
      </c>
      <c r="I63" s="385" t="s">
        <v>149</v>
      </c>
      <c r="J63" s="386" t="s">
        <v>150</v>
      </c>
      <c r="K63" s="386" t="s">
        <v>151</v>
      </c>
      <c r="L63" s="386" t="s">
        <v>152</v>
      </c>
      <c r="M63" s="386" t="s">
        <v>153</v>
      </c>
      <c r="N63" s="387" t="s">
        <v>154</v>
      </c>
      <c r="O63" s="387" t="s">
        <v>1284</v>
      </c>
      <c r="P63" s="430" t="s">
        <v>96</v>
      </c>
      <c r="Q63" s="431"/>
      <c r="R63" s="386" t="s">
        <v>156</v>
      </c>
    </row>
    <row r="64" spans="1:26" ht="45" x14ac:dyDescent="0.25">
      <c r="B64" s="22" t="s">
        <v>1731</v>
      </c>
      <c r="C64" s="42" t="s">
        <v>1732</v>
      </c>
      <c r="D64" s="42" t="s">
        <v>1733</v>
      </c>
      <c r="E64" s="42">
        <v>200</v>
      </c>
      <c r="F64" s="24" t="s">
        <v>1092</v>
      </c>
      <c r="G64" s="43" t="s">
        <v>596</v>
      </c>
      <c r="H64" s="24" t="s">
        <v>1734</v>
      </c>
      <c r="I64" s="57" t="s">
        <v>596</v>
      </c>
      <c r="J64" s="57" t="s">
        <v>596</v>
      </c>
      <c r="K64" s="42" t="s">
        <v>75</v>
      </c>
      <c r="L64" s="42" t="s">
        <v>75</v>
      </c>
      <c r="M64" s="42" t="s">
        <v>75</v>
      </c>
      <c r="N64" s="42" t="s">
        <v>75</v>
      </c>
      <c r="O64" s="42" t="s">
        <v>75</v>
      </c>
      <c r="P64" s="446"/>
      <c r="Q64" s="447"/>
      <c r="R64" s="44" t="s">
        <v>75</v>
      </c>
    </row>
    <row r="65" spans="2:18" ht="45" x14ac:dyDescent="0.25">
      <c r="B65" s="88" t="s">
        <v>1735</v>
      </c>
      <c r="C65" s="88" t="s">
        <v>1735</v>
      </c>
      <c r="D65" s="42" t="s">
        <v>1736</v>
      </c>
      <c r="E65" s="388">
        <v>250</v>
      </c>
      <c r="F65" s="389" t="s">
        <v>1092</v>
      </c>
      <c r="G65" s="390" t="s">
        <v>596</v>
      </c>
      <c r="H65" s="24" t="s">
        <v>1734</v>
      </c>
      <c r="I65" s="22" t="s">
        <v>596</v>
      </c>
      <c r="J65" s="88" t="s">
        <v>596</v>
      </c>
      <c r="K65" s="88" t="s">
        <v>75</v>
      </c>
      <c r="L65" s="22" t="s">
        <v>75</v>
      </c>
      <c r="M65" s="22" t="s">
        <v>75</v>
      </c>
      <c r="N65" s="22" t="s">
        <v>75</v>
      </c>
      <c r="O65" s="42" t="s">
        <v>75</v>
      </c>
      <c r="P65" s="430"/>
      <c r="Q65" s="431"/>
      <c r="R65" s="44" t="s">
        <v>75</v>
      </c>
    </row>
    <row r="66" spans="2:18" x14ac:dyDescent="0.25">
      <c r="B66" s="40" t="s">
        <v>159</v>
      </c>
      <c r="H66" s="22"/>
      <c r="I66" s="22"/>
    </row>
    <row r="67" spans="2:18" x14ac:dyDescent="0.25">
      <c r="B67" s="40" t="s">
        <v>160</v>
      </c>
    </row>
    <row r="68" spans="2:18" x14ac:dyDescent="0.25">
      <c r="B68" s="40" t="s">
        <v>161</v>
      </c>
    </row>
    <row r="70" spans="2:18" ht="15.75" thickBot="1" x14ac:dyDescent="0.3"/>
    <row r="71" spans="2:18" ht="27" thickBot="1" x14ac:dyDescent="0.3">
      <c r="B71" s="448" t="s">
        <v>162</v>
      </c>
      <c r="C71" s="449"/>
      <c r="D71" s="449"/>
      <c r="E71" s="449"/>
      <c r="F71" s="449"/>
      <c r="G71" s="449"/>
      <c r="H71" s="449"/>
      <c r="I71" s="449"/>
      <c r="J71" s="449"/>
      <c r="K71" s="449"/>
      <c r="L71" s="449"/>
      <c r="M71" s="449"/>
      <c r="N71" s="450"/>
    </row>
    <row r="76" spans="2:18" x14ac:dyDescent="0.25">
      <c r="B76" s="451" t="s">
        <v>163</v>
      </c>
      <c r="C76" s="445" t="s">
        <v>164</v>
      </c>
      <c r="D76" s="445" t="s">
        <v>165</v>
      </c>
      <c r="E76" s="445" t="s">
        <v>166</v>
      </c>
      <c r="F76" s="445" t="s">
        <v>167</v>
      </c>
      <c r="G76" s="445" t="s">
        <v>168</v>
      </c>
      <c r="H76" s="445" t="s">
        <v>169</v>
      </c>
      <c r="I76" s="445" t="s">
        <v>170</v>
      </c>
      <c r="J76" s="445" t="s">
        <v>171</v>
      </c>
      <c r="K76" s="445"/>
      <c r="L76" s="445"/>
      <c r="M76" s="445" t="s">
        <v>172</v>
      </c>
      <c r="N76" s="445" t="s">
        <v>1814</v>
      </c>
      <c r="O76" s="445" t="s">
        <v>1815</v>
      </c>
      <c r="P76" s="445" t="s">
        <v>96</v>
      </c>
      <c r="Q76" s="445"/>
    </row>
    <row r="77" spans="2:18" x14ac:dyDescent="0.25">
      <c r="B77" s="452"/>
      <c r="C77" s="445"/>
      <c r="D77" s="445"/>
      <c r="E77" s="445"/>
      <c r="F77" s="445"/>
      <c r="G77" s="445"/>
      <c r="H77" s="445"/>
      <c r="I77" s="445"/>
      <c r="J77" s="388" t="s">
        <v>173</v>
      </c>
      <c r="K77" s="46" t="s">
        <v>174</v>
      </c>
      <c r="L77" s="88" t="s">
        <v>175</v>
      </c>
      <c r="M77" s="445"/>
      <c r="N77" s="445"/>
      <c r="O77" s="445"/>
      <c r="P77" s="445"/>
      <c r="Q77" s="445"/>
    </row>
    <row r="78" spans="2:18" ht="135" x14ac:dyDescent="0.25">
      <c r="B78" s="55" t="s">
        <v>176</v>
      </c>
      <c r="C78" s="24">
        <v>200</v>
      </c>
      <c r="D78" s="47" t="s">
        <v>1737</v>
      </c>
      <c r="E78" s="99" t="s">
        <v>1738</v>
      </c>
      <c r="F78" s="57" t="s">
        <v>1739</v>
      </c>
      <c r="G78" s="57" t="s">
        <v>579</v>
      </c>
      <c r="H78" s="57" t="s">
        <v>596</v>
      </c>
      <c r="I78" s="57" t="s">
        <v>596</v>
      </c>
      <c r="J78" s="57" t="s">
        <v>1740</v>
      </c>
      <c r="K78" s="56" t="s">
        <v>1741</v>
      </c>
      <c r="L78" s="56" t="s">
        <v>1742</v>
      </c>
      <c r="M78" s="57" t="s">
        <v>713</v>
      </c>
      <c r="N78" s="57" t="s">
        <v>75</v>
      </c>
      <c r="O78" s="57" t="s">
        <v>75</v>
      </c>
      <c r="P78" s="453"/>
      <c r="Q78" s="453"/>
    </row>
    <row r="79" spans="2:18" ht="150" x14ac:dyDescent="0.25">
      <c r="B79" s="46" t="s">
        <v>183</v>
      </c>
      <c r="C79" s="72">
        <v>200</v>
      </c>
      <c r="D79" s="47" t="s">
        <v>1743</v>
      </c>
      <c r="E79" s="22" t="s">
        <v>1744</v>
      </c>
      <c r="F79" s="22" t="s">
        <v>334</v>
      </c>
      <c r="G79" s="22" t="s">
        <v>263</v>
      </c>
      <c r="H79" s="42" t="s">
        <v>596</v>
      </c>
      <c r="I79" s="57" t="s">
        <v>596</v>
      </c>
      <c r="J79" s="93" t="s">
        <v>1745</v>
      </c>
      <c r="K79" s="93" t="s">
        <v>1746</v>
      </c>
      <c r="L79" s="93" t="s">
        <v>1747</v>
      </c>
      <c r="M79" s="22" t="s">
        <v>713</v>
      </c>
      <c r="N79" s="22" t="s">
        <v>75</v>
      </c>
      <c r="O79" s="22" t="s">
        <v>75</v>
      </c>
      <c r="P79" s="454"/>
      <c r="Q79" s="454"/>
    </row>
    <row r="80" spans="2:18" ht="150" x14ac:dyDescent="0.25">
      <c r="B80" s="55" t="s">
        <v>176</v>
      </c>
      <c r="C80" s="72">
        <v>250</v>
      </c>
      <c r="D80" s="47" t="s">
        <v>1748</v>
      </c>
      <c r="E80" s="22" t="s">
        <v>1749</v>
      </c>
      <c r="F80" s="42" t="s">
        <v>1750</v>
      </c>
      <c r="G80" s="42" t="s">
        <v>1751</v>
      </c>
      <c r="H80" s="42" t="s">
        <v>596</v>
      </c>
      <c r="I80" s="57" t="s">
        <v>596</v>
      </c>
      <c r="J80" s="93" t="s">
        <v>1752</v>
      </c>
      <c r="K80" s="93" t="s">
        <v>1753</v>
      </c>
      <c r="L80" s="93" t="s">
        <v>1754</v>
      </c>
      <c r="M80" s="22" t="s">
        <v>713</v>
      </c>
      <c r="N80" s="22" t="s">
        <v>75</v>
      </c>
      <c r="O80" s="22" t="s">
        <v>75</v>
      </c>
      <c r="P80" s="454"/>
      <c r="Q80" s="454"/>
    </row>
    <row r="81" spans="2:17" ht="165" x14ac:dyDescent="0.25">
      <c r="B81" s="46" t="s">
        <v>183</v>
      </c>
      <c r="C81" s="72">
        <v>250</v>
      </c>
      <c r="D81" s="47" t="s">
        <v>1755</v>
      </c>
      <c r="E81" s="22" t="s">
        <v>1756</v>
      </c>
      <c r="F81" s="22" t="s">
        <v>683</v>
      </c>
      <c r="G81" s="22" t="s">
        <v>1757</v>
      </c>
      <c r="H81" s="42" t="s">
        <v>596</v>
      </c>
      <c r="I81" s="57" t="s">
        <v>596</v>
      </c>
      <c r="J81" s="93" t="s">
        <v>1758</v>
      </c>
      <c r="K81" s="93" t="s">
        <v>1759</v>
      </c>
      <c r="L81" s="93" t="s">
        <v>1760</v>
      </c>
      <c r="M81" s="22" t="s">
        <v>713</v>
      </c>
      <c r="N81" s="22" t="s">
        <v>75</v>
      </c>
      <c r="O81" s="22" t="s">
        <v>75</v>
      </c>
      <c r="P81" s="454"/>
      <c r="Q81" s="454"/>
    </row>
    <row r="82" spans="2:17" ht="15.75" thickBot="1" x14ac:dyDescent="0.3"/>
    <row r="83" spans="2:17" ht="27" thickBot="1" x14ac:dyDescent="0.3">
      <c r="B83" s="448" t="s">
        <v>191</v>
      </c>
      <c r="C83" s="449"/>
      <c r="D83" s="449"/>
      <c r="E83" s="449"/>
      <c r="F83" s="449"/>
      <c r="G83" s="449"/>
      <c r="H83" s="449"/>
      <c r="I83" s="449"/>
      <c r="J83" s="449"/>
      <c r="K83" s="449"/>
      <c r="L83" s="449"/>
      <c r="M83" s="449"/>
      <c r="N83" s="450"/>
    </row>
    <row r="86" spans="2:17" ht="30" x14ac:dyDescent="0.25">
      <c r="B86" s="386" t="s">
        <v>94</v>
      </c>
      <c r="C86" s="386" t="s">
        <v>1816</v>
      </c>
      <c r="D86" s="430" t="s">
        <v>96</v>
      </c>
      <c r="E86" s="431"/>
    </row>
    <row r="87" spans="2:17" ht="30" x14ac:dyDescent="0.25">
      <c r="B87" s="42" t="s">
        <v>192</v>
      </c>
      <c r="C87" s="22" t="s">
        <v>136</v>
      </c>
      <c r="D87" s="455" t="s">
        <v>1761</v>
      </c>
      <c r="E87" s="455"/>
    </row>
    <row r="90" spans="2:17" ht="26.25" x14ac:dyDescent="0.25">
      <c r="B90" s="426" t="s">
        <v>193</v>
      </c>
      <c r="C90" s="427"/>
      <c r="D90" s="427"/>
      <c r="E90" s="427"/>
      <c r="F90" s="427"/>
      <c r="G90" s="427"/>
      <c r="H90" s="427"/>
      <c r="I90" s="427"/>
      <c r="J90" s="427"/>
      <c r="K90" s="427"/>
      <c r="L90" s="427"/>
      <c r="M90" s="427"/>
      <c r="N90" s="427"/>
      <c r="O90" s="427"/>
      <c r="P90" s="427"/>
    </row>
    <row r="92" spans="2:17" ht="15.75" thickBot="1" x14ac:dyDescent="0.3"/>
    <row r="93" spans="2:17" ht="27" thickBot="1" x14ac:dyDescent="0.3">
      <c r="B93" s="448" t="s">
        <v>194</v>
      </c>
      <c r="C93" s="449"/>
      <c r="D93" s="449"/>
      <c r="E93" s="449"/>
      <c r="F93" s="449"/>
      <c r="G93" s="449"/>
      <c r="H93" s="449"/>
      <c r="I93" s="449"/>
      <c r="J93" s="449"/>
      <c r="K93" s="449"/>
      <c r="L93" s="449"/>
      <c r="M93" s="449"/>
      <c r="N93" s="450"/>
    </row>
    <row r="95" spans="2:17" ht="15.75" thickBot="1" x14ac:dyDescent="0.3">
      <c r="M95" s="373"/>
      <c r="N95" s="373"/>
    </row>
    <row r="96" spans="2:17" s="354" customFormat="1" ht="60" x14ac:dyDescent="0.25">
      <c r="B96" s="374" t="s">
        <v>110</v>
      </c>
      <c r="C96" s="374" t="s">
        <v>111</v>
      </c>
      <c r="D96" s="374" t="s">
        <v>112</v>
      </c>
      <c r="E96" s="374" t="s">
        <v>113</v>
      </c>
      <c r="F96" s="374" t="s">
        <v>114</v>
      </c>
      <c r="G96" s="374" t="s">
        <v>115</v>
      </c>
      <c r="H96" s="374" t="s">
        <v>116</v>
      </c>
      <c r="I96" s="374" t="s">
        <v>117</v>
      </c>
      <c r="J96" s="374" t="s">
        <v>118</v>
      </c>
      <c r="K96" s="374" t="s">
        <v>119</v>
      </c>
      <c r="L96" s="374" t="s">
        <v>120</v>
      </c>
      <c r="M96" s="375" t="s">
        <v>121</v>
      </c>
      <c r="N96" s="374" t="s">
        <v>122</v>
      </c>
      <c r="O96" s="374" t="s">
        <v>123</v>
      </c>
      <c r="P96" s="376" t="s">
        <v>124</v>
      </c>
      <c r="Q96" s="376" t="s">
        <v>125</v>
      </c>
    </row>
    <row r="97" spans="1:26" s="54" customFormat="1" x14ac:dyDescent="0.25">
      <c r="A97" s="24"/>
      <c r="B97" s="25"/>
      <c r="C97" s="25"/>
      <c r="D97" s="25"/>
      <c r="E97" s="51"/>
      <c r="F97" s="57"/>
      <c r="G97" s="57"/>
      <c r="H97" s="57"/>
      <c r="I97" s="57"/>
      <c r="J97" s="57"/>
      <c r="K97" s="57"/>
      <c r="L97" s="57"/>
      <c r="M97" s="57"/>
      <c r="N97" s="57"/>
      <c r="O97" s="57"/>
      <c r="P97" s="57"/>
      <c r="Q97" s="32"/>
      <c r="R97" s="33"/>
      <c r="S97" s="33"/>
      <c r="T97" s="33"/>
      <c r="U97" s="33"/>
      <c r="V97" s="33"/>
      <c r="W97" s="33"/>
      <c r="X97" s="33"/>
      <c r="Y97" s="33"/>
      <c r="Z97" s="33"/>
    </row>
    <row r="98" spans="1:26" s="54" customFormat="1" x14ac:dyDescent="0.25">
      <c r="A98" s="24"/>
      <c r="B98" s="25"/>
      <c r="C98" s="35"/>
      <c r="D98" s="25"/>
      <c r="E98" s="36"/>
      <c r="F98" s="37"/>
      <c r="G98" s="30"/>
      <c r="H98" s="30"/>
      <c r="I98" s="30"/>
      <c r="J98" s="27"/>
      <c r="K98" s="30"/>
      <c r="L98" s="30"/>
      <c r="M98" s="30"/>
      <c r="N98" s="30"/>
      <c r="O98" s="30"/>
      <c r="P98" s="30"/>
      <c r="Q98" s="32"/>
      <c r="R98" s="33"/>
      <c r="S98" s="33"/>
      <c r="T98" s="33"/>
      <c r="U98" s="33"/>
      <c r="V98" s="33"/>
      <c r="W98" s="33"/>
      <c r="X98" s="33"/>
      <c r="Y98" s="33"/>
      <c r="Z98" s="33"/>
    </row>
    <row r="99" spans="1:26" s="54" customFormat="1" x14ac:dyDescent="0.25">
      <c r="A99" s="24"/>
      <c r="B99" s="25"/>
      <c r="C99" s="35"/>
      <c r="D99" s="25"/>
      <c r="E99" s="36"/>
      <c r="F99" s="37"/>
      <c r="G99" s="37"/>
      <c r="H99" s="37"/>
      <c r="I99" s="27"/>
      <c r="J99" s="27"/>
      <c r="K99" s="27"/>
      <c r="L99" s="27"/>
      <c r="M99" s="30"/>
      <c r="N99" s="30"/>
      <c r="O99" s="31"/>
      <c r="P99" s="31"/>
      <c r="Q99" s="32"/>
      <c r="R99" s="33"/>
      <c r="S99" s="33"/>
      <c r="T99" s="33"/>
      <c r="U99" s="33"/>
      <c r="V99" s="33"/>
      <c r="W99" s="33"/>
      <c r="X99" s="33"/>
      <c r="Y99" s="33"/>
      <c r="Z99" s="33"/>
    </row>
    <row r="100" spans="1:26" s="54" customFormat="1" x14ac:dyDescent="0.25">
      <c r="A100" s="24"/>
      <c r="B100" s="25"/>
      <c r="C100" s="35"/>
      <c r="D100" s="25"/>
      <c r="E100" s="36"/>
      <c r="F100" s="37"/>
      <c r="G100" s="37"/>
      <c r="H100" s="37"/>
      <c r="I100" s="27"/>
      <c r="J100" s="27"/>
      <c r="K100" s="27"/>
      <c r="L100" s="27"/>
      <c r="M100" s="30"/>
      <c r="N100" s="30"/>
      <c r="O100" s="31"/>
      <c r="P100" s="31"/>
      <c r="Q100" s="32"/>
      <c r="R100" s="33"/>
      <c r="S100" s="33"/>
      <c r="T100" s="33"/>
      <c r="U100" s="33"/>
      <c r="V100" s="33"/>
      <c r="W100" s="33"/>
      <c r="X100" s="33"/>
      <c r="Y100" s="33"/>
      <c r="Z100" s="33"/>
    </row>
    <row r="101" spans="1:26" s="54" customFormat="1" x14ac:dyDescent="0.25">
      <c r="A101" s="24"/>
      <c r="B101" s="25"/>
      <c r="C101" s="35"/>
      <c r="D101" s="25"/>
      <c r="E101" s="36"/>
      <c r="F101" s="37"/>
      <c r="G101" s="37"/>
      <c r="H101" s="37"/>
      <c r="I101" s="27"/>
      <c r="J101" s="27"/>
      <c r="K101" s="27"/>
      <c r="L101" s="27"/>
      <c r="M101" s="30"/>
      <c r="N101" s="30"/>
      <c r="O101" s="31"/>
      <c r="P101" s="31"/>
      <c r="Q101" s="32"/>
      <c r="R101" s="33"/>
      <c r="S101" s="33"/>
      <c r="T101" s="33"/>
      <c r="U101" s="33"/>
      <c r="V101" s="33"/>
      <c r="W101" s="33"/>
      <c r="X101" s="33"/>
      <c r="Y101" s="33"/>
      <c r="Z101" s="33"/>
    </row>
    <row r="102" spans="1:26" s="54" customFormat="1" x14ac:dyDescent="0.25">
      <c r="A102" s="24"/>
      <c r="B102" s="25"/>
      <c r="C102" s="35"/>
      <c r="D102" s="25"/>
      <c r="E102" s="36"/>
      <c r="F102" s="37"/>
      <c r="G102" s="37"/>
      <c r="H102" s="37"/>
      <c r="I102" s="27"/>
      <c r="J102" s="27"/>
      <c r="K102" s="27"/>
      <c r="L102" s="27"/>
      <c r="M102" s="30"/>
      <c r="N102" s="30"/>
      <c r="O102" s="31"/>
      <c r="P102" s="31"/>
      <c r="Q102" s="32"/>
      <c r="R102" s="33"/>
      <c r="S102" s="33"/>
      <c r="T102" s="33"/>
      <c r="U102" s="33"/>
      <c r="V102" s="33"/>
      <c r="W102" s="33"/>
      <c r="X102" s="33"/>
      <c r="Y102" s="33"/>
      <c r="Z102" s="33"/>
    </row>
    <row r="103" spans="1:26" s="54" customFormat="1" x14ac:dyDescent="0.25">
      <c r="A103" s="24"/>
      <c r="B103" s="34" t="s">
        <v>105</v>
      </c>
      <c r="C103" s="35"/>
      <c r="D103" s="25"/>
      <c r="E103" s="36"/>
      <c r="F103" s="37"/>
      <c r="G103" s="37"/>
      <c r="H103" s="37"/>
      <c r="I103" s="27"/>
      <c r="J103" s="27"/>
      <c r="K103" s="39" t="s">
        <v>1762</v>
      </c>
      <c r="L103" s="39">
        <f>SUM(L97:L102)</f>
        <v>0</v>
      </c>
      <c r="M103" s="38">
        <f>SUM(M97:M102)</f>
        <v>0</v>
      </c>
      <c r="N103" s="39">
        <f>SUM(N97:N102)</f>
        <v>0</v>
      </c>
      <c r="O103" s="31"/>
      <c r="P103" s="31"/>
      <c r="Q103" s="57"/>
    </row>
    <row r="104" spans="1:26" x14ac:dyDescent="0.25">
      <c r="E104" s="378"/>
    </row>
    <row r="105" spans="1:26" ht="18.75" x14ac:dyDescent="0.25">
      <c r="B105" s="381" t="s">
        <v>204</v>
      </c>
      <c r="C105" s="382"/>
      <c r="H105" s="41"/>
      <c r="I105" s="41"/>
      <c r="J105" s="41"/>
      <c r="K105" s="41"/>
      <c r="L105" s="41"/>
      <c r="M105" s="41"/>
    </row>
    <row r="107" spans="1:26" ht="15.75" thickBot="1" x14ac:dyDescent="0.3"/>
    <row r="108" spans="1:26" ht="30.75" thickBot="1" x14ac:dyDescent="0.3">
      <c r="B108" s="391" t="s">
        <v>205</v>
      </c>
      <c r="C108" s="392" t="s">
        <v>206</v>
      </c>
      <c r="D108" s="391" t="s">
        <v>104</v>
      </c>
      <c r="E108" s="392" t="s">
        <v>207</v>
      </c>
    </row>
    <row r="109" spans="1:26" x14ac:dyDescent="0.25">
      <c r="B109" s="47" t="s">
        <v>208</v>
      </c>
      <c r="C109" s="393">
        <v>20</v>
      </c>
      <c r="D109" s="393">
        <v>0</v>
      </c>
      <c r="E109" s="456">
        <f>+D109+D110+D111</f>
        <v>0</v>
      </c>
    </row>
    <row r="110" spans="1:26" x14ac:dyDescent="0.25">
      <c r="B110" s="47" t="s">
        <v>209</v>
      </c>
      <c r="C110" s="23">
        <v>30</v>
      </c>
      <c r="D110" s="23">
        <v>0</v>
      </c>
      <c r="E110" s="457"/>
    </row>
    <row r="111" spans="1:26" ht="15.75" thickBot="1" x14ac:dyDescent="0.3">
      <c r="B111" s="47" t="s">
        <v>210</v>
      </c>
      <c r="C111" s="394">
        <v>40</v>
      </c>
      <c r="D111" s="394">
        <v>0</v>
      </c>
      <c r="E111" s="458"/>
    </row>
    <row r="113" spans="2:17" ht="15.75" thickBot="1" x14ac:dyDescent="0.3"/>
    <row r="114" spans="2:17" ht="27" thickBot="1" x14ac:dyDescent="0.3">
      <c r="B114" s="448" t="s">
        <v>211</v>
      </c>
      <c r="C114" s="449"/>
      <c r="D114" s="449"/>
      <c r="E114" s="449"/>
      <c r="F114" s="449"/>
      <c r="G114" s="449"/>
      <c r="H114" s="449"/>
      <c r="I114" s="449"/>
      <c r="J114" s="449"/>
      <c r="K114" s="449"/>
      <c r="L114" s="449"/>
      <c r="M114" s="449"/>
      <c r="N114" s="450"/>
    </row>
    <row r="116" spans="2:17" x14ac:dyDescent="0.25">
      <c r="B116" s="451" t="s">
        <v>163</v>
      </c>
      <c r="C116" s="451" t="s">
        <v>164</v>
      </c>
      <c r="D116" s="451" t="s">
        <v>165</v>
      </c>
      <c r="E116" s="451" t="s">
        <v>166</v>
      </c>
      <c r="F116" s="451" t="s">
        <v>167</v>
      </c>
      <c r="G116" s="451" t="s">
        <v>168</v>
      </c>
      <c r="H116" s="451" t="s">
        <v>169</v>
      </c>
      <c r="I116" s="451" t="s">
        <v>170</v>
      </c>
      <c r="J116" s="430" t="s">
        <v>171</v>
      </c>
      <c r="K116" s="467"/>
      <c r="L116" s="431"/>
      <c r="M116" s="451" t="s">
        <v>172</v>
      </c>
      <c r="N116" s="451" t="s">
        <v>1814</v>
      </c>
      <c r="O116" s="451" t="s">
        <v>1815</v>
      </c>
      <c r="P116" s="461" t="s">
        <v>96</v>
      </c>
      <c r="Q116" s="462"/>
    </row>
    <row r="117" spans="2:17" x14ac:dyDescent="0.25">
      <c r="B117" s="452"/>
      <c r="C117" s="452"/>
      <c r="D117" s="452"/>
      <c r="E117" s="452"/>
      <c r="F117" s="452"/>
      <c r="G117" s="452"/>
      <c r="H117" s="452"/>
      <c r="I117" s="452"/>
      <c r="J117" s="385" t="s">
        <v>173</v>
      </c>
      <c r="K117" s="385" t="s">
        <v>174</v>
      </c>
      <c r="L117" s="385" t="s">
        <v>175</v>
      </c>
      <c r="M117" s="452"/>
      <c r="N117" s="452"/>
      <c r="O117" s="452"/>
      <c r="P117" s="463"/>
      <c r="Q117" s="464"/>
    </row>
    <row r="118" spans="2:17" ht="45" x14ac:dyDescent="0.25">
      <c r="B118" s="46" t="s">
        <v>556</v>
      </c>
      <c r="C118" s="42"/>
      <c r="D118" s="42" t="s">
        <v>1763</v>
      </c>
      <c r="E118" s="42" t="s">
        <v>1764</v>
      </c>
      <c r="F118" s="42" t="s">
        <v>334</v>
      </c>
      <c r="G118" s="42" t="s">
        <v>1765</v>
      </c>
      <c r="H118" s="45">
        <v>39065</v>
      </c>
      <c r="I118" s="42" t="s">
        <v>1766</v>
      </c>
      <c r="J118" s="42" t="s">
        <v>1767</v>
      </c>
      <c r="K118" s="42" t="s">
        <v>1768</v>
      </c>
      <c r="L118" s="42" t="s">
        <v>1769</v>
      </c>
      <c r="M118" s="22"/>
      <c r="N118" s="22" t="s">
        <v>713</v>
      </c>
      <c r="O118" s="22" t="s">
        <v>75</v>
      </c>
      <c r="P118" s="465" t="s">
        <v>1766</v>
      </c>
      <c r="Q118" s="466"/>
    </row>
    <row r="119" spans="2:17" s="395" customFormat="1" ht="45" x14ac:dyDescent="0.25">
      <c r="B119" s="46" t="s">
        <v>558</v>
      </c>
      <c r="C119" s="46"/>
      <c r="D119" s="88" t="s">
        <v>1770</v>
      </c>
      <c r="E119" s="88" t="s">
        <v>1771</v>
      </c>
      <c r="F119" s="88" t="s">
        <v>1772</v>
      </c>
      <c r="G119" s="46" t="s">
        <v>579</v>
      </c>
      <c r="H119" s="90">
        <v>35629</v>
      </c>
      <c r="I119" s="42" t="s">
        <v>596</v>
      </c>
      <c r="J119" s="93" t="s">
        <v>1800</v>
      </c>
      <c r="K119" s="93" t="s">
        <v>1773</v>
      </c>
      <c r="L119" s="46" t="s">
        <v>772</v>
      </c>
      <c r="M119" s="22"/>
      <c r="N119" s="22" t="s">
        <v>713</v>
      </c>
      <c r="O119" s="22" t="s">
        <v>75</v>
      </c>
      <c r="P119" s="465"/>
      <c r="Q119" s="466"/>
    </row>
    <row r="120" spans="2:17" ht="30" x14ac:dyDescent="0.25">
      <c r="B120" s="46" t="s">
        <v>559</v>
      </c>
      <c r="C120" s="46"/>
      <c r="D120" s="88" t="s">
        <v>1774</v>
      </c>
      <c r="E120" s="88" t="s">
        <v>1775</v>
      </c>
      <c r="F120" s="88" t="s">
        <v>970</v>
      </c>
      <c r="G120" s="88" t="s">
        <v>1776</v>
      </c>
      <c r="H120" s="90">
        <v>36980</v>
      </c>
      <c r="I120" s="46" t="s">
        <v>1777</v>
      </c>
      <c r="J120" s="88" t="s">
        <v>1778</v>
      </c>
      <c r="K120" s="88" t="s">
        <v>1779</v>
      </c>
      <c r="L120" s="88" t="s">
        <v>1780</v>
      </c>
      <c r="M120" s="88"/>
      <c r="N120" s="88" t="s">
        <v>713</v>
      </c>
      <c r="O120" s="88" t="s">
        <v>75</v>
      </c>
      <c r="P120" s="465" t="s">
        <v>1777</v>
      </c>
      <c r="Q120" s="466"/>
    </row>
    <row r="121" spans="2:17" x14ac:dyDescent="0.25">
      <c r="I121" s="91"/>
    </row>
    <row r="123" spans="2:17" ht="15.75" thickBot="1" x14ac:dyDescent="0.3"/>
    <row r="124" spans="2:17" ht="30" x14ac:dyDescent="0.25">
      <c r="B124" s="372" t="s">
        <v>94</v>
      </c>
      <c r="C124" s="372" t="s">
        <v>205</v>
      </c>
      <c r="D124" s="385" t="s">
        <v>206</v>
      </c>
      <c r="E124" s="372" t="s">
        <v>104</v>
      </c>
      <c r="F124" s="392" t="s">
        <v>227</v>
      </c>
      <c r="G124" s="396"/>
    </row>
    <row r="125" spans="2:17" ht="108" x14ac:dyDescent="0.2">
      <c r="B125" s="459" t="s">
        <v>228</v>
      </c>
      <c r="C125" s="220" t="s">
        <v>229</v>
      </c>
      <c r="D125" s="23">
        <v>25</v>
      </c>
      <c r="E125" s="23">
        <v>25</v>
      </c>
      <c r="F125" s="440">
        <f>+E125+E126+E127</f>
        <v>60</v>
      </c>
      <c r="G125" s="397"/>
    </row>
    <row r="126" spans="2:17" ht="96" x14ac:dyDescent="0.2">
      <c r="B126" s="459"/>
      <c r="C126" s="220" t="s">
        <v>230</v>
      </c>
      <c r="D126" s="24">
        <v>25</v>
      </c>
      <c r="E126" s="23">
        <v>25</v>
      </c>
      <c r="F126" s="460"/>
      <c r="G126" s="397"/>
    </row>
    <row r="127" spans="2:17" ht="60" x14ac:dyDescent="0.2">
      <c r="B127" s="459"/>
      <c r="C127" s="220" t="s">
        <v>231</v>
      </c>
      <c r="D127" s="23">
        <v>10</v>
      </c>
      <c r="E127" s="23">
        <v>10</v>
      </c>
      <c r="F127" s="441"/>
      <c r="G127" s="397"/>
    </row>
    <row r="128" spans="2:17" x14ac:dyDescent="0.25">
      <c r="C128" s="351"/>
    </row>
    <row r="131" spans="2:5" x14ac:dyDescent="0.25">
      <c r="B131" s="371" t="s">
        <v>232</v>
      </c>
    </row>
    <row r="134" spans="2:5" x14ac:dyDescent="0.25">
      <c r="B134" s="176" t="s">
        <v>94</v>
      </c>
      <c r="C134" s="176" t="s">
        <v>103</v>
      </c>
      <c r="D134" s="372" t="s">
        <v>104</v>
      </c>
      <c r="E134" s="372" t="s">
        <v>105</v>
      </c>
    </row>
    <row r="135" spans="2:5" ht="42.75" x14ac:dyDescent="0.25">
      <c r="B135" s="190" t="s">
        <v>1817</v>
      </c>
      <c r="C135" s="47">
        <v>40</v>
      </c>
      <c r="D135" s="23">
        <f>+E109</f>
        <v>0</v>
      </c>
      <c r="E135" s="437">
        <f>+D135+D136</f>
        <v>60</v>
      </c>
    </row>
    <row r="136" spans="2:5" ht="71.25" x14ac:dyDescent="0.25">
      <c r="B136" s="190" t="s">
        <v>1818</v>
      </c>
      <c r="C136" s="47">
        <v>60</v>
      </c>
      <c r="D136" s="23">
        <f>+F125</f>
        <v>60</v>
      </c>
      <c r="E136" s="438"/>
    </row>
  </sheetData>
  <mergeCells count="64">
    <mergeCell ref="E135:E136"/>
    <mergeCell ref="O116:O117"/>
    <mergeCell ref="P116:Q117"/>
    <mergeCell ref="P118:Q118"/>
    <mergeCell ref="P119:Q119"/>
    <mergeCell ref="P120:Q120"/>
    <mergeCell ref="J116:L116"/>
    <mergeCell ref="M116:M117"/>
    <mergeCell ref="N116:N117"/>
    <mergeCell ref="B125:B127"/>
    <mergeCell ref="F125:F127"/>
    <mergeCell ref="G116:G117"/>
    <mergeCell ref="H116:H117"/>
    <mergeCell ref="I116:I117"/>
    <mergeCell ref="B116:B117"/>
    <mergeCell ref="C116:C117"/>
    <mergeCell ref="D116:D117"/>
    <mergeCell ref="E116:E117"/>
    <mergeCell ref="F116:F117"/>
    <mergeCell ref="D87:E87"/>
    <mergeCell ref="B90:P90"/>
    <mergeCell ref="B93:N93"/>
    <mergeCell ref="E109:E111"/>
    <mergeCell ref="B114:N114"/>
    <mergeCell ref="P78:Q78"/>
    <mergeCell ref="P79:Q79"/>
    <mergeCell ref="P80:Q80"/>
    <mergeCell ref="P81:Q81"/>
    <mergeCell ref="B83:N83"/>
    <mergeCell ref="D86:E86"/>
    <mergeCell ref="I76:I77"/>
    <mergeCell ref="J76:L76"/>
    <mergeCell ref="M76:M77"/>
    <mergeCell ref="N76:N77"/>
    <mergeCell ref="O76:O77"/>
    <mergeCell ref="P76:Q77"/>
    <mergeCell ref="P64:Q64"/>
    <mergeCell ref="P65:Q65"/>
    <mergeCell ref="B71:N71"/>
    <mergeCell ref="B76:B77"/>
    <mergeCell ref="C76:C77"/>
    <mergeCell ref="D76:D77"/>
    <mergeCell ref="E76:E77"/>
    <mergeCell ref="F76:F77"/>
    <mergeCell ref="G76:G77"/>
    <mergeCell ref="H76:H77"/>
    <mergeCell ref="P63:Q63"/>
    <mergeCell ref="C10:N10"/>
    <mergeCell ref="C11:E11"/>
    <mergeCell ref="B15:C22"/>
    <mergeCell ref="B23:C23"/>
    <mergeCell ref="E41:E42"/>
    <mergeCell ref="M46:N46"/>
    <mergeCell ref="B54:B55"/>
    <mergeCell ref="C54:C55"/>
    <mergeCell ref="D54:E54"/>
    <mergeCell ref="C58:N58"/>
    <mergeCell ref="B60:N60"/>
    <mergeCell ref="C9:N9"/>
    <mergeCell ref="B2:P2"/>
    <mergeCell ref="B4:P4"/>
    <mergeCell ref="A5:L5"/>
    <mergeCell ref="C7:N7"/>
    <mergeCell ref="C8:N8"/>
  </mergeCells>
  <dataValidations count="2">
    <dataValidation type="list" allowBlank="1" showInputMessage="1" showErrorMessage="1" sqref="WVE983052 WVE25:WVE45 WLI25:WLI45 WBM25:WBM45 VRQ25:VRQ45 VHU25:VHU45 UXY25:UXY45 UOC25:UOC45 UEG25:UEG45 TUK25:TUK45 TKO25:TKO45 TAS25:TAS45 SQW25:SQW45 SHA25:SHA45 RXE25:RXE45 RNI25:RNI45 RDM25:RDM45 QTQ25:QTQ45 QJU25:QJU45 PZY25:PZY45 PQC25:PQC45 PGG25:PGG45 OWK25:OWK45 OMO25:OMO45 OCS25:OCS45 NSW25:NSW45 NJA25:NJA45 MZE25:MZE45 MPI25:MPI45 MFM25:MFM45 LVQ25:LVQ45 LLU25:LLU45 LBY25:LBY45 KSC25:KSC45 KIG25:KIG45 JYK25:JYK45 JOO25:JOO45 JES25:JES45 IUW25:IUW45 ILA25:ILA45 IBE25:IBE45 HRI25:HRI45 HHM25:HHM45 GXQ25:GXQ45 GNU25:GNU45 GDY25:GDY45 FUC25:FUC45 FKG25:FKG45 FAK25:FAK45 EQO25:EQO45 EGS25:EGS45 DWW25:DWW45 DNA25:DNA45 DDE25:DDE45 CTI25:CTI45 CJM25:CJM45 BZQ25:BZQ45 BPU25:BPU45 BFY25:BFY45 AWC25:AWC45 AMG25:AMG45 ACK25:ACK45 SO25:SO45 IS25:IS45 A25:A45 WLI983052 WBM983052 VRQ983052 VHU983052 UXY983052 UOC983052 UEG983052 TUK983052 TKO983052 TAS983052 SQW983052 SHA983052 RXE983052 RNI983052 RDM983052 QTQ983052 QJU983052 PZY983052 PQC983052 PGG983052 OWK983052 OMO983052 OCS983052 NSW983052 NJA983052 MZE983052 MPI983052 MFM983052 LVQ983052 LLU983052 LBY983052 KSC983052 KIG983052 JYK983052 JOO983052 JES983052 IUW983052 ILA983052 IBE983052 HRI983052 HHM983052 GXQ983052 GNU983052 GDY983052 FUC983052 FKG983052 FAK983052 EQO983052 EGS983052 DWW983052 DNA983052 DDE983052 CTI983052 CJM983052 BZQ983052 BPU983052 BFY983052 AWC983052 AMG983052 ACK983052 SO983052 IS983052 A983052 WVE917516 WLI917516 WBM917516 VRQ917516 VHU917516 UXY917516 UOC917516 UEG917516 TUK917516 TKO917516 TAS917516 SQW917516 SHA917516 RXE917516 RNI917516 RDM917516 QTQ917516 QJU917516 PZY917516 PQC917516 PGG917516 OWK917516 OMO917516 OCS917516 NSW917516 NJA917516 MZE917516 MPI917516 MFM917516 LVQ917516 LLU917516 LBY917516 KSC917516 KIG917516 JYK917516 JOO917516 JES917516 IUW917516 ILA917516 IBE917516 HRI917516 HHM917516 GXQ917516 GNU917516 GDY917516 FUC917516 FKG917516 FAK917516 EQO917516 EGS917516 DWW917516 DNA917516 DDE917516 CTI917516 CJM917516 BZQ917516 BPU917516 BFY917516 AWC917516 AMG917516 ACK917516 SO917516 IS917516 A917516 WVE851980 WLI851980 WBM851980 VRQ851980 VHU851980 UXY851980 UOC851980 UEG851980 TUK851980 TKO851980 TAS851980 SQW851980 SHA851980 RXE851980 RNI851980 RDM851980 QTQ851980 QJU851980 PZY851980 PQC851980 PGG851980 OWK851980 OMO851980 OCS851980 NSW851980 NJA851980 MZE851980 MPI851980 MFM851980 LVQ851980 LLU851980 LBY851980 KSC851980 KIG851980 JYK851980 JOO851980 JES851980 IUW851980 ILA851980 IBE851980 HRI851980 HHM851980 GXQ851980 GNU851980 GDY851980 FUC851980 FKG851980 FAK851980 EQO851980 EGS851980 DWW851980 DNA851980 DDE851980 CTI851980 CJM851980 BZQ851980 BPU851980 BFY851980 AWC851980 AMG851980 ACK851980 SO851980 IS851980 A851980 WVE786444 WLI786444 WBM786444 VRQ786444 VHU786444 UXY786444 UOC786444 UEG786444 TUK786444 TKO786444 TAS786444 SQW786444 SHA786444 RXE786444 RNI786444 RDM786444 QTQ786444 QJU786444 PZY786444 PQC786444 PGG786444 OWK786444 OMO786444 OCS786444 NSW786444 NJA786444 MZE786444 MPI786444 MFM786444 LVQ786444 LLU786444 LBY786444 KSC786444 KIG786444 JYK786444 JOO786444 JES786444 IUW786444 ILA786444 IBE786444 HRI786444 HHM786444 GXQ786444 GNU786444 GDY786444 FUC786444 FKG786444 FAK786444 EQO786444 EGS786444 DWW786444 DNA786444 DDE786444 CTI786444 CJM786444 BZQ786444 BPU786444 BFY786444 AWC786444 AMG786444 ACK786444 SO786444 IS786444 A786444 WVE720908 WLI720908 WBM720908 VRQ720908 VHU720908 UXY720908 UOC720908 UEG720908 TUK720908 TKO720908 TAS720908 SQW720908 SHA720908 RXE720908 RNI720908 RDM720908 QTQ720908 QJU720908 PZY720908 PQC720908 PGG720908 OWK720908 OMO720908 OCS720908 NSW720908 NJA720908 MZE720908 MPI720908 MFM720908 LVQ720908 LLU720908 LBY720908 KSC720908 KIG720908 JYK720908 JOO720908 JES720908 IUW720908 ILA720908 IBE720908 HRI720908 HHM720908 GXQ720908 GNU720908 GDY720908 FUC720908 FKG720908 FAK720908 EQO720908 EGS720908 DWW720908 DNA720908 DDE720908 CTI720908 CJM720908 BZQ720908 BPU720908 BFY720908 AWC720908 AMG720908 ACK720908 SO720908 IS720908 A720908 WVE655372 WLI655372 WBM655372 VRQ655372 VHU655372 UXY655372 UOC655372 UEG655372 TUK655372 TKO655372 TAS655372 SQW655372 SHA655372 RXE655372 RNI655372 RDM655372 QTQ655372 QJU655372 PZY655372 PQC655372 PGG655372 OWK655372 OMO655372 OCS655372 NSW655372 NJA655372 MZE655372 MPI655372 MFM655372 LVQ655372 LLU655372 LBY655372 KSC655372 KIG655372 JYK655372 JOO655372 JES655372 IUW655372 ILA655372 IBE655372 HRI655372 HHM655372 GXQ655372 GNU655372 GDY655372 FUC655372 FKG655372 FAK655372 EQO655372 EGS655372 DWW655372 DNA655372 DDE655372 CTI655372 CJM655372 BZQ655372 BPU655372 BFY655372 AWC655372 AMG655372 ACK655372 SO655372 IS655372 A655372 WVE589836 WLI589836 WBM589836 VRQ589836 VHU589836 UXY589836 UOC589836 UEG589836 TUK589836 TKO589836 TAS589836 SQW589836 SHA589836 RXE589836 RNI589836 RDM589836 QTQ589836 QJU589836 PZY589836 PQC589836 PGG589836 OWK589836 OMO589836 OCS589836 NSW589836 NJA589836 MZE589836 MPI589836 MFM589836 LVQ589836 LLU589836 LBY589836 KSC589836 KIG589836 JYK589836 JOO589836 JES589836 IUW589836 ILA589836 IBE589836 HRI589836 HHM589836 GXQ589836 GNU589836 GDY589836 FUC589836 FKG589836 FAK589836 EQO589836 EGS589836 DWW589836 DNA589836 DDE589836 CTI589836 CJM589836 BZQ589836 BPU589836 BFY589836 AWC589836 AMG589836 ACK589836 SO589836 IS589836 A589836 WVE524300 WLI524300 WBM524300 VRQ524300 VHU524300 UXY524300 UOC524300 UEG524300 TUK524300 TKO524300 TAS524300 SQW524300 SHA524300 RXE524300 RNI524300 RDM524300 QTQ524300 QJU524300 PZY524300 PQC524300 PGG524300 OWK524300 OMO524300 OCS524300 NSW524300 NJA524300 MZE524300 MPI524300 MFM524300 LVQ524300 LLU524300 LBY524300 KSC524300 KIG524300 JYK524300 JOO524300 JES524300 IUW524300 ILA524300 IBE524300 HRI524300 HHM524300 GXQ524300 GNU524300 GDY524300 FUC524300 FKG524300 FAK524300 EQO524300 EGS524300 DWW524300 DNA524300 DDE524300 CTI524300 CJM524300 BZQ524300 BPU524300 BFY524300 AWC524300 AMG524300 ACK524300 SO524300 IS524300 A524300 WVE458764 WLI458764 WBM458764 VRQ458764 VHU458764 UXY458764 UOC458764 UEG458764 TUK458764 TKO458764 TAS458764 SQW458764 SHA458764 RXE458764 RNI458764 RDM458764 QTQ458764 QJU458764 PZY458764 PQC458764 PGG458764 OWK458764 OMO458764 OCS458764 NSW458764 NJA458764 MZE458764 MPI458764 MFM458764 LVQ458764 LLU458764 LBY458764 KSC458764 KIG458764 JYK458764 JOO458764 JES458764 IUW458764 ILA458764 IBE458764 HRI458764 HHM458764 GXQ458764 GNU458764 GDY458764 FUC458764 FKG458764 FAK458764 EQO458764 EGS458764 DWW458764 DNA458764 DDE458764 CTI458764 CJM458764 BZQ458764 BPU458764 BFY458764 AWC458764 AMG458764 ACK458764 SO458764 IS458764 A458764 WVE393228 WLI393228 WBM393228 VRQ393228 VHU393228 UXY393228 UOC393228 UEG393228 TUK393228 TKO393228 TAS393228 SQW393228 SHA393228 RXE393228 RNI393228 RDM393228 QTQ393228 QJU393228 PZY393228 PQC393228 PGG393228 OWK393228 OMO393228 OCS393228 NSW393228 NJA393228 MZE393228 MPI393228 MFM393228 LVQ393228 LLU393228 LBY393228 KSC393228 KIG393228 JYK393228 JOO393228 JES393228 IUW393228 ILA393228 IBE393228 HRI393228 HHM393228 GXQ393228 GNU393228 GDY393228 FUC393228 FKG393228 FAK393228 EQO393228 EGS393228 DWW393228 DNA393228 DDE393228 CTI393228 CJM393228 BZQ393228 BPU393228 BFY393228 AWC393228 AMG393228 ACK393228 SO393228 IS393228 A393228 WVE327692 WLI327692 WBM327692 VRQ327692 VHU327692 UXY327692 UOC327692 UEG327692 TUK327692 TKO327692 TAS327692 SQW327692 SHA327692 RXE327692 RNI327692 RDM327692 QTQ327692 QJU327692 PZY327692 PQC327692 PGG327692 OWK327692 OMO327692 OCS327692 NSW327692 NJA327692 MZE327692 MPI327692 MFM327692 LVQ327692 LLU327692 LBY327692 KSC327692 KIG327692 JYK327692 JOO327692 JES327692 IUW327692 ILA327692 IBE327692 HRI327692 HHM327692 GXQ327692 GNU327692 GDY327692 FUC327692 FKG327692 FAK327692 EQO327692 EGS327692 DWW327692 DNA327692 DDE327692 CTI327692 CJM327692 BZQ327692 BPU327692 BFY327692 AWC327692 AMG327692 ACK327692 SO327692 IS327692 A327692 WVE262156 WLI262156 WBM262156 VRQ262156 VHU262156 UXY262156 UOC262156 UEG262156 TUK262156 TKO262156 TAS262156 SQW262156 SHA262156 RXE262156 RNI262156 RDM262156 QTQ262156 QJU262156 PZY262156 PQC262156 PGG262156 OWK262156 OMO262156 OCS262156 NSW262156 NJA262156 MZE262156 MPI262156 MFM262156 LVQ262156 LLU262156 LBY262156 KSC262156 KIG262156 JYK262156 JOO262156 JES262156 IUW262156 ILA262156 IBE262156 HRI262156 HHM262156 GXQ262156 GNU262156 GDY262156 FUC262156 FKG262156 FAK262156 EQO262156 EGS262156 DWW262156 DNA262156 DDE262156 CTI262156 CJM262156 BZQ262156 BPU262156 BFY262156 AWC262156 AMG262156 ACK262156 SO262156 IS262156 A262156 WVE196620 WLI196620 WBM196620 VRQ196620 VHU196620 UXY196620 UOC196620 UEG196620 TUK196620 TKO196620 TAS196620 SQW196620 SHA196620 RXE196620 RNI196620 RDM196620 QTQ196620 QJU196620 PZY196620 PQC196620 PGG196620 OWK196620 OMO196620 OCS196620 NSW196620 NJA196620 MZE196620 MPI196620 MFM196620 LVQ196620 LLU196620 LBY196620 KSC196620 KIG196620 JYK196620 JOO196620 JES196620 IUW196620 ILA196620 IBE196620 HRI196620 HHM196620 GXQ196620 GNU196620 GDY196620 FUC196620 FKG196620 FAK196620 EQO196620 EGS196620 DWW196620 DNA196620 DDE196620 CTI196620 CJM196620 BZQ196620 BPU196620 BFY196620 AWC196620 AMG196620 ACK196620 SO196620 IS196620 A196620 WVE131084 WLI131084 WBM131084 VRQ131084 VHU131084 UXY131084 UOC131084 UEG131084 TUK131084 TKO131084 TAS131084 SQW131084 SHA131084 RXE131084 RNI131084 RDM131084 QTQ131084 QJU131084 PZY131084 PQC131084 PGG131084 OWK131084 OMO131084 OCS131084 NSW131084 NJA131084 MZE131084 MPI131084 MFM131084 LVQ131084 LLU131084 LBY131084 KSC131084 KIG131084 JYK131084 JOO131084 JES131084 IUW131084 ILA131084 IBE131084 HRI131084 HHM131084 GXQ131084 GNU131084 GDY131084 FUC131084 FKG131084 FAK131084 EQO131084 EGS131084 DWW131084 DNA131084 DDE131084 CTI131084 CJM131084 BZQ131084 BPU131084 BFY131084 AWC131084 AMG131084 ACK131084 SO131084 IS131084 A131084 WVE65548 WLI65548 WBM65548 VRQ65548 VHU65548 UXY65548 UOC65548 UEG65548 TUK65548 TKO65548 TAS65548 SQW65548 SHA65548 RXE65548 RNI65548 RDM65548 QTQ65548 QJU65548 PZY65548 PQC65548 PGG65548 OWK65548 OMO65548 OCS65548 NSW65548 NJA65548 MZE65548 MPI65548 MFM65548 LVQ65548 LLU65548 LBY65548 KSC65548 KIG65548 JYK65548 JOO65548 JES65548 IUW65548 ILA65548 IBE65548 HRI65548 HHM65548 GXQ65548 GNU65548 GDY65548 FUC65548 FKG65548 FAK65548 EQO65548 EGS65548 DWW65548 DNA65548 DDE65548 CTI65548 CJM65548 BZQ65548 BPU65548 BFY65548 AWC65548 AMG65548 ACK65548 SO65548 IS65548 A65548">
      <formula1>"1,2,3,4,5"</formula1>
    </dataValidation>
    <dataValidation type="decimal" allowBlank="1" showInputMessage="1" showErrorMessage="1" sqref="WVH983052 WVH25:WVH45 WLL25:WLL45 WBP25:WBP45 VRT25:VRT45 VHX25:VHX45 UYB25:UYB45 UOF25:UOF45 UEJ25:UEJ45 TUN25:TUN45 TKR25:TKR45 TAV25:TAV45 SQZ25:SQZ45 SHD25:SHD45 RXH25:RXH45 RNL25:RNL45 RDP25:RDP45 QTT25:QTT45 QJX25:QJX45 QAB25:QAB45 PQF25:PQF45 PGJ25:PGJ45 OWN25:OWN45 OMR25:OMR45 OCV25:OCV45 NSZ25:NSZ45 NJD25:NJD45 MZH25:MZH45 MPL25:MPL45 MFP25:MFP45 LVT25:LVT45 LLX25:LLX45 LCB25:LCB45 KSF25:KSF45 KIJ25:KIJ45 JYN25:JYN45 JOR25:JOR45 JEV25:JEV45 IUZ25:IUZ45 ILD25:ILD45 IBH25:IBH45 HRL25:HRL45 HHP25:HHP45 GXT25:GXT45 GNX25:GNX45 GEB25:GEB45 FUF25:FUF45 FKJ25:FKJ45 FAN25:FAN45 EQR25:EQR45 EGV25:EGV45 DWZ25:DWZ45 DND25:DND45 DDH25:DDH45 CTL25:CTL45 CJP25:CJP45 BZT25:BZT45 BPX25:BPX45 BGB25:BGB45 AWF25:AWF45 AMJ25:AMJ45 ACN25:ACN45 SR25:SR45 IV25:IV45 WBP983052 VRT983052 VHX983052 UYB983052 UOF983052 UEJ983052 TUN983052 TKR983052 TAV983052 SQZ983052 SHD983052 RXH983052 RNL983052 RDP983052 QTT983052 QJX983052 QAB983052 PQF983052 PGJ983052 OWN983052 OMR983052 OCV983052 NSZ983052 NJD983052 MZH983052 MPL983052 MFP983052 LVT983052 LLX983052 LCB983052 KSF983052 KIJ983052 JYN983052 JOR983052 JEV983052 IUZ983052 ILD983052 IBH983052 HRL983052 HHP983052 GXT983052 GNX983052 GEB983052 FUF983052 FKJ983052 FAN983052 EQR983052 EGV983052 DWZ983052 DND983052 DDH983052 CTL983052 CJP983052 BZT983052 BPX983052 BGB983052 AWF983052 AMJ983052 ACN983052 SR983052 IV983052 C983052 WVH917516 WLL917516 WBP917516 VRT917516 VHX917516 UYB917516 UOF917516 UEJ917516 TUN917516 TKR917516 TAV917516 SQZ917516 SHD917516 RXH917516 RNL917516 RDP917516 QTT917516 QJX917516 QAB917516 PQF917516 PGJ917516 OWN917516 OMR917516 OCV917516 NSZ917516 NJD917516 MZH917516 MPL917516 MFP917516 LVT917516 LLX917516 LCB917516 KSF917516 KIJ917516 JYN917516 JOR917516 JEV917516 IUZ917516 ILD917516 IBH917516 HRL917516 HHP917516 GXT917516 GNX917516 GEB917516 FUF917516 FKJ917516 FAN917516 EQR917516 EGV917516 DWZ917516 DND917516 DDH917516 CTL917516 CJP917516 BZT917516 BPX917516 BGB917516 AWF917516 AMJ917516 ACN917516 SR917516 IV917516 C917516 WVH851980 WLL851980 WBP851980 VRT851980 VHX851980 UYB851980 UOF851980 UEJ851980 TUN851980 TKR851980 TAV851980 SQZ851980 SHD851980 RXH851980 RNL851980 RDP851980 QTT851980 QJX851980 QAB851980 PQF851980 PGJ851980 OWN851980 OMR851980 OCV851980 NSZ851980 NJD851980 MZH851980 MPL851980 MFP851980 LVT851980 LLX851980 LCB851980 KSF851980 KIJ851980 JYN851980 JOR851980 JEV851980 IUZ851980 ILD851980 IBH851980 HRL851980 HHP851980 GXT851980 GNX851980 GEB851980 FUF851980 FKJ851980 FAN851980 EQR851980 EGV851980 DWZ851980 DND851980 DDH851980 CTL851980 CJP851980 BZT851980 BPX851980 BGB851980 AWF851980 AMJ851980 ACN851980 SR851980 IV851980 C851980 WVH786444 WLL786444 WBP786444 VRT786444 VHX786444 UYB786444 UOF786444 UEJ786444 TUN786444 TKR786444 TAV786444 SQZ786444 SHD786444 RXH786444 RNL786444 RDP786444 QTT786444 QJX786444 QAB786444 PQF786444 PGJ786444 OWN786444 OMR786444 OCV786444 NSZ786444 NJD786444 MZH786444 MPL786444 MFP786444 LVT786444 LLX786444 LCB786444 KSF786444 KIJ786444 JYN786444 JOR786444 JEV786444 IUZ786444 ILD786444 IBH786444 HRL786444 HHP786444 GXT786444 GNX786444 GEB786444 FUF786444 FKJ786444 FAN786444 EQR786444 EGV786444 DWZ786444 DND786444 DDH786444 CTL786444 CJP786444 BZT786444 BPX786444 BGB786444 AWF786444 AMJ786444 ACN786444 SR786444 IV786444 C786444 WVH720908 WLL720908 WBP720908 VRT720908 VHX720908 UYB720908 UOF720908 UEJ720908 TUN720908 TKR720908 TAV720908 SQZ720908 SHD720908 RXH720908 RNL720908 RDP720908 QTT720908 QJX720908 QAB720908 PQF720908 PGJ720908 OWN720908 OMR720908 OCV720908 NSZ720908 NJD720908 MZH720908 MPL720908 MFP720908 LVT720908 LLX720908 LCB720908 KSF720908 KIJ720908 JYN720908 JOR720908 JEV720908 IUZ720908 ILD720908 IBH720908 HRL720908 HHP720908 GXT720908 GNX720908 GEB720908 FUF720908 FKJ720908 FAN720908 EQR720908 EGV720908 DWZ720908 DND720908 DDH720908 CTL720908 CJP720908 BZT720908 BPX720908 BGB720908 AWF720908 AMJ720908 ACN720908 SR720908 IV720908 C720908 WVH655372 WLL655372 WBP655372 VRT655372 VHX655372 UYB655372 UOF655372 UEJ655372 TUN655372 TKR655372 TAV655372 SQZ655372 SHD655372 RXH655372 RNL655372 RDP655372 QTT655372 QJX655372 QAB655372 PQF655372 PGJ655372 OWN655372 OMR655372 OCV655372 NSZ655372 NJD655372 MZH655372 MPL655372 MFP655372 LVT655372 LLX655372 LCB655372 KSF655372 KIJ655372 JYN655372 JOR655372 JEV655372 IUZ655372 ILD655372 IBH655372 HRL655372 HHP655372 GXT655372 GNX655372 GEB655372 FUF655372 FKJ655372 FAN655372 EQR655372 EGV655372 DWZ655372 DND655372 DDH655372 CTL655372 CJP655372 BZT655372 BPX655372 BGB655372 AWF655372 AMJ655372 ACN655372 SR655372 IV655372 C655372 WVH589836 WLL589836 WBP589836 VRT589836 VHX589836 UYB589836 UOF589836 UEJ589836 TUN589836 TKR589836 TAV589836 SQZ589836 SHD589836 RXH589836 RNL589836 RDP589836 QTT589836 QJX589836 QAB589836 PQF589836 PGJ589836 OWN589836 OMR589836 OCV589836 NSZ589836 NJD589836 MZH589836 MPL589836 MFP589836 LVT589836 LLX589836 LCB589836 KSF589836 KIJ589836 JYN589836 JOR589836 JEV589836 IUZ589836 ILD589836 IBH589836 HRL589836 HHP589836 GXT589836 GNX589836 GEB589836 FUF589836 FKJ589836 FAN589836 EQR589836 EGV589836 DWZ589836 DND589836 DDH589836 CTL589836 CJP589836 BZT589836 BPX589836 BGB589836 AWF589836 AMJ589836 ACN589836 SR589836 IV589836 C589836 WVH524300 WLL524300 WBP524300 VRT524300 VHX524300 UYB524300 UOF524300 UEJ524300 TUN524300 TKR524300 TAV524300 SQZ524300 SHD524300 RXH524300 RNL524300 RDP524300 QTT524300 QJX524300 QAB524300 PQF524300 PGJ524300 OWN524300 OMR524300 OCV524300 NSZ524300 NJD524300 MZH524300 MPL524300 MFP524300 LVT524300 LLX524300 LCB524300 KSF524300 KIJ524300 JYN524300 JOR524300 JEV524300 IUZ524300 ILD524300 IBH524300 HRL524300 HHP524300 GXT524300 GNX524300 GEB524300 FUF524300 FKJ524300 FAN524300 EQR524300 EGV524300 DWZ524300 DND524300 DDH524300 CTL524300 CJP524300 BZT524300 BPX524300 BGB524300 AWF524300 AMJ524300 ACN524300 SR524300 IV524300 C524300 WVH458764 WLL458764 WBP458764 VRT458764 VHX458764 UYB458764 UOF458764 UEJ458764 TUN458764 TKR458764 TAV458764 SQZ458764 SHD458764 RXH458764 RNL458764 RDP458764 QTT458764 QJX458764 QAB458764 PQF458764 PGJ458764 OWN458764 OMR458764 OCV458764 NSZ458764 NJD458764 MZH458764 MPL458764 MFP458764 LVT458764 LLX458764 LCB458764 KSF458764 KIJ458764 JYN458764 JOR458764 JEV458764 IUZ458764 ILD458764 IBH458764 HRL458764 HHP458764 GXT458764 GNX458764 GEB458764 FUF458764 FKJ458764 FAN458764 EQR458764 EGV458764 DWZ458764 DND458764 DDH458764 CTL458764 CJP458764 BZT458764 BPX458764 BGB458764 AWF458764 AMJ458764 ACN458764 SR458764 IV458764 C458764 WVH393228 WLL393228 WBP393228 VRT393228 VHX393228 UYB393228 UOF393228 UEJ393228 TUN393228 TKR393228 TAV393228 SQZ393228 SHD393228 RXH393228 RNL393228 RDP393228 QTT393228 QJX393228 QAB393228 PQF393228 PGJ393228 OWN393228 OMR393228 OCV393228 NSZ393228 NJD393228 MZH393228 MPL393228 MFP393228 LVT393228 LLX393228 LCB393228 KSF393228 KIJ393228 JYN393228 JOR393228 JEV393228 IUZ393228 ILD393228 IBH393228 HRL393228 HHP393228 GXT393228 GNX393228 GEB393228 FUF393228 FKJ393228 FAN393228 EQR393228 EGV393228 DWZ393228 DND393228 DDH393228 CTL393228 CJP393228 BZT393228 BPX393228 BGB393228 AWF393228 AMJ393228 ACN393228 SR393228 IV393228 C393228 WVH327692 WLL327692 WBP327692 VRT327692 VHX327692 UYB327692 UOF327692 UEJ327692 TUN327692 TKR327692 TAV327692 SQZ327692 SHD327692 RXH327692 RNL327692 RDP327692 QTT327692 QJX327692 QAB327692 PQF327692 PGJ327692 OWN327692 OMR327692 OCV327692 NSZ327692 NJD327692 MZH327692 MPL327692 MFP327692 LVT327692 LLX327692 LCB327692 KSF327692 KIJ327692 JYN327692 JOR327692 JEV327692 IUZ327692 ILD327692 IBH327692 HRL327692 HHP327692 GXT327692 GNX327692 GEB327692 FUF327692 FKJ327692 FAN327692 EQR327692 EGV327692 DWZ327692 DND327692 DDH327692 CTL327692 CJP327692 BZT327692 BPX327692 BGB327692 AWF327692 AMJ327692 ACN327692 SR327692 IV327692 C327692 WVH262156 WLL262156 WBP262156 VRT262156 VHX262156 UYB262156 UOF262156 UEJ262156 TUN262156 TKR262156 TAV262156 SQZ262156 SHD262156 RXH262156 RNL262156 RDP262156 QTT262156 QJX262156 QAB262156 PQF262156 PGJ262156 OWN262156 OMR262156 OCV262156 NSZ262156 NJD262156 MZH262156 MPL262156 MFP262156 LVT262156 LLX262156 LCB262156 KSF262156 KIJ262156 JYN262156 JOR262156 JEV262156 IUZ262156 ILD262156 IBH262156 HRL262156 HHP262156 GXT262156 GNX262156 GEB262156 FUF262156 FKJ262156 FAN262156 EQR262156 EGV262156 DWZ262156 DND262156 DDH262156 CTL262156 CJP262156 BZT262156 BPX262156 BGB262156 AWF262156 AMJ262156 ACN262156 SR262156 IV262156 C262156 WVH196620 WLL196620 WBP196620 VRT196620 VHX196620 UYB196620 UOF196620 UEJ196620 TUN196620 TKR196620 TAV196620 SQZ196620 SHD196620 RXH196620 RNL196620 RDP196620 QTT196620 QJX196620 QAB196620 PQF196620 PGJ196620 OWN196620 OMR196620 OCV196620 NSZ196620 NJD196620 MZH196620 MPL196620 MFP196620 LVT196620 LLX196620 LCB196620 KSF196620 KIJ196620 JYN196620 JOR196620 JEV196620 IUZ196620 ILD196620 IBH196620 HRL196620 HHP196620 GXT196620 GNX196620 GEB196620 FUF196620 FKJ196620 FAN196620 EQR196620 EGV196620 DWZ196620 DND196620 DDH196620 CTL196620 CJP196620 BZT196620 BPX196620 BGB196620 AWF196620 AMJ196620 ACN196620 SR196620 IV196620 C196620 WVH131084 WLL131084 WBP131084 VRT131084 VHX131084 UYB131084 UOF131084 UEJ131084 TUN131084 TKR131084 TAV131084 SQZ131084 SHD131084 RXH131084 RNL131084 RDP131084 QTT131084 QJX131084 QAB131084 PQF131084 PGJ131084 OWN131084 OMR131084 OCV131084 NSZ131084 NJD131084 MZH131084 MPL131084 MFP131084 LVT131084 LLX131084 LCB131084 KSF131084 KIJ131084 JYN131084 JOR131084 JEV131084 IUZ131084 ILD131084 IBH131084 HRL131084 HHP131084 GXT131084 GNX131084 GEB131084 FUF131084 FKJ131084 FAN131084 EQR131084 EGV131084 DWZ131084 DND131084 DDH131084 CTL131084 CJP131084 BZT131084 BPX131084 BGB131084 AWF131084 AMJ131084 ACN131084 SR131084 IV131084 C131084 WVH65548 WLL65548 WBP65548 VRT65548 VHX65548 UYB65548 UOF65548 UEJ65548 TUN65548 TKR65548 TAV65548 SQZ65548 SHD65548 RXH65548 RNL65548 RDP65548 QTT65548 QJX65548 QAB65548 PQF65548 PGJ65548 OWN65548 OMR65548 OCV65548 NSZ65548 NJD65548 MZH65548 MPL65548 MFP65548 LVT65548 LLX65548 LCB65548 KSF65548 KIJ65548 JYN65548 JOR65548 JEV65548 IUZ65548 ILD65548 IBH65548 HRL65548 HHP65548 GXT65548 GNX65548 GEB65548 FUF65548 FKJ65548 FAN65548 EQR65548 EGV65548 DWZ65548 DND65548 DDH65548 CTL65548 CJP65548 BZT65548 BPX65548 BGB65548 AWF65548 AMJ65548 ACN65548 SR65548 IV65548 C65548 WLL983052">
      <formula1>0</formula1>
      <formula2>1</formula2>
    </dataValidation>
  </dataValidation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0"/>
  <sheetViews>
    <sheetView topLeftCell="H115" zoomScale="80" zoomScaleNormal="80" workbookViewId="0"/>
  </sheetViews>
  <sheetFormatPr baseColWidth="10" defaultColWidth="20" defaultRowHeight="14.25" x14ac:dyDescent="0.25"/>
  <cols>
    <col min="1" max="1" width="3.140625" style="123" bestFit="1" customWidth="1"/>
    <col min="2" max="2" width="58.85546875" style="123" customWidth="1"/>
    <col min="3" max="3" width="31.140625" style="123" customWidth="1"/>
    <col min="4" max="4" width="26.7109375" style="123" customWidth="1"/>
    <col min="5" max="5" width="25" style="123" customWidth="1"/>
    <col min="6" max="7" width="29.7109375" style="123" customWidth="1"/>
    <col min="8" max="8" width="23" style="123" customWidth="1"/>
    <col min="9" max="9" width="27.28515625" style="123" customWidth="1"/>
    <col min="10" max="10" width="29.5703125" style="123" customWidth="1"/>
    <col min="11" max="11" width="33" style="123" customWidth="1"/>
    <col min="12" max="12" width="29.85546875" style="123" customWidth="1"/>
    <col min="13" max="13" width="26.28515625" style="123" customWidth="1"/>
    <col min="14" max="14" width="22.140625" style="123" customWidth="1"/>
    <col min="15" max="15" width="26.140625" style="123" customWidth="1"/>
    <col min="16" max="16" width="19.5703125" style="123" bestFit="1" customWidth="1"/>
    <col min="17" max="17" width="21.85546875" style="123" customWidth="1"/>
    <col min="18" max="18" width="18.28515625" style="123" customWidth="1"/>
    <col min="19" max="22" width="6.42578125" style="123" customWidth="1"/>
    <col min="23" max="251" width="11.42578125" style="123" customWidth="1"/>
    <col min="252" max="252" width="1" style="123" customWidth="1"/>
    <col min="253" max="253" width="4.28515625" style="123" customWidth="1"/>
    <col min="254" max="254" width="34.7109375" style="123" customWidth="1"/>
    <col min="255" max="255" width="0" style="123" hidden="1" customWidth="1"/>
    <col min="256" max="256" width="20" style="123"/>
    <col min="257" max="257" width="3.140625" style="123" bestFit="1" customWidth="1"/>
    <col min="258" max="258" width="58.85546875" style="123" customWidth="1"/>
    <col min="259" max="259" width="31.140625" style="123" customWidth="1"/>
    <col min="260" max="260" width="26.7109375" style="123" customWidth="1"/>
    <col min="261" max="261" width="25" style="123" customWidth="1"/>
    <col min="262" max="263" width="29.7109375" style="123" customWidth="1"/>
    <col min="264" max="264" width="23" style="123" customWidth="1"/>
    <col min="265" max="265" width="27.28515625" style="123" customWidth="1"/>
    <col min="266" max="266" width="29.5703125" style="123" customWidth="1"/>
    <col min="267" max="267" width="33" style="123" customWidth="1"/>
    <col min="268" max="268" width="29.85546875" style="123" customWidth="1"/>
    <col min="269" max="269" width="26.28515625" style="123" customWidth="1"/>
    <col min="270" max="270" width="22.140625" style="123" customWidth="1"/>
    <col min="271" max="271" width="26.140625" style="123" customWidth="1"/>
    <col min="272" max="272" width="19.5703125" style="123" bestFit="1" customWidth="1"/>
    <col min="273" max="273" width="21.85546875" style="123" customWidth="1"/>
    <col min="274" max="274" width="18.28515625" style="123" customWidth="1"/>
    <col min="275" max="278" width="6.42578125" style="123" customWidth="1"/>
    <col min="279" max="507" width="11.42578125" style="123" customWidth="1"/>
    <col min="508" max="508" width="1" style="123" customWidth="1"/>
    <col min="509" max="509" width="4.28515625" style="123" customWidth="1"/>
    <col min="510" max="510" width="34.7109375" style="123" customWidth="1"/>
    <col min="511" max="511" width="0" style="123" hidden="1" customWidth="1"/>
    <col min="512" max="512" width="20" style="123"/>
    <col min="513" max="513" width="3.140625" style="123" bestFit="1" customWidth="1"/>
    <col min="514" max="514" width="58.85546875" style="123" customWidth="1"/>
    <col min="515" max="515" width="31.140625" style="123" customWidth="1"/>
    <col min="516" max="516" width="26.7109375" style="123" customWidth="1"/>
    <col min="517" max="517" width="25" style="123" customWidth="1"/>
    <col min="518" max="519" width="29.7109375" style="123" customWidth="1"/>
    <col min="520" max="520" width="23" style="123" customWidth="1"/>
    <col min="521" max="521" width="27.28515625" style="123" customWidth="1"/>
    <col min="522" max="522" width="29.5703125" style="123" customWidth="1"/>
    <col min="523" max="523" width="33" style="123" customWidth="1"/>
    <col min="524" max="524" width="29.85546875" style="123" customWidth="1"/>
    <col min="525" max="525" width="26.28515625" style="123" customWidth="1"/>
    <col min="526" max="526" width="22.140625" style="123" customWidth="1"/>
    <col min="527" max="527" width="26.140625" style="123" customWidth="1"/>
    <col min="528" max="528" width="19.5703125" style="123" bestFit="1" customWidth="1"/>
    <col min="529" max="529" width="21.85546875" style="123" customWidth="1"/>
    <col min="530" max="530" width="18.28515625" style="123" customWidth="1"/>
    <col min="531" max="534" width="6.42578125" style="123" customWidth="1"/>
    <col min="535" max="763" width="11.42578125" style="123" customWidth="1"/>
    <col min="764" max="764" width="1" style="123" customWidth="1"/>
    <col min="765" max="765" width="4.28515625" style="123" customWidth="1"/>
    <col min="766" max="766" width="34.7109375" style="123" customWidth="1"/>
    <col min="767" max="767" width="0" style="123" hidden="1" customWidth="1"/>
    <col min="768" max="768" width="20" style="123"/>
    <col min="769" max="769" width="3.140625" style="123" bestFit="1" customWidth="1"/>
    <col min="770" max="770" width="58.85546875" style="123" customWidth="1"/>
    <col min="771" max="771" width="31.140625" style="123" customWidth="1"/>
    <col min="772" max="772" width="26.7109375" style="123" customWidth="1"/>
    <col min="773" max="773" width="25" style="123" customWidth="1"/>
    <col min="774" max="775" width="29.7109375" style="123" customWidth="1"/>
    <col min="776" max="776" width="23" style="123" customWidth="1"/>
    <col min="777" max="777" width="27.28515625" style="123" customWidth="1"/>
    <col min="778" max="778" width="29.5703125" style="123" customWidth="1"/>
    <col min="779" max="779" width="33" style="123" customWidth="1"/>
    <col min="780" max="780" width="29.85546875" style="123" customWidth="1"/>
    <col min="781" max="781" width="26.28515625" style="123" customWidth="1"/>
    <col min="782" max="782" width="22.140625" style="123" customWidth="1"/>
    <col min="783" max="783" width="26.140625" style="123" customWidth="1"/>
    <col min="784" max="784" width="19.5703125" style="123" bestFit="1" customWidth="1"/>
    <col min="785" max="785" width="21.85546875" style="123" customWidth="1"/>
    <col min="786" max="786" width="18.28515625" style="123" customWidth="1"/>
    <col min="787" max="790" width="6.42578125" style="123" customWidth="1"/>
    <col min="791" max="1019" width="11.42578125" style="123" customWidth="1"/>
    <col min="1020" max="1020" width="1" style="123" customWidth="1"/>
    <col min="1021" max="1021" width="4.28515625" style="123" customWidth="1"/>
    <col min="1022" max="1022" width="34.7109375" style="123" customWidth="1"/>
    <col min="1023" max="1023" width="0" style="123" hidden="1" customWidth="1"/>
    <col min="1024" max="1024" width="20" style="123"/>
    <col min="1025" max="1025" width="3.140625" style="123" bestFit="1" customWidth="1"/>
    <col min="1026" max="1026" width="58.85546875" style="123" customWidth="1"/>
    <col min="1027" max="1027" width="31.140625" style="123" customWidth="1"/>
    <col min="1028" max="1028" width="26.7109375" style="123" customWidth="1"/>
    <col min="1029" max="1029" width="25" style="123" customWidth="1"/>
    <col min="1030" max="1031" width="29.7109375" style="123" customWidth="1"/>
    <col min="1032" max="1032" width="23" style="123" customWidth="1"/>
    <col min="1033" max="1033" width="27.28515625" style="123" customWidth="1"/>
    <col min="1034" max="1034" width="29.5703125" style="123" customWidth="1"/>
    <col min="1035" max="1035" width="33" style="123" customWidth="1"/>
    <col min="1036" max="1036" width="29.85546875" style="123" customWidth="1"/>
    <col min="1037" max="1037" width="26.28515625" style="123" customWidth="1"/>
    <col min="1038" max="1038" width="22.140625" style="123" customWidth="1"/>
    <col min="1039" max="1039" width="26.140625" style="123" customWidth="1"/>
    <col min="1040" max="1040" width="19.5703125" style="123" bestFit="1" customWidth="1"/>
    <col min="1041" max="1041" width="21.85546875" style="123" customWidth="1"/>
    <col min="1042" max="1042" width="18.28515625" style="123" customWidth="1"/>
    <col min="1043" max="1046" width="6.42578125" style="123" customWidth="1"/>
    <col min="1047" max="1275" width="11.42578125" style="123" customWidth="1"/>
    <col min="1276" max="1276" width="1" style="123" customWidth="1"/>
    <col min="1277" max="1277" width="4.28515625" style="123" customWidth="1"/>
    <col min="1278" max="1278" width="34.7109375" style="123" customWidth="1"/>
    <col min="1279" max="1279" width="0" style="123" hidden="1" customWidth="1"/>
    <col min="1280" max="1280" width="20" style="123"/>
    <col min="1281" max="1281" width="3.140625" style="123" bestFit="1" customWidth="1"/>
    <col min="1282" max="1282" width="58.85546875" style="123" customWidth="1"/>
    <col min="1283" max="1283" width="31.140625" style="123" customWidth="1"/>
    <col min="1284" max="1284" width="26.7109375" style="123" customWidth="1"/>
    <col min="1285" max="1285" width="25" style="123" customWidth="1"/>
    <col min="1286" max="1287" width="29.7109375" style="123" customWidth="1"/>
    <col min="1288" max="1288" width="23" style="123" customWidth="1"/>
    <col min="1289" max="1289" width="27.28515625" style="123" customWidth="1"/>
    <col min="1290" max="1290" width="29.5703125" style="123" customWidth="1"/>
    <col min="1291" max="1291" width="33" style="123" customWidth="1"/>
    <col min="1292" max="1292" width="29.85546875" style="123" customWidth="1"/>
    <col min="1293" max="1293" width="26.28515625" style="123" customWidth="1"/>
    <col min="1294" max="1294" width="22.140625" style="123" customWidth="1"/>
    <col min="1295" max="1295" width="26.140625" style="123" customWidth="1"/>
    <col min="1296" max="1296" width="19.5703125" style="123" bestFit="1" customWidth="1"/>
    <col min="1297" max="1297" width="21.85546875" style="123" customWidth="1"/>
    <col min="1298" max="1298" width="18.28515625" style="123" customWidth="1"/>
    <col min="1299" max="1302" width="6.42578125" style="123" customWidth="1"/>
    <col min="1303" max="1531" width="11.42578125" style="123" customWidth="1"/>
    <col min="1532" max="1532" width="1" style="123" customWidth="1"/>
    <col min="1533" max="1533" width="4.28515625" style="123" customWidth="1"/>
    <col min="1534" max="1534" width="34.7109375" style="123" customWidth="1"/>
    <col min="1535" max="1535" width="0" style="123" hidden="1" customWidth="1"/>
    <col min="1536" max="1536" width="20" style="123"/>
    <col min="1537" max="1537" width="3.140625" style="123" bestFit="1" customWidth="1"/>
    <col min="1538" max="1538" width="58.85546875" style="123" customWidth="1"/>
    <col min="1539" max="1539" width="31.140625" style="123" customWidth="1"/>
    <col min="1540" max="1540" width="26.7109375" style="123" customWidth="1"/>
    <col min="1541" max="1541" width="25" style="123" customWidth="1"/>
    <col min="1542" max="1543" width="29.7109375" style="123" customWidth="1"/>
    <col min="1544" max="1544" width="23" style="123" customWidth="1"/>
    <col min="1545" max="1545" width="27.28515625" style="123" customWidth="1"/>
    <col min="1546" max="1546" width="29.5703125" style="123" customWidth="1"/>
    <col min="1547" max="1547" width="33" style="123" customWidth="1"/>
    <col min="1548" max="1548" width="29.85546875" style="123" customWidth="1"/>
    <col min="1549" max="1549" width="26.28515625" style="123" customWidth="1"/>
    <col min="1550" max="1550" width="22.140625" style="123" customWidth="1"/>
    <col min="1551" max="1551" width="26.140625" style="123" customWidth="1"/>
    <col min="1552" max="1552" width="19.5703125" style="123" bestFit="1" customWidth="1"/>
    <col min="1553" max="1553" width="21.85546875" style="123" customWidth="1"/>
    <col min="1554" max="1554" width="18.28515625" style="123" customWidth="1"/>
    <col min="1555" max="1558" width="6.42578125" style="123" customWidth="1"/>
    <col min="1559" max="1787" width="11.42578125" style="123" customWidth="1"/>
    <col min="1788" max="1788" width="1" style="123" customWidth="1"/>
    <col min="1789" max="1789" width="4.28515625" style="123" customWidth="1"/>
    <col min="1790" max="1790" width="34.7109375" style="123" customWidth="1"/>
    <col min="1791" max="1791" width="0" style="123" hidden="1" customWidth="1"/>
    <col min="1792" max="1792" width="20" style="123"/>
    <col min="1793" max="1793" width="3.140625" style="123" bestFit="1" customWidth="1"/>
    <col min="1794" max="1794" width="58.85546875" style="123" customWidth="1"/>
    <col min="1795" max="1795" width="31.140625" style="123" customWidth="1"/>
    <col min="1796" max="1796" width="26.7109375" style="123" customWidth="1"/>
    <col min="1797" max="1797" width="25" style="123" customWidth="1"/>
    <col min="1798" max="1799" width="29.7109375" style="123" customWidth="1"/>
    <col min="1800" max="1800" width="23" style="123" customWidth="1"/>
    <col min="1801" max="1801" width="27.28515625" style="123" customWidth="1"/>
    <col min="1802" max="1802" width="29.5703125" style="123" customWidth="1"/>
    <col min="1803" max="1803" width="33" style="123" customWidth="1"/>
    <col min="1804" max="1804" width="29.85546875" style="123" customWidth="1"/>
    <col min="1805" max="1805" width="26.28515625" style="123" customWidth="1"/>
    <col min="1806" max="1806" width="22.140625" style="123" customWidth="1"/>
    <col min="1807" max="1807" width="26.140625" style="123" customWidth="1"/>
    <col min="1808" max="1808" width="19.5703125" style="123" bestFit="1" customWidth="1"/>
    <col min="1809" max="1809" width="21.85546875" style="123" customWidth="1"/>
    <col min="1810" max="1810" width="18.28515625" style="123" customWidth="1"/>
    <col min="1811" max="1814" width="6.42578125" style="123" customWidth="1"/>
    <col min="1815" max="2043" width="11.42578125" style="123" customWidth="1"/>
    <col min="2044" max="2044" width="1" style="123" customWidth="1"/>
    <col min="2045" max="2045" width="4.28515625" style="123" customWidth="1"/>
    <col min="2046" max="2046" width="34.7109375" style="123" customWidth="1"/>
    <col min="2047" max="2047" width="0" style="123" hidden="1" customWidth="1"/>
    <col min="2048" max="2048" width="20" style="123"/>
    <col min="2049" max="2049" width="3.140625" style="123" bestFit="1" customWidth="1"/>
    <col min="2050" max="2050" width="58.85546875" style="123" customWidth="1"/>
    <col min="2051" max="2051" width="31.140625" style="123" customWidth="1"/>
    <col min="2052" max="2052" width="26.7109375" style="123" customWidth="1"/>
    <col min="2053" max="2053" width="25" style="123" customWidth="1"/>
    <col min="2054" max="2055" width="29.7109375" style="123" customWidth="1"/>
    <col min="2056" max="2056" width="23" style="123" customWidth="1"/>
    <col min="2057" max="2057" width="27.28515625" style="123" customWidth="1"/>
    <col min="2058" max="2058" width="29.5703125" style="123" customWidth="1"/>
    <col min="2059" max="2059" width="33" style="123" customWidth="1"/>
    <col min="2060" max="2060" width="29.85546875" style="123" customWidth="1"/>
    <col min="2061" max="2061" width="26.28515625" style="123" customWidth="1"/>
    <col min="2062" max="2062" width="22.140625" style="123" customWidth="1"/>
    <col min="2063" max="2063" width="26.140625" style="123" customWidth="1"/>
    <col min="2064" max="2064" width="19.5703125" style="123" bestFit="1" customWidth="1"/>
    <col min="2065" max="2065" width="21.85546875" style="123" customWidth="1"/>
    <col min="2066" max="2066" width="18.28515625" style="123" customWidth="1"/>
    <col min="2067" max="2070" width="6.42578125" style="123" customWidth="1"/>
    <col min="2071" max="2299" width="11.42578125" style="123" customWidth="1"/>
    <col min="2300" max="2300" width="1" style="123" customWidth="1"/>
    <col min="2301" max="2301" width="4.28515625" style="123" customWidth="1"/>
    <col min="2302" max="2302" width="34.7109375" style="123" customWidth="1"/>
    <col min="2303" max="2303" width="0" style="123" hidden="1" customWidth="1"/>
    <col min="2304" max="2304" width="20" style="123"/>
    <col min="2305" max="2305" width="3.140625" style="123" bestFit="1" customWidth="1"/>
    <col min="2306" max="2306" width="58.85546875" style="123" customWidth="1"/>
    <col min="2307" max="2307" width="31.140625" style="123" customWidth="1"/>
    <col min="2308" max="2308" width="26.7109375" style="123" customWidth="1"/>
    <col min="2309" max="2309" width="25" style="123" customWidth="1"/>
    <col min="2310" max="2311" width="29.7109375" style="123" customWidth="1"/>
    <col min="2312" max="2312" width="23" style="123" customWidth="1"/>
    <col min="2313" max="2313" width="27.28515625" style="123" customWidth="1"/>
    <col min="2314" max="2314" width="29.5703125" style="123" customWidth="1"/>
    <col min="2315" max="2315" width="33" style="123" customWidth="1"/>
    <col min="2316" max="2316" width="29.85546875" style="123" customWidth="1"/>
    <col min="2317" max="2317" width="26.28515625" style="123" customWidth="1"/>
    <col min="2318" max="2318" width="22.140625" style="123" customWidth="1"/>
    <col min="2319" max="2319" width="26.140625" style="123" customWidth="1"/>
    <col min="2320" max="2320" width="19.5703125" style="123" bestFit="1" customWidth="1"/>
    <col min="2321" max="2321" width="21.85546875" style="123" customWidth="1"/>
    <col min="2322" max="2322" width="18.28515625" style="123" customWidth="1"/>
    <col min="2323" max="2326" width="6.42578125" style="123" customWidth="1"/>
    <col min="2327" max="2555" width="11.42578125" style="123" customWidth="1"/>
    <col min="2556" max="2556" width="1" style="123" customWidth="1"/>
    <col min="2557" max="2557" width="4.28515625" style="123" customWidth="1"/>
    <col min="2558" max="2558" width="34.7109375" style="123" customWidth="1"/>
    <col min="2559" max="2559" width="0" style="123" hidden="1" customWidth="1"/>
    <col min="2560" max="2560" width="20" style="123"/>
    <col min="2561" max="2561" width="3.140625" style="123" bestFit="1" customWidth="1"/>
    <col min="2562" max="2562" width="58.85546875" style="123" customWidth="1"/>
    <col min="2563" max="2563" width="31.140625" style="123" customWidth="1"/>
    <col min="2564" max="2564" width="26.7109375" style="123" customWidth="1"/>
    <col min="2565" max="2565" width="25" style="123" customWidth="1"/>
    <col min="2566" max="2567" width="29.7109375" style="123" customWidth="1"/>
    <col min="2568" max="2568" width="23" style="123" customWidth="1"/>
    <col min="2569" max="2569" width="27.28515625" style="123" customWidth="1"/>
    <col min="2570" max="2570" width="29.5703125" style="123" customWidth="1"/>
    <col min="2571" max="2571" width="33" style="123" customWidth="1"/>
    <col min="2572" max="2572" width="29.85546875" style="123" customWidth="1"/>
    <col min="2573" max="2573" width="26.28515625" style="123" customWidth="1"/>
    <col min="2574" max="2574" width="22.140625" style="123" customWidth="1"/>
    <col min="2575" max="2575" width="26.140625" style="123" customWidth="1"/>
    <col min="2576" max="2576" width="19.5703125" style="123" bestFit="1" customWidth="1"/>
    <col min="2577" max="2577" width="21.85546875" style="123" customWidth="1"/>
    <col min="2578" max="2578" width="18.28515625" style="123" customWidth="1"/>
    <col min="2579" max="2582" width="6.42578125" style="123" customWidth="1"/>
    <col min="2583" max="2811" width="11.42578125" style="123" customWidth="1"/>
    <col min="2812" max="2812" width="1" style="123" customWidth="1"/>
    <col min="2813" max="2813" width="4.28515625" style="123" customWidth="1"/>
    <col min="2814" max="2814" width="34.7109375" style="123" customWidth="1"/>
    <col min="2815" max="2815" width="0" style="123" hidden="1" customWidth="1"/>
    <col min="2816" max="2816" width="20" style="123"/>
    <col min="2817" max="2817" width="3.140625" style="123" bestFit="1" customWidth="1"/>
    <col min="2818" max="2818" width="58.85546875" style="123" customWidth="1"/>
    <col min="2819" max="2819" width="31.140625" style="123" customWidth="1"/>
    <col min="2820" max="2820" width="26.7109375" style="123" customWidth="1"/>
    <col min="2821" max="2821" width="25" style="123" customWidth="1"/>
    <col min="2822" max="2823" width="29.7109375" style="123" customWidth="1"/>
    <col min="2824" max="2824" width="23" style="123" customWidth="1"/>
    <col min="2825" max="2825" width="27.28515625" style="123" customWidth="1"/>
    <col min="2826" max="2826" width="29.5703125" style="123" customWidth="1"/>
    <col min="2827" max="2827" width="33" style="123" customWidth="1"/>
    <col min="2828" max="2828" width="29.85546875" style="123" customWidth="1"/>
    <col min="2829" max="2829" width="26.28515625" style="123" customWidth="1"/>
    <col min="2830" max="2830" width="22.140625" style="123" customWidth="1"/>
    <col min="2831" max="2831" width="26.140625" style="123" customWidth="1"/>
    <col min="2832" max="2832" width="19.5703125" style="123" bestFit="1" customWidth="1"/>
    <col min="2833" max="2833" width="21.85546875" style="123" customWidth="1"/>
    <col min="2834" max="2834" width="18.28515625" style="123" customWidth="1"/>
    <col min="2835" max="2838" width="6.42578125" style="123" customWidth="1"/>
    <col min="2839" max="3067" width="11.42578125" style="123" customWidth="1"/>
    <col min="3068" max="3068" width="1" style="123" customWidth="1"/>
    <col min="3069" max="3069" width="4.28515625" style="123" customWidth="1"/>
    <col min="3070" max="3070" width="34.7109375" style="123" customWidth="1"/>
    <col min="3071" max="3071" width="0" style="123" hidden="1" customWidth="1"/>
    <col min="3072" max="3072" width="20" style="123"/>
    <col min="3073" max="3073" width="3.140625" style="123" bestFit="1" customWidth="1"/>
    <col min="3074" max="3074" width="58.85546875" style="123" customWidth="1"/>
    <col min="3075" max="3075" width="31.140625" style="123" customWidth="1"/>
    <col min="3076" max="3076" width="26.7109375" style="123" customWidth="1"/>
    <col min="3077" max="3077" width="25" style="123" customWidth="1"/>
    <col min="3078" max="3079" width="29.7109375" style="123" customWidth="1"/>
    <col min="3080" max="3080" width="23" style="123" customWidth="1"/>
    <col min="3081" max="3081" width="27.28515625" style="123" customWidth="1"/>
    <col min="3082" max="3082" width="29.5703125" style="123" customWidth="1"/>
    <col min="3083" max="3083" width="33" style="123" customWidth="1"/>
    <col min="3084" max="3084" width="29.85546875" style="123" customWidth="1"/>
    <col min="3085" max="3085" width="26.28515625" style="123" customWidth="1"/>
    <col min="3086" max="3086" width="22.140625" style="123" customWidth="1"/>
    <col min="3087" max="3087" width="26.140625" style="123" customWidth="1"/>
    <col min="3088" max="3088" width="19.5703125" style="123" bestFit="1" customWidth="1"/>
    <col min="3089" max="3089" width="21.85546875" style="123" customWidth="1"/>
    <col min="3090" max="3090" width="18.28515625" style="123" customWidth="1"/>
    <col min="3091" max="3094" width="6.42578125" style="123" customWidth="1"/>
    <col min="3095" max="3323" width="11.42578125" style="123" customWidth="1"/>
    <col min="3324" max="3324" width="1" style="123" customWidth="1"/>
    <col min="3325" max="3325" width="4.28515625" style="123" customWidth="1"/>
    <col min="3326" max="3326" width="34.7109375" style="123" customWidth="1"/>
    <col min="3327" max="3327" width="0" style="123" hidden="1" customWidth="1"/>
    <col min="3328" max="3328" width="20" style="123"/>
    <col min="3329" max="3329" width="3.140625" style="123" bestFit="1" customWidth="1"/>
    <col min="3330" max="3330" width="58.85546875" style="123" customWidth="1"/>
    <col min="3331" max="3331" width="31.140625" style="123" customWidth="1"/>
    <col min="3332" max="3332" width="26.7109375" style="123" customWidth="1"/>
    <col min="3333" max="3333" width="25" style="123" customWidth="1"/>
    <col min="3334" max="3335" width="29.7109375" style="123" customWidth="1"/>
    <col min="3336" max="3336" width="23" style="123" customWidth="1"/>
    <col min="3337" max="3337" width="27.28515625" style="123" customWidth="1"/>
    <col min="3338" max="3338" width="29.5703125" style="123" customWidth="1"/>
    <col min="3339" max="3339" width="33" style="123" customWidth="1"/>
    <col min="3340" max="3340" width="29.85546875" style="123" customWidth="1"/>
    <col min="3341" max="3341" width="26.28515625" style="123" customWidth="1"/>
    <col min="3342" max="3342" width="22.140625" style="123" customWidth="1"/>
    <col min="3343" max="3343" width="26.140625" style="123" customWidth="1"/>
    <col min="3344" max="3344" width="19.5703125" style="123" bestFit="1" customWidth="1"/>
    <col min="3345" max="3345" width="21.85546875" style="123" customWidth="1"/>
    <col min="3346" max="3346" width="18.28515625" style="123" customWidth="1"/>
    <col min="3347" max="3350" width="6.42578125" style="123" customWidth="1"/>
    <col min="3351" max="3579" width="11.42578125" style="123" customWidth="1"/>
    <col min="3580" max="3580" width="1" style="123" customWidth="1"/>
    <col min="3581" max="3581" width="4.28515625" style="123" customWidth="1"/>
    <col min="3582" max="3582" width="34.7109375" style="123" customWidth="1"/>
    <col min="3583" max="3583" width="0" style="123" hidden="1" customWidth="1"/>
    <col min="3584" max="3584" width="20" style="123"/>
    <col min="3585" max="3585" width="3.140625" style="123" bestFit="1" customWidth="1"/>
    <col min="3586" max="3586" width="58.85546875" style="123" customWidth="1"/>
    <col min="3587" max="3587" width="31.140625" style="123" customWidth="1"/>
    <col min="3588" max="3588" width="26.7109375" style="123" customWidth="1"/>
    <col min="3589" max="3589" width="25" style="123" customWidth="1"/>
    <col min="3590" max="3591" width="29.7109375" style="123" customWidth="1"/>
    <col min="3592" max="3592" width="23" style="123" customWidth="1"/>
    <col min="3593" max="3593" width="27.28515625" style="123" customWidth="1"/>
    <col min="3594" max="3594" width="29.5703125" style="123" customWidth="1"/>
    <col min="3595" max="3595" width="33" style="123" customWidth="1"/>
    <col min="3596" max="3596" width="29.85546875" style="123" customWidth="1"/>
    <col min="3597" max="3597" width="26.28515625" style="123" customWidth="1"/>
    <col min="3598" max="3598" width="22.140625" style="123" customWidth="1"/>
    <col min="3599" max="3599" width="26.140625" style="123" customWidth="1"/>
    <col min="3600" max="3600" width="19.5703125" style="123" bestFit="1" customWidth="1"/>
    <col min="3601" max="3601" width="21.85546875" style="123" customWidth="1"/>
    <col min="3602" max="3602" width="18.28515625" style="123" customWidth="1"/>
    <col min="3603" max="3606" width="6.42578125" style="123" customWidth="1"/>
    <col min="3607" max="3835" width="11.42578125" style="123" customWidth="1"/>
    <col min="3836" max="3836" width="1" style="123" customWidth="1"/>
    <col min="3837" max="3837" width="4.28515625" style="123" customWidth="1"/>
    <col min="3838" max="3838" width="34.7109375" style="123" customWidth="1"/>
    <col min="3839" max="3839" width="0" style="123" hidden="1" customWidth="1"/>
    <col min="3840" max="3840" width="20" style="123"/>
    <col min="3841" max="3841" width="3.140625" style="123" bestFit="1" customWidth="1"/>
    <col min="3842" max="3842" width="58.85546875" style="123" customWidth="1"/>
    <col min="3843" max="3843" width="31.140625" style="123" customWidth="1"/>
    <col min="3844" max="3844" width="26.7109375" style="123" customWidth="1"/>
    <col min="3845" max="3845" width="25" style="123" customWidth="1"/>
    <col min="3846" max="3847" width="29.7109375" style="123" customWidth="1"/>
    <col min="3848" max="3848" width="23" style="123" customWidth="1"/>
    <col min="3849" max="3849" width="27.28515625" style="123" customWidth="1"/>
    <col min="3850" max="3850" width="29.5703125" style="123" customWidth="1"/>
    <col min="3851" max="3851" width="33" style="123" customWidth="1"/>
    <col min="3852" max="3852" width="29.85546875" style="123" customWidth="1"/>
    <col min="3853" max="3853" width="26.28515625" style="123" customWidth="1"/>
    <col min="3854" max="3854" width="22.140625" style="123" customWidth="1"/>
    <col min="3855" max="3855" width="26.140625" style="123" customWidth="1"/>
    <col min="3856" max="3856" width="19.5703125" style="123" bestFit="1" customWidth="1"/>
    <col min="3857" max="3857" width="21.85546875" style="123" customWidth="1"/>
    <col min="3858" max="3858" width="18.28515625" style="123" customWidth="1"/>
    <col min="3859" max="3862" width="6.42578125" style="123" customWidth="1"/>
    <col min="3863" max="4091" width="11.42578125" style="123" customWidth="1"/>
    <col min="4092" max="4092" width="1" style="123" customWidth="1"/>
    <col min="4093" max="4093" width="4.28515625" style="123" customWidth="1"/>
    <col min="4094" max="4094" width="34.7109375" style="123" customWidth="1"/>
    <col min="4095" max="4095" width="0" style="123" hidden="1" customWidth="1"/>
    <col min="4096" max="4096" width="20" style="123"/>
    <col min="4097" max="4097" width="3.140625" style="123" bestFit="1" customWidth="1"/>
    <col min="4098" max="4098" width="58.85546875" style="123" customWidth="1"/>
    <col min="4099" max="4099" width="31.140625" style="123" customWidth="1"/>
    <col min="4100" max="4100" width="26.7109375" style="123" customWidth="1"/>
    <col min="4101" max="4101" width="25" style="123" customWidth="1"/>
    <col min="4102" max="4103" width="29.7109375" style="123" customWidth="1"/>
    <col min="4104" max="4104" width="23" style="123" customWidth="1"/>
    <col min="4105" max="4105" width="27.28515625" style="123" customWidth="1"/>
    <col min="4106" max="4106" width="29.5703125" style="123" customWidth="1"/>
    <col min="4107" max="4107" width="33" style="123" customWidth="1"/>
    <col min="4108" max="4108" width="29.85546875" style="123" customWidth="1"/>
    <col min="4109" max="4109" width="26.28515625" style="123" customWidth="1"/>
    <col min="4110" max="4110" width="22.140625" style="123" customWidth="1"/>
    <col min="4111" max="4111" width="26.140625" style="123" customWidth="1"/>
    <col min="4112" max="4112" width="19.5703125" style="123" bestFit="1" customWidth="1"/>
    <col min="4113" max="4113" width="21.85546875" style="123" customWidth="1"/>
    <col min="4114" max="4114" width="18.28515625" style="123" customWidth="1"/>
    <col min="4115" max="4118" width="6.42578125" style="123" customWidth="1"/>
    <col min="4119" max="4347" width="11.42578125" style="123" customWidth="1"/>
    <col min="4348" max="4348" width="1" style="123" customWidth="1"/>
    <col min="4349" max="4349" width="4.28515625" style="123" customWidth="1"/>
    <col min="4350" max="4350" width="34.7109375" style="123" customWidth="1"/>
    <col min="4351" max="4351" width="0" style="123" hidden="1" customWidth="1"/>
    <col min="4352" max="4352" width="20" style="123"/>
    <col min="4353" max="4353" width="3.140625" style="123" bestFit="1" customWidth="1"/>
    <col min="4354" max="4354" width="58.85546875" style="123" customWidth="1"/>
    <col min="4355" max="4355" width="31.140625" style="123" customWidth="1"/>
    <col min="4356" max="4356" width="26.7109375" style="123" customWidth="1"/>
    <col min="4357" max="4357" width="25" style="123" customWidth="1"/>
    <col min="4358" max="4359" width="29.7109375" style="123" customWidth="1"/>
    <col min="4360" max="4360" width="23" style="123" customWidth="1"/>
    <col min="4361" max="4361" width="27.28515625" style="123" customWidth="1"/>
    <col min="4362" max="4362" width="29.5703125" style="123" customWidth="1"/>
    <col min="4363" max="4363" width="33" style="123" customWidth="1"/>
    <col min="4364" max="4364" width="29.85546875" style="123" customWidth="1"/>
    <col min="4365" max="4365" width="26.28515625" style="123" customWidth="1"/>
    <col min="4366" max="4366" width="22.140625" style="123" customWidth="1"/>
    <col min="4367" max="4367" width="26.140625" style="123" customWidth="1"/>
    <col min="4368" max="4368" width="19.5703125" style="123" bestFit="1" customWidth="1"/>
    <col min="4369" max="4369" width="21.85546875" style="123" customWidth="1"/>
    <col min="4370" max="4370" width="18.28515625" style="123" customWidth="1"/>
    <col min="4371" max="4374" width="6.42578125" style="123" customWidth="1"/>
    <col min="4375" max="4603" width="11.42578125" style="123" customWidth="1"/>
    <col min="4604" max="4604" width="1" style="123" customWidth="1"/>
    <col min="4605" max="4605" width="4.28515625" style="123" customWidth="1"/>
    <col min="4606" max="4606" width="34.7109375" style="123" customWidth="1"/>
    <col min="4607" max="4607" width="0" style="123" hidden="1" customWidth="1"/>
    <col min="4608" max="4608" width="20" style="123"/>
    <col min="4609" max="4609" width="3.140625" style="123" bestFit="1" customWidth="1"/>
    <col min="4610" max="4610" width="58.85546875" style="123" customWidth="1"/>
    <col min="4611" max="4611" width="31.140625" style="123" customWidth="1"/>
    <col min="4612" max="4612" width="26.7109375" style="123" customWidth="1"/>
    <col min="4613" max="4613" width="25" style="123" customWidth="1"/>
    <col min="4614" max="4615" width="29.7109375" style="123" customWidth="1"/>
    <col min="4616" max="4616" width="23" style="123" customWidth="1"/>
    <col min="4617" max="4617" width="27.28515625" style="123" customWidth="1"/>
    <col min="4618" max="4618" width="29.5703125" style="123" customWidth="1"/>
    <col min="4619" max="4619" width="33" style="123" customWidth="1"/>
    <col min="4620" max="4620" width="29.85546875" style="123" customWidth="1"/>
    <col min="4621" max="4621" width="26.28515625" style="123" customWidth="1"/>
    <col min="4622" max="4622" width="22.140625" style="123" customWidth="1"/>
    <col min="4623" max="4623" width="26.140625" style="123" customWidth="1"/>
    <col min="4624" max="4624" width="19.5703125" style="123" bestFit="1" customWidth="1"/>
    <col min="4625" max="4625" width="21.85546875" style="123" customWidth="1"/>
    <col min="4626" max="4626" width="18.28515625" style="123" customWidth="1"/>
    <col min="4627" max="4630" width="6.42578125" style="123" customWidth="1"/>
    <col min="4631" max="4859" width="11.42578125" style="123" customWidth="1"/>
    <col min="4860" max="4860" width="1" style="123" customWidth="1"/>
    <col min="4861" max="4861" width="4.28515625" style="123" customWidth="1"/>
    <col min="4862" max="4862" width="34.7109375" style="123" customWidth="1"/>
    <col min="4863" max="4863" width="0" style="123" hidden="1" customWidth="1"/>
    <col min="4864" max="4864" width="20" style="123"/>
    <col min="4865" max="4865" width="3.140625" style="123" bestFit="1" customWidth="1"/>
    <col min="4866" max="4866" width="58.85546875" style="123" customWidth="1"/>
    <col min="4867" max="4867" width="31.140625" style="123" customWidth="1"/>
    <col min="4868" max="4868" width="26.7109375" style="123" customWidth="1"/>
    <col min="4869" max="4869" width="25" style="123" customWidth="1"/>
    <col min="4870" max="4871" width="29.7109375" style="123" customWidth="1"/>
    <col min="4872" max="4872" width="23" style="123" customWidth="1"/>
    <col min="4873" max="4873" width="27.28515625" style="123" customWidth="1"/>
    <col min="4874" max="4874" width="29.5703125" style="123" customWidth="1"/>
    <col min="4875" max="4875" width="33" style="123" customWidth="1"/>
    <col min="4876" max="4876" width="29.85546875" style="123" customWidth="1"/>
    <col min="4877" max="4877" width="26.28515625" style="123" customWidth="1"/>
    <col min="4878" max="4878" width="22.140625" style="123" customWidth="1"/>
    <col min="4879" max="4879" width="26.140625" style="123" customWidth="1"/>
    <col min="4880" max="4880" width="19.5703125" style="123" bestFit="1" customWidth="1"/>
    <col min="4881" max="4881" width="21.85546875" style="123" customWidth="1"/>
    <col min="4882" max="4882" width="18.28515625" style="123" customWidth="1"/>
    <col min="4883" max="4886" width="6.42578125" style="123" customWidth="1"/>
    <col min="4887" max="5115" width="11.42578125" style="123" customWidth="1"/>
    <col min="5116" max="5116" width="1" style="123" customWidth="1"/>
    <col min="5117" max="5117" width="4.28515625" style="123" customWidth="1"/>
    <col min="5118" max="5118" width="34.7109375" style="123" customWidth="1"/>
    <col min="5119" max="5119" width="0" style="123" hidden="1" customWidth="1"/>
    <col min="5120" max="5120" width="20" style="123"/>
    <col min="5121" max="5121" width="3.140625" style="123" bestFit="1" customWidth="1"/>
    <col min="5122" max="5122" width="58.85546875" style="123" customWidth="1"/>
    <col min="5123" max="5123" width="31.140625" style="123" customWidth="1"/>
    <col min="5124" max="5124" width="26.7109375" style="123" customWidth="1"/>
    <col min="5125" max="5125" width="25" style="123" customWidth="1"/>
    <col min="5126" max="5127" width="29.7109375" style="123" customWidth="1"/>
    <col min="5128" max="5128" width="23" style="123" customWidth="1"/>
    <col min="5129" max="5129" width="27.28515625" style="123" customWidth="1"/>
    <col min="5130" max="5130" width="29.5703125" style="123" customWidth="1"/>
    <col min="5131" max="5131" width="33" style="123" customWidth="1"/>
    <col min="5132" max="5132" width="29.85546875" style="123" customWidth="1"/>
    <col min="5133" max="5133" width="26.28515625" style="123" customWidth="1"/>
    <col min="5134" max="5134" width="22.140625" style="123" customWidth="1"/>
    <col min="5135" max="5135" width="26.140625" style="123" customWidth="1"/>
    <col min="5136" max="5136" width="19.5703125" style="123" bestFit="1" customWidth="1"/>
    <col min="5137" max="5137" width="21.85546875" style="123" customWidth="1"/>
    <col min="5138" max="5138" width="18.28515625" style="123" customWidth="1"/>
    <col min="5139" max="5142" width="6.42578125" style="123" customWidth="1"/>
    <col min="5143" max="5371" width="11.42578125" style="123" customWidth="1"/>
    <col min="5372" max="5372" width="1" style="123" customWidth="1"/>
    <col min="5373" max="5373" width="4.28515625" style="123" customWidth="1"/>
    <col min="5374" max="5374" width="34.7109375" style="123" customWidth="1"/>
    <col min="5375" max="5375" width="0" style="123" hidden="1" customWidth="1"/>
    <col min="5376" max="5376" width="20" style="123"/>
    <col min="5377" max="5377" width="3.140625" style="123" bestFit="1" customWidth="1"/>
    <col min="5378" max="5378" width="58.85546875" style="123" customWidth="1"/>
    <col min="5379" max="5379" width="31.140625" style="123" customWidth="1"/>
    <col min="5380" max="5380" width="26.7109375" style="123" customWidth="1"/>
    <col min="5381" max="5381" width="25" style="123" customWidth="1"/>
    <col min="5382" max="5383" width="29.7109375" style="123" customWidth="1"/>
    <col min="5384" max="5384" width="23" style="123" customWidth="1"/>
    <col min="5385" max="5385" width="27.28515625" style="123" customWidth="1"/>
    <col min="5386" max="5386" width="29.5703125" style="123" customWidth="1"/>
    <col min="5387" max="5387" width="33" style="123" customWidth="1"/>
    <col min="5388" max="5388" width="29.85546875" style="123" customWidth="1"/>
    <col min="5389" max="5389" width="26.28515625" style="123" customWidth="1"/>
    <col min="5390" max="5390" width="22.140625" style="123" customWidth="1"/>
    <col min="5391" max="5391" width="26.140625" style="123" customWidth="1"/>
    <col min="5392" max="5392" width="19.5703125" style="123" bestFit="1" customWidth="1"/>
    <col min="5393" max="5393" width="21.85546875" style="123" customWidth="1"/>
    <col min="5394" max="5394" width="18.28515625" style="123" customWidth="1"/>
    <col min="5395" max="5398" width="6.42578125" style="123" customWidth="1"/>
    <col min="5399" max="5627" width="11.42578125" style="123" customWidth="1"/>
    <col min="5628" max="5628" width="1" style="123" customWidth="1"/>
    <col min="5629" max="5629" width="4.28515625" style="123" customWidth="1"/>
    <col min="5630" max="5630" width="34.7109375" style="123" customWidth="1"/>
    <col min="5631" max="5631" width="0" style="123" hidden="1" customWidth="1"/>
    <col min="5632" max="5632" width="20" style="123"/>
    <col min="5633" max="5633" width="3.140625" style="123" bestFit="1" customWidth="1"/>
    <col min="5634" max="5634" width="58.85546875" style="123" customWidth="1"/>
    <col min="5635" max="5635" width="31.140625" style="123" customWidth="1"/>
    <col min="5636" max="5636" width="26.7109375" style="123" customWidth="1"/>
    <col min="5637" max="5637" width="25" style="123" customWidth="1"/>
    <col min="5638" max="5639" width="29.7109375" style="123" customWidth="1"/>
    <col min="5640" max="5640" width="23" style="123" customWidth="1"/>
    <col min="5641" max="5641" width="27.28515625" style="123" customWidth="1"/>
    <col min="5642" max="5642" width="29.5703125" style="123" customWidth="1"/>
    <col min="5643" max="5643" width="33" style="123" customWidth="1"/>
    <col min="5644" max="5644" width="29.85546875" style="123" customWidth="1"/>
    <col min="5645" max="5645" width="26.28515625" style="123" customWidth="1"/>
    <col min="5646" max="5646" width="22.140625" style="123" customWidth="1"/>
    <col min="5647" max="5647" width="26.140625" style="123" customWidth="1"/>
    <col min="5648" max="5648" width="19.5703125" style="123" bestFit="1" customWidth="1"/>
    <col min="5649" max="5649" width="21.85546875" style="123" customWidth="1"/>
    <col min="5650" max="5650" width="18.28515625" style="123" customWidth="1"/>
    <col min="5651" max="5654" width="6.42578125" style="123" customWidth="1"/>
    <col min="5655" max="5883" width="11.42578125" style="123" customWidth="1"/>
    <col min="5884" max="5884" width="1" style="123" customWidth="1"/>
    <col min="5885" max="5885" width="4.28515625" style="123" customWidth="1"/>
    <col min="5886" max="5886" width="34.7109375" style="123" customWidth="1"/>
    <col min="5887" max="5887" width="0" style="123" hidden="1" customWidth="1"/>
    <col min="5888" max="5888" width="20" style="123"/>
    <col min="5889" max="5889" width="3.140625" style="123" bestFit="1" customWidth="1"/>
    <col min="5890" max="5890" width="58.85546875" style="123" customWidth="1"/>
    <col min="5891" max="5891" width="31.140625" style="123" customWidth="1"/>
    <col min="5892" max="5892" width="26.7109375" style="123" customWidth="1"/>
    <col min="5893" max="5893" width="25" style="123" customWidth="1"/>
    <col min="5894" max="5895" width="29.7109375" style="123" customWidth="1"/>
    <col min="5896" max="5896" width="23" style="123" customWidth="1"/>
    <col min="5897" max="5897" width="27.28515625" style="123" customWidth="1"/>
    <col min="5898" max="5898" width="29.5703125" style="123" customWidth="1"/>
    <col min="5899" max="5899" width="33" style="123" customWidth="1"/>
    <col min="5900" max="5900" width="29.85546875" style="123" customWidth="1"/>
    <col min="5901" max="5901" width="26.28515625" style="123" customWidth="1"/>
    <col min="5902" max="5902" width="22.140625" style="123" customWidth="1"/>
    <col min="5903" max="5903" width="26.140625" style="123" customWidth="1"/>
    <col min="5904" max="5904" width="19.5703125" style="123" bestFit="1" customWidth="1"/>
    <col min="5905" max="5905" width="21.85546875" style="123" customWidth="1"/>
    <col min="5906" max="5906" width="18.28515625" style="123" customWidth="1"/>
    <col min="5907" max="5910" width="6.42578125" style="123" customWidth="1"/>
    <col min="5911" max="6139" width="11.42578125" style="123" customWidth="1"/>
    <col min="6140" max="6140" width="1" style="123" customWidth="1"/>
    <col min="6141" max="6141" width="4.28515625" style="123" customWidth="1"/>
    <col min="6142" max="6142" width="34.7109375" style="123" customWidth="1"/>
    <col min="6143" max="6143" width="0" style="123" hidden="1" customWidth="1"/>
    <col min="6144" max="6144" width="20" style="123"/>
    <col min="6145" max="6145" width="3.140625" style="123" bestFit="1" customWidth="1"/>
    <col min="6146" max="6146" width="58.85546875" style="123" customWidth="1"/>
    <col min="6147" max="6147" width="31.140625" style="123" customWidth="1"/>
    <col min="6148" max="6148" width="26.7109375" style="123" customWidth="1"/>
    <col min="6149" max="6149" width="25" style="123" customWidth="1"/>
    <col min="6150" max="6151" width="29.7109375" style="123" customWidth="1"/>
    <col min="6152" max="6152" width="23" style="123" customWidth="1"/>
    <col min="6153" max="6153" width="27.28515625" style="123" customWidth="1"/>
    <col min="6154" max="6154" width="29.5703125" style="123" customWidth="1"/>
    <col min="6155" max="6155" width="33" style="123" customWidth="1"/>
    <col min="6156" max="6156" width="29.85546875" style="123" customWidth="1"/>
    <col min="6157" max="6157" width="26.28515625" style="123" customWidth="1"/>
    <col min="6158" max="6158" width="22.140625" style="123" customWidth="1"/>
    <col min="6159" max="6159" width="26.140625" style="123" customWidth="1"/>
    <col min="6160" max="6160" width="19.5703125" style="123" bestFit="1" customWidth="1"/>
    <col min="6161" max="6161" width="21.85546875" style="123" customWidth="1"/>
    <col min="6162" max="6162" width="18.28515625" style="123" customWidth="1"/>
    <col min="6163" max="6166" width="6.42578125" style="123" customWidth="1"/>
    <col min="6167" max="6395" width="11.42578125" style="123" customWidth="1"/>
    <col min="6396" max="6396" width="1" style="123" customWidth="1"/>
    <col min="6397" max="6397" width="4.28515625" style="123" customWidth="1"/>
    <col min="6398" max="6398" width="34.7109375" style="123" customWidth="1"/>
    <col min="6399" max="6399" width="0" style="123" hidden="1" customWidth="1"/>
    <col min="6400" max="6400" width="20" style="123"/>
    <col min="6401" max="6401" width="3.140625" style="123" bestFit="1" customWidth="1"/>
    <col min="6402" max="6402" width="58.85546875" style="123" customWidth="1"/>
    <col min="6403" max="6403" width="31.140625" style="123" customWidth="1"/>
    <col min="6404" max="6404" width="26.7109375" style="123" customWidth="1"/>
    <col min="6405" max="6405" width="25" style="123" customWidth="1"/>
    <col min="6406" max="6407" width="29.7109375" style="123" customWidth="1"/>
    <col min="6408" max="6408" width="23" style="123" customWidth="1"/>
    <col min="6409" max="6409" width="27.28515625" style="123" customWidth="1"/>
    <col min="6410" max="6410" width="29.5703125" style="123" customWidth="1"/>
    <col min="6411" max="6411" width="33" style="123" customWidth="1"/>
    <col min="6412" max="6412" width="29.85546875" style="123" customWidth="1"/>
    <col min="6413" max="6413" width="26.28515625" style="123" customWidth="1"/>
    <col min="6414" max="6414" width="22.140625" style="123" customWidth="1"/>
    <col min="6415" max="6415" width="26.140625" style="123" customWidth="1"/>
    <col min="6416" max="6416" width="19.5703125" style="123" bestFit="1" customWidth="1"/>
    <col min="6417" max="6417" width="21.85546875" style="123" customWidth="1"/>
    <col min="6418" max="6418" width="18.28515625" style="123" customWidth="1"/>
    <col min="6419" max="6422" width="6.42578125" style="123" customWidth="1"/>
    <col min="6423" max="6651" width="11.42578125" style="123" customWidth="1"/>
    <col min="6652" max="6652" width="1" style="123" customWidth="1"/>
    <col min="6653" max="6653" width="4.28515625" style="123" customWidth="1"/>
    <col min="6654" max="6654" width="34.7109375" style="123" customWidth="1"/>
    <col min="6655" max="6655" width="0" style="123" hidden="1" customWidth="1"/>
    <col min="6656" max="6656" width="20" style="123"/>
    <col min="6657" max="6657" width="3.140625" style="123" bestFit="1" customWidth="1"/>
    <col min="6658" max="6658" width="58.85546875" style="123" customWidth="1"/>
    <col min="6659" max="6659" width="31.140625" style="123" customWidth="1"/>
    <col min="6660" max="6660" width="26.7109375" style="123" customWidth="1"/>
    <col min="6661" max="6661" width="25" style="123" customWidth="1"/>
    <col min="6662" max="6663" width="29.7109375" style="123" customWidth="1"/>
    <col min="6664" max="6664" width="23" style="123" customWidth="1"/>
    <col min="6665" max="6665" width="27.28515625" style="123" customWidth="1"/>
    <col min="6666" max="6666" width="29.5703125" style="123" customWidth="1"/>
    <col min="6667" max="6667" width="33" style="123" customWidth="1"/>
    <col min="6668" max="6668" width="29.85546875" style="123" customWidth="1"/>
    <col min="6669" max="6669" width="26.28515625" style="123" customWidth="1"/>
    <col min="6670" max="6670" width="22.140625" style="123" customWidth="1"/>
    <col min="6671" max="6671" width="26.140625" style="123" customWidth="1"/>
    <col min="6672" max="6672" width="19.5703125" style="123" bestFit="1" customWidth="1"/>
    <col min="6673" max="6673" width="21.85546875" style="123" customWidth="1"/>
    <col min="6674" max="6674" width="18.28515625" style="123" customWidth="1"/>
    <col min="6675" max="6678" width="6.42578125" style="123" customWidth="1"/>
    <col min="6679" max="6907" width="11.42578125" style="123" customWidth="1"/>
    <col min="6908" max="6908" width="1" style="123" customWidth="1"/>
    <col min="6909" max="6909" width="4.28515625" style="123" customWidth="1"/>
    <col min="6910" max="6910" width="34.7109375" style="123" customWidth="1"/>
    <col min="6911" max="6911" width="0" style="123" hidden="1" customWidth="1"/>
    <col min="6912" max="6912" width="20" style="123"/>
    <col min="6913" max="6913" width="3.140625" style="123" bestFit="1" customWidth="1"/>
    <col min="6914" max="6914" width="58.85546875" style="123" customWidth="1"/>
    <col min="6915" max="6915" width="31.140625" style="123" customWidth="1"/>
    <col min="6916" max="6916" width="26.7109375" style="123" customWidth="1"/>
    <col min="6917" max="6917" width="25" style="123" customWidth="1"/>
    <col min="6918" max="6919" width="29.7109375" style="123" customWidth="1"/>
    <col min="6920" max="6920" width="23" style="123" customWidth="1"/>
    <col min="6921" max="6921" width="27.28515625" style="123" customWidth="1"/>
    <col min="6922" max="6922" width="29.5703125" style="123" customWidth="1"/>
    <col min="6923" max="6923" width="33" style="123" customWidth="1"/>
    <col min="6924" max="6924" width="29.85546875" style="123" customWidth="1"/>
    <col min="6925" max="6925" width="26.28515625" style="123" customWidth="1"/>
    <col min="6926" max="6926" width="22.140625" style="123" customWidth="1"/>
    <col min="6927" max="6927" width="26.140625" style="123" customWidth="1"/>
    <col min="6928" max="6928" width="19.5703125" style="123" bestFit="1" customWidth="1"/>
    <col min="6929" max="6929" width="21.85546875" style="123" customWidth="1"/>
    <col min="6930" max="6930" width="18.28515625" style="123" customWidth="1"/>
    <col min="6931" max="6934" width="6.42578125" style="123" customWidth="1"/>
    <col min="6935" max="7163" width="11.42578125" style="123" customWidth="1"/>
    <col min="7164" max="7164" width="1" style="123" customWidth="1"/>
    <col min="7165" max="7165" width="4.28515625" style="123" customWidth="1"/>
    <col min="7166" max="7166" width="34.7109375" style="123" customWidth="1"/>
    <col min="7167" max="7167" width="0" style="123" hidden="1" customWidth="1"/>
    <col min="7168" max="7168" width="20" style="123"/>
    <col min="7169" max="7169" width="3.140625" style="123" bestFit="1" customWidth="1"/>
    <col min="7170" max="7170" width="58.85546875" style="123" customWidth="1"/>
    <col min="7171" max="7171" width="31.140625" style="123" customWidth="1"/>
    <col min="7172" max="7172" width="26.7109375" style="123" customWidth="1"/>
    <col min="7173" max="7173" width="25" style="123" customWidth="1"/>
    <col min="7174" max="7175" width="29.7109375" style="123" customWidth="1"/>
    <col min="7176" max="7176" width="23" style="123" customWidth="1"/>
    <col min="7177" max="7177" width="27.28515625" style="123" customWidth="1"/>
    <col min="7178" max="7178" width="29.5703125" style="123" customWidth="1"/>
    <col min="7179" max="7179" width="33" style="123" customWidth="1"/>
    <col min="7180" max="7180" width="29.85546875" style="123" customWidth="1"/>
    <col min="7181" max="7181" width="26.28515625" style="123" customWidth="1"/>
    <col min="7182" max="7182" width="22.140625" style="123" customWidth="1"/>
    <col min="7183" max="7183" width="26.140625" style="123" customWidth="1"/>
    <col min="7184" max="7184" width="19.5703125" style="123" bestFit="1" customWidth="1"/>
    <col min="7185" max="7185" width="21.85546875" style="123" customWidth="1"/>
    <col min="7186" max="7186" width="18.28515625" style="123" customWidth="1"/>
    <col min="7187" max="7190" width="6.42578125" style="123" customWidth="1"/>
    <col min="7191" max="7419" width="11.42578125" style="123" customWidth="1"/>
    <col min="7420" max="7420" width="1" style="123" customWidth="1"/>
    <col min="7421" max="7421" width="4.28515625" style="123" customWidth="1"/>
    <col min="7422" max="7422" width="34.7109375" style="123" customWidth="1"/>
    <col min="7423" max="7423" width="0" style="123" hidden="1" customWidth="1"/>
    <col min="7424" max="7424" width="20" style="123"/>
    <col min="7425" max="7425" width="3.140625" style="123" bestFit="1" customWidth="1"/>
    <col min="7426" max="7426" width="58.85546875" style="123" customWidth="1"/>
    <col min="7427" max="7427" width="31.140625" style="123" customWidth="1"/>
    <col min="7428" max="7428" width="26.7109375" style="123" customWidth="1"/>
    <col min="7429" max="7429" width="25" style="123" customWidth="1"/>
    <col min="7430" max="7431" width="29.7109375" style="123" customWidth="1"/>
    <col min="7432" max="7432" width="23" style="123" customWidth="1"/>
    <col min="7433" max="7433" width="27.28515625" style="123" customWidth="1"/>
    <col min="7434" max="7434" width="29.5703125" style="123" customWidth="1"/>
    <col min="7435" max="7435" width="33" style="123" customWidth="1"/>
    <col min="7436" max="7436" width="29.85546875" style="123" customWidth="1"/>
    <col min="7437" max="7437" width="26.28515625" style="123" customWidth="1"/>
    <col min="7438" max="7438" width="22.140625" style="123" customWidth="1"/>
    <col min="7439" max="7439" width="26.140625" style="123" customWidth="1"/>
    <col min="7440" max="7440" width="19.5703125" style="123" bestFit="1" customWidth="1"/>
    <col min="7441" max="7441" width="21.85546875" style="123" customWidth="1"/>
    <col min="7442" max="7442" width="18.28515625" style="123" customWidth="1"/>
    <col min="7443" max="7446" width="6.42578125" style="123" customWidth="1"/>
    <col min="7447" max="7675" width="11.42578125" style="123" customWidth="1"/>
    <col min="7676" max="7676" width="1" style="123" customWidth="1"/>
    <col min="7677" max="7677" width="4.28515625" style="123" customWidth="1"/>
    <col min="7678" max="7678" width="34.7109375" style="123" customWidth="1"/>
    <col min="7679" max="7679" width="0" style="123" hidden="1" customWidth="1"/>
    <col min="7680" max="7680" width="20" style="123"/>
    <col min="7681" max="7681" width="3.140625" style="123" bestFit="1" customWidth="1"/>
    <col min="7682" max="7682" width="58.85546875" style="123" customWidth="1"/>
    <col min="7683" max="7683" width="31.140625" style="123" customWidth="1"/>
    <col min="7684" max="7684" width="26.7109375" style="123" customWidth="1"/>
    <col min="7685" max="7685" width="25" style="123" customWidth="1"/>
    <col min="7686" max="7687" width="29.7109375" style="123" customWidth="1"/>
    <col min="7688" max="7688" width="23" style="123" customWidth="1"/>
    <col min="7689" max="7689" width="27.28515625" style="123" customWidth="1"/>
    <col min="7690" max="7690" width="29.5703125" style="123" customWidth="1"/>
    <col min="7691" max="7691" width="33" style="123" customWidth="1"/>
    <col min="7692" max="7692" width="29.85546875" style="123" customWidth="1"/>
    <col min="7693" max="7693" width="26.28515625" style="123" customWidth="1"/>
    <col min="7694" max="7694" width="22.140625" style="123" customWidth="1"/>
    <col min="7695" max="7695" width="26.140625" style="123" customWidth="1"/>
    <col min="7696" max="7696" width="19.5703125" style="123" bestFit="1" customWidth="1"/>
    <col min="7697" max="7697" width="21.85546875" style="123" customWidth="1"/>
    <col min="7698" max="7698" width="18.28515625" style="123" customWidth="1"/>
    <col min="7699" max="7702" width="6.42578125" style="123" customWidth="1"/>
    <col min="7703" max="7931" width="11.42578125" style="123" customWidth="1"/>
    <col min="7932" max="7932" width="1" style="123" customWidth="1"/>
    <col min="7933" max="7933" width="4.28515625" style="123" customWidth="1"/>
    <col min="7934" max="7934" width="34.7109375" style="123" customWidth="1"/>
    <col min="7935" max="7935" width="0" style="123" hidden="1" customWidth="1"/>
    <col min="7936" max="7936" width="20" style="123"/>
    <col min="7937" max="7937" width="3.140625" style="123" bestFit="1" customWidth="1"/>
    <col min="7938" max="7938" width="58.85546875" style="123" customWidth="1"/>
    <col min="7939" max="7939" width="31.140625" style="123" customWidth="1"/>
    <col min="7940" max="7940" width="26.7109375" style="123" customWidth="1"/>
    <col min="7941" max="7941" width="25" style="123" customWidth="1"/>
    <col min="7942" max="7943" width="29.7109375" style="123" customWidth="1"/>
    <col min="7944" max="7944" width="23" style="123" customWidth="1"/>
    <col min="7945" max="7945" width="27.28515625" style="123" customWidth="1"/>
    <col min="7946" max="7946" width="29.5703125" style="123" customWidth="1"/>
    <col min="7947" max="7947" width="33" style="123" customWidth="1"/>
    <col min="7948" max="7948" width="29.85546875" style="123" customWidth="1"/>
    <col min="7949" max="7949" width="26.28515625" style="123" customWidth="1"/>
    <col min="7950" max="7950" width="22.140625" style="123" customWidth="1"/>
    <col min="7951" max="7951" width="26.140625" style="123" customWidth="1"/>
    <col min="7952" max="7952" width="19.5703125" style="123" bestFit="1" customWidth="1"/>
    <col min="7953" max="7953" width="21.85546875" style="123" customWidth="1"/>
    <col min="7954" max="7954" width="18.28515625" style="123" customWidth="1"/>
    <col min="7955" max="7958" width="6.42578125" style="123" customWidth="1"/>
    <col min="7959" max="8187" width="11.42578125" style="123" customWidth="1"/>
    <col min="8188" max="8188" width="1" style="123" customWidth="1"/>
    <col min="8189" max="8189" width="4.28515625" style="123" customWidth="1"/>
    <col min="8190" max="8190" width="34.7109375" style="123" customWidth="1"/>
    <col min="8191" max="8191" width="0" style="123" hidden="1" customWidth="1"/>
    <col min="8192" max="8192" width="20" style="123"/>
    <col min="8193" max="8193" width="3.140625" style="123" bestFit="1" customWidth="1"/>
    <col min="8194" max="8194" width="58.85546875" style="123" customWidth="1"/>
    <col min="8195" max="8195" width="31.140625" style="123" customWidth="1"/>
    <col min="8196" max="8196" width="26.7109375" style="123" customWidth="1"/>
    <col min="8197" max="8197" width="25" style="123" customWidth="1"/>
    <col min="8198" max="8199" width="29.7109375" style="123" customWidth="1"/>
    <col min="8200" max="8200" width="23" style="123" customWidth="1"/>
    <col min="8201" max="8201" width="27.28515625" style="123" customWidth="1"/>
    <col min="8202" max="8202" width="29.5703125" style="123" customWidth="1"/>
    <col min="8203" max="8203" width="33" style="123" customWidth="1"/>
    <col min="8204" max="8204" width="29.85546875" style="123" customWidth="1"/>
    <col min="8205" max="8205" width="26.28515625" style="123" customWidth="1"/>
    <col min="8206" max="8206" width="22.140625" style="123" customWidth="1"/>
    <col min="8207" max="8207" width="26.140625" style="123" customWidth="1"/>
    <col min="8208" max="8208" width="19.5703125" style="123" bestFit="1" customWidth="1"/>
    <col min="8209" max="8209" width="21.85546875" style="123" customWidth="1"/>
    <col min="8210" max="8210" width="18.28515625" style="123" customWidth="1"/>
    <col min="8211" max="8214" width="6.42578125" style="123" customWidth="1"/>
    <col min="8215" max="8443" width="11.42578125" style="123" customWidth="1"/>
    <col min="8444" max="8444" width="1" style="123" customWidth="1"/>
    <col min="8445" max="8445" width="4.28515625" style="123" customWidth="1"/>
    <col min="8446" max="8446" width="34.7109375" style="123" customWidth="1"/>
    <col min="8447" max="8447" width="0" style="123" hidden="1" customWidth="1"/>
    <col min="8448" max="8448" width="20" style="123"/>
    <col min="8449" max="8449" width="3.140625" style="123" bestFit="1" customWidth="1"/>
    <col min="8450" max="8450" width="58.85546875" style="123" customWidth="1"/>
    <col min="8451" max="8451" width="31.140625" style="123" customWidth="1"/>
    <col min="8452" max="8452" width="26.7109375" style="123" customWidth="1"/>
    <col min="8453" max="8453" width="25" style="123" customWidth="1"/>
    <col min="8454" max="8455" width="29.7109375" style="123" customWidth="1"/>
    <col min="8456" max="8456" width="23" style="123" customWidth="1"/>
    <col min="8457" max="8457" width="27.28515625" style="123" customWidth="1"/>
    <col min="8458" max="8458" width="29.5703125" style="123" customWidth="1"/>
    <col min="8459" max="8459" width="33" style="123" customWidth="1"/>
    <col min="8460" max="8460" width="29.85546875" style="123" customWidth="1"/>
    <col min="8461" max="8461" width="26.28515625" style="123" customWidth="1"/>
    <col min="8462" max="8462" width="22.140625" style="123" customWidth="1"/>
    <col min="8463" max="8463" width="26.140625" style="123" customWidth="1"/>
    <col min="8464" max="8464" width="19.5703125" style="123" bestFit="1" customWidth="1"/>
    <col min="8465" max="8465" width="21.85546875" style="123" customWidth="1"/>
    <col min="8466" max="8466" width="18.28515625" style="123" customWidth="1"/>
    <col min="8467" max="8470" width="6.42578125" style="123" customWidth="1"/>
    <col min="8471" max="8699" width="11.42578125" style="123" customWidth="1"/>
    <col min="8700" max="8700" width="1" style="123" customWidth="1"/>
    <col min="8701" max="8701" width="4.28515625" style="123" customWidth="1"/>
    <col min="8702" max="8702" width="34.7109375" style="123" customWidth="1"/>
    <col min="8703" max="8703" width="0" style="123" hidden="1" customWidth="1"/>
    <col min="8704" max="8704" width="20" style="123"/>
    <col min="8705" max="8705" width="3.140625" style="123" bestFit="1" customWidth="1"/>
    <col min="8706" max="8706" width="58.85546875" style="123" customWidth="1"/>
    <col min="8707" max="8707" width="31.140625" style="123" customWidth="1"/>
    <col min="8708" max="8708" width="26.7109375" style="123" customWidth="1"/>
    <col min="8709" max="8709" width="25" style="123" customWidth="1"/>
    <col min="8710" max="8711" width="29.7109375" style="123" customWidth="1"/>
    <col min="8712" max="8712" width="23" style="123" customWidth="1"/>
    <col min="8713" max="8713" width="27.28515625" style="123" customWidth="1"/>
    <col min="8714" max="8714" width="29.5703125" style="123" customWidth="1"/>
    <col min="8715" max="8715" width="33" style="123" customWidth="1"/>
    <col min="8716" max="8716" width="29.85546875" style="123" customWidth="1"/>
    <col min="8717" max="8717" width="26.28515625" style="123" customWidth="1"/>
    <col min="8718" max="8718" width="22.140625" style="123" customWidth="1"/>
    <col min="8719" max="8719" width="26.140625" style="123" customWidth="1"/>
    <col min="8720" max="8720" width="19.5703125" style="123" bestFit="1" customWidth="1"/>
    <col min="8721" max="8721" width="21.85546875" style="123" customWidth="1"/>
    <col min="8722" max="8722" width="18.28515625" style="123" customWidth="1"/>
    <col min="8723" max="8726" width="6.42578125" style="123" customWidth="1"/>
    <col min="8727" max="8955" width="11.42578125" style="123" customWidth="1"/>
    <col min="8956" max="8956" width="1" style="123" customWidth="1"/>
    <col min="8957" max="8957" width="4.28515625" style="123" customWidth="1"/>
    <col min="8958" max="8958" width="34.7109375" style="123" customWidth="1"/>
    <col min="8959" max="8959" width="0" style="123" hidden="1" customWidth="1"/>
    <col min="8960" max="8960" width="20" style="123"/>
    <col min="8961" max="8961" width="3.140625" style="123" bestFit="1" customWidth="1"/>
    <col min="8962" max="8962" width="58.85546875" style="123" customWidth="1"/>
    <col min="8963" max="8963" width="31.140625" style="123" customWidth="1"/>
    <col min="8964" max="8964" width="26.7109375" style="123" customWidth="1"/>
    <col min="8965" max="8965" width="25" style="123" customWidth="1"/>
    <col min="8966" max="8967" width="29.7109375" style="123" customWidth="1"/>
    <col min="8968" max="8968" width="23" style="123" customWidth="1"/>
    <col min="8969" max="8969" width="27.28515625" style="123" customWidth="1"/>
    <col min="8970" max="8970" width="29.5703125" style="123" customWidth="1"/>
    <col min="8971" max="8971" width="33" style="123" customWidth="1"/>
    <col min="8972" max="8972" width="29.85546875" style="123" customWidth="1"/>
    <col min="8973" max="8973" width="26.28515625" style="123" customWidth="1"/>
    <col min="8974" max="8974" width="22.140625" style="123" customWidth="1"/>
    <col min="8975" max="8975" width="26.140625" style="123" customWidth="1"/>
    <col min="8976" max="8976" width="19.5703125" style="123" bestFit="1" customWidth="1"/>
    <col min="8977" max="8977" width="21.85546875" style="123" customWidth="1"/>
    <col min="8978" max="8978" width="18.28515625" style="123" customWidth="1"/>
    <col min="8979" max="8982" width="6.42578125" style="123" customWidth="1"/>
    <col min="8983" max="9211" width="11.42578125" style="123" customWidth="1"/>
    <col min="9212" max="9212" width="1" style="123" customWidth="1"/>
    <col min="9213" max="9213" width="4.28515625" style="123" customWidth="1"/>
    <col min="9214" max="9214" width="34.7109375" style="123" customWidth="1"/>
    <col min="9215" max="9215" width="0" style="123" hidden="1" customWidth="1"/>
    <col min="9216" max="9216" width="20" style="123"/>
    <col min="9217" max="9217" width="3.140625" style="123" bestFit="1" customWidth="1"/>
    <col min="9218" max="9218" width="58.85546875" style="123" customWidth="1"/>
    <col min="9219" max="9219" width="31.140625" style="123" customWidth="1"/>
    <col min="9220" max="9220" width="26.7109375" style="123" customWidth="1"/>
    <col min="9221" max="9221" width="25" style="123" customWidth="1"/>
    <col min="9222" max="9223" width="29.7109375" style="123" customWidth="1"/>
    <col min="9224" max="9224" width="23" style="123" customWidth="1"/>
    <col min="9225" max="9225" width="27.28515625" style="123" customWidth="1"/>
    <col min="9226" max="9226" width="29.5703125" style="123" customWidth="1"/>
    <col min="9227" max="9227" width="33" style="123" customWidth="1"/>
    <col min="9228" max="9228" width="29.85546875" style="123" customWidth="1"/>
    <col min="9229" max="9229" width="26.28515625" style="123" customWidth="1"/>
    <col min="9230" max="9230" width="22.140625" style="123" customWidth="1"/>
    <col min="9231" max="9231" width="26.140625" style="123" customWidth="1"/>
    <col min="9232" max="9232" width="19.5703125" style="123" bestFit="1" customWidth="1"/>
    <col min="9233" max="9233" width="21.85546875" style="123" customWidth="1"/>
    <col min="9234" max="9234" width="18.28515625" style="123" customWidth="1"/>
    <col min="9235" max="9238" width="6.42578125" style="123" customWidth="1"/>
    <col min="9239" max="9467" width="11.42578125" style="123" customWidth="1"/>
    <col min="9468" max="9468" width="1" style="123" customWidth="1"/>
    <col min="9469" max="9469" width="4.28515625" style="123" customWidth="1"/>
    <col min="9470" max="9470" width="34.7109375" style="123" customWidth="1"/>
    <col min="9471" max="9471" width="0" style="123" hidden="1" customWidth="1"/>
    <col min="9472" max="9472" width="20" style="123"/>
    <col min="9473" max="9473" width="3.140625" style="123" bestFit="1" customWidth="1"/>
    <col min="9474" max="9474" width="58.85546875" style="123" customWidth="1"/>
    <col min="9475" max="9475" width="31.140625" style="123" customWidth="1"/>
    <col min="9476" max="9476" width="26.7109375" style="123" customWidth="1"/>
    <col min="9477" max="9477" width="25" style="123" customWidth="1"/>
    <col min="9478" max="9479" width="29.7109375" style="123" customWidth="1"/>
    <col min="9480" max="9480" width="23" style="123" customWidth="1"/>
    <col min="9481" max="9481" width="27.28515625" style="123" customWidth="1"/>
    <col min="9482" max="9482" width="29.5703125" style="123" customWidth="1"/>
    <col min="9483" max="9483" width="33" style="123" customWidth="1"/>
    <col min="9484" max="9484" width="29.85546875" style="123" customWidth="1"/>
    <col min="9485" max="9485" width="26.28515625" style="123" customWidth="1"/>
    <col min="9486" max="9486" width="22.140625" style="123" customWidth="1"/>
    <col min="9487" max="9487" width="26.140625" style="123" customWidth="1"/>
    <col min="9488" max="9488" width="19.5703125" style="123" bestFit="1" customWidth="1"/>
    <col min="9489" max="9489" width="21.85546875" style="123" customWidth="1"/>
    <col min="9490" max="9490" width="18.28515625" style="123" customWidth="1"/>
    <col min="9491" max="9494" width="6.42578125" style="123" customWidth="1"/>
    <col min="9495" max="9723" width="11.42578125" style="123" customWidth="1"/>
    <col min="9724" max="9724" width="1" style="123" customWidth="1"/>
    <col min="9725" max="9725" width="4.28515625" style="123" customWidth="1"/>
    <col min="9726" max="9726" width="34.7109375" style="123" customWidth="1"/>
    <col min="9727" max="9727" width="0" style="123" hidden="1" customWidth="1"/>
    <col min="9728" max="9728" width="20" style="123"/>
    <col min="9729" max="9729" width="3.140625" style="123" bestFit="1" customWidth="1"/>
    <col min="9730" max="9730" width="58.85546875" style="123" customWidth="1"/>
    <col min="9731" max="9731" width="31.140625" style="123" customWidth="1"/>
    <col min="9732" max="9732" width="26.7109375" style="123" customWidth="1"/>
    <col min="9733" max="9733" width="25" style="123" customWidth="1"/>
    <col min="9734" max="9735" width="29.7109375" style="123" customWidth="1"/>
    <col min="9736" max="9736" width="23" style="123" customWidth="1"/>
    <col min="9737" max="9737" width="27.28515625" style="123" customWidth="1"/>
    <col min="9738" max="9738" width="29.5703125" style="123" customWidth="1"/>
    <col min="9739" max="9739" width="33" style="123" customWidth="1"/>
    <col min="9740" max="9740" width="29.85546875" style="123" customWidth="1"/>
    <col min="9741" max="9741" width="26.28515625" style="123" customWidth="1"/>
    <col min="9742" max="9742" width="22.140625" style="123" customWidth="1"/>
    <col min="9743" max="9743" width="26.140625" style="123" customWidth="1"/>
    <col min="9744" max="9744" width="19.5703125" style="123" bestFit="1" customWidth="1"/>
    <col min="9745" max="9745" width="21.85546875" style="123" customWidth="1"/>
    <col min="9746" max="9746" width="18.28515625" style="123" customWidth="1"/>
    <col min="9747" max="9750" width="6.42578125" style="123" customWidth="1"/>
    <col min="9751" max="9979" width="11.42578125" style="123" customWidth="1"/>
    <col min="9980" max="9980" width="1" style="123" customWidth="1"/>
    <col min="9981" max="9981" width="4.28515625" style="123" customWidth="1"/>
    <col min="9982" max="9982" width="34.7109375" style="123" customWidth="1"/>
    <col min="9983" max="9983" width="0" style="123" hidden="1" customWidth="1"/>
    <col min="9984" max="9984" width="20" style="123"/>
    <col min="9985" max="9985" width="3.140625" style="123" bestFit="1" customWidth="1"/>
    <col min="9986" max="9986" width="58.85546875" style="123" customWidth="1"/>
    <col min="9987" max="9987" width="31.140625" style="123" customWidth="1"/>
    <col min="9988" max="9988" width="26.7109375" style="123" customWidth="1"/>
    <col min="9989" max="9989" width="25" style="123" customWidth="1"/>
    <col min="9990" max="9991" width="29.7109375" style="123" customWidth="1"/>
    <col min="9992" max="9992" width="23" style="123" customWidth="1"/>
    <col min="9993" max="9993" width="27.28515625" style="123" customWidth="1"/>
    <col min="9994" max="9994" width="29.5703125" style="123" customWidth="1"/>
    <col min="9995" max="9995" width="33" style="123" customWidth="1"/>
    <col min="9996" max="9996" width="29.85546875" style="123" customWidth="1"/>
    <col min="9997" max="9997" width="26.28515625" style="123" customWidth="1"/>
    <col min="9998" max="9998" width="22.140625" style="123" customWidth="1"/>
    <col min="9999" max="9999" width="26.140625" style="123" customWidth="1"/>
    <col min="10000" max="10000" width="19.5703125" style="123" bestFit="1" customWidth="1"/>
    <col min="10001" max="10001" width="21.85546875" style="123" customWidth="1"/>
    <col min="10002" max="10002" width="18.28515625" style="123" customWidth="1"/>
    <col min="10003" max="10006" width="6.42578125" style="123" customWidth="1"/>
    <col min="10007" max="10235" width="11.42578125" style="123" customWidth="1"/>
    <col min="10236" max="10236" width="1" style="123" customWidth="1"/>
    <col min="10237" max="10237" width="4.28515625" style="123" customWidth="1"/>
    <col min="10238" max="10238" width="34.7109375" style="123" customWidth="1"/>
    <col min="10239" max="10239" width="0" style="123" hidden="1" customWidth="1"/>
    <col min="10240" max="10240" width="20" style="123"/>
    <col min="10241" max="10241" width="3.140625" style="123" bestFit="1" customWidth="1"/>
    <col min="10242" max="10242" width="58.85546875" style="123" customWidth="1"/>
    <col min="10243" max="10243" width="31.140625" style="123" customWidth="1"/>
    <col min="10244" max="10244" width="26.7109375" style="123" customWidth="1"/>
    <col min="10245" max="10245" width="25" style="123" customWidth="1"/>
    <col min="10246" max="10247" width="29.7109375" style="123" customWidth="1"/>
    <col min="10248" max="10248" width="23" style="123" customWidth="1"/>
    <col min="10249" max="10249" width="27.28515625" style="123" customWidth="1"/>
    <col min="10250" max="10250" width="29.5703125" style="123" customWidth="1"/>
    <col min="10251" max="10251" width="33" style="123" customWidth="1"/>
    <col min="10252" max="10252" width="29.85546875" style="123" customWidth="1"/>
    <col min="10253" max="10253" width="26.28515625" style="123" customWidth="1"/>
    <col min="10254" max="10254" width="22.140625" style="123" customWidth="1"/>
    <col min="10255" max="10255" width="26.140625" style="123" customWidth="1"/>
    <col min="10256" max="10256" width="19.5703125" style="123" bestFit="1" customWidth="1"/>
    <col min="10257" max="10257" width="21.85546875" style="123" customWidth="1"/>
    <col min="10258" max="10258" width="18.28515625" style="123" customWidth="1"/>
    <col min="10259" max="10262" width="6.42578125" style="123" customWidth="1"/>
    <col min="10263" max="10491" width="11.42578125" style="123" customWidth="1"/>
    <col min="10492" max="10492" width="1" style="123" customWidth="1"/>
    <col min="10493" max="10493" width="4.28515625" style="123" customWidth="1"/>
    <col min="10494" max="10494" width="34.7109375" style="123" customWidth="1"/>
    <col min="10495" max="10495" width="0" style="123" hidden="1" customWidth="1"/>
    <col min="10496" max="10496" width="20" style="123"/>
    <col min="10497" max="10497" width="3.140625" style="123" bestFit="1" customWidth="1"/>
    <col min="10498" max="10498" width="58.85546875" style="123" customWidth="1"/>
    <col min="10499" max="10499" width="31.140625" style="123" customWidth="1"/>
    <col min="10500" max="10500" width="26.7109375" style="123" customWidth="1"/>
    <col min="10501" max="10501" width="25" style="123" customWidth="1"/>
    <col min="10502" max="10503" width="29.7109375" style="123" customWidth="1"/>
    <col min="10504" max="10504" width="23" style="123" customWidth="1"/>
    <col min="10505" max="10505" width="27.28515625" style="123" customWidth="1"/>
    <col min="10506" max="10506" width="29.5703125" style="123" customWidth="1"/>
    <col min="10507" max="10507" width="33" style="123" customWidth="1"/>
    <col min="10508" max="10508" width="29.85546875" style="123" customWidth="1"/>
    <col min="10509" max="10509" width="26.28515625" style="123" customWidth="1"/>
    <col min="10510" max="10510" width="22.140625" style="123" customWidth="1"/>
    <col min="10511" max="10511" width="26.140625" style="123" customWidth="1"/>
    <col min="10512" max="10512" width="19.5703125" style="123" bestFit="1" customWidth="1"/>
    <col min="10513" max="10513" width="21.85546875" style="123" customWidth="1"/>
    <col min="10514" max="10514" width="18.28515625" style="123" customWidth="1"/>
    <col min="10515" max="10518" width="6.42578125" style="123" customWidth="1"/>
    <col min="10519" max="10747" width="11.42578125" style="123" customWidth="1"/>
    <col min="10748" max="10748" width="1" style="123" customWidth="1"/>
    <col min="10749" max="10749" width="4.28515625" style="123" customWidth="1"/>
    <col min="10750" max="10750" width="34.7109375" style="123" customWidth="1"/>
    <col min="10751" max="10751" width="0" style="123" hidden="1" customWidth="1"/>
    <col min="10752" max="10752" width="20" style="123"/>
    <col min="10753" max="10753" width="3.140625" style="123" bestFit="1" customWidth="1"/>
    <col min="10754" max="10754" width="58.85546875" style="123" customWidth="1"/>
    <col min="10755" max="10755" width="31.140625" style="123" customWidth="1"/>
    <col min="10756" max="10756" width="26.7109375" style="123" customWidth="1"/>
    <col min="10757" max="10757" width="25" style="123" customWidth="1"/>
    <col min="10758" max="10759" width="29.7109375" style="123" customWidth="1"/>
    <col min="10760" max="10760" width="23" style="123" customWidth="1"/>
    <col min="10761" max="10761" width="27.28515625" style="123" customWidth="1"/>
    <col min="10762" max="10762" width="29.5703125" style="123" customWidth="1"/>
    <col min="10763" max="10763" width="33" style="123" customWidth="1"/>
    <col min="10764" max="10764" width="29.85546875" style="123" customWidth="1"/>
    <col min="10765" max="10765" width="26.28515625" style="123" customWidth="1"/>
    <col min="10766" max="10766" width="22.140625" style="123" customWidth="1"/>
    <col min="10767" max="10767" width="26.140625" style="123" customWidth="1"/>
    <col min="10768" max="10768" width="19.5703125" style="123" bestFit="1" customWidth="1"/>
    <col min="10769" max="10769" width="21.85546875" style="123" customWidth="1"/>
    <col min="10770" max="10770" width="18.28515625" style="123" customWidth="1"/>
    <col min="10771" max="10774" width="6.42578125" style="123" customWidth="1"/>
    <col min="10775" max="11003" width="11.42578125" style="123" customWidth="1"/>
    <col min="11004" max="11004" width="1" style="123" customWidth="1"/>
    <col min="11005" max="11005" width="4.28515625" style="123" customWidth="1"/>
    <col min="11006" max="11006" width="34.7109375" style="123" customWidth="1"/>
    <col min="11007" max="11007" width="0" style="123" hidden="1" customWidth="1"/>
    <col min="11008" max="11008" width="20" style="123"/>
    <col min="11009" max="11009" width="3.140625" style="123" bestFit="1" customWidth="1"/>
    <col min="11010" max="11010" width="58.85546875" style="123" customWidth="1"/>
    <col min="11011" max="11011" width="31.140625" style="123" customWidth="1"/>
    <col min="11012" max="11012" width="26.7109375" style="123" customWidth="1"/>
    <col min="11013" max="11013" width="25" style="123" customWidth="1"/>
    <col min="11014" max="11015" width="29.7109375" style="123" customWidth="1"/>
    <col min="11016" max="11016" width="23" style="123" customWidth="1"/>
    <col min="11017" max="11017" width="27.28515625" style="123" customWidth="1"/>
    <col min="11018" max="11018" width="29.5703125" style="123" customWidth="1"/>
    <col min="11019" max="11019" width="33" style="123" customWidth="1"/>
    <col min="11020" max="11020" width="29.85546875" style="123" customWidth="1"/>
    <col min="11021" max="11021" width="26.28515625" style="123" customWidth="1"/>
    <col min="11022" max="11022" width="22.140625" style="123" customWidth="1"/>
    <col min="11023" max="11023" width="26.140625" style="123" customWidth="1"/>
    <col min="11024" max="11024" width="19.5703125" style="123" bestFit="1" customWidth="1"/>
    <col min="11025" max="11025" width="21.85546875" style="123" customWidth="1"/>
    <col min="11026" max="11026" width="18.28515625" style="123" customWidth="1"/>
    <col min="11027" max="11030" width="6.42578125" style="123" customWidth="1"/>
    <col min="11031" max="11259" width="11.42578125" style="123" customWidth="1"/>
    <col min="11260" max="11260" width="1" style="123" customWidth="1"/>
    <col min="11261" max="11261" width="4.28515625" style="123" customWidth="1"/>
    <col min="11262" max="11262" width="34.7109375" style="123" customWidth="1"/>
    <col min="11263" max="11263" width="0" style="123" hidden="1" customWidth="1"/>
    <col min="11264" max="11264" width="20" style="123"/>
    <col min="11265" max="11265" width="3.140625" style="123" bestFit="1" customWidth="1"/>
    <col min="11266" max="11266" width="58.85546875" style="123" customWidth="1"/>
    <col min="11267" max="11267" width="31.140625" style="123" customWidth="1"/>
    <col min="11268" max="11268" width="26.7109375" style="123" customWidth="1"/>
    <col min="11269" max="11269" width="25" style="123" customWidth="1"/>
    <col min="11270" max="11271" width="29.7109375" style="123" customWidth="1"/>
    <col min="11272" max="11272" width="23" style="123" customWidth="1"/>
    <col min="11273" max="11273" width="27.28515625" style="123" customWidth="1"/>
    <col min="11274" max="11274" width="29.5703125" style="123" customWidth="1"/>
    <col min="11275" max="11275" width="33" style="123" customWidth="1"/>
    <col min="11276" max="11276" width="29.85546875" style="123" customWidth="1"/>
    <col min="11277" max="11277" width="26.28515625" style="123" customWidth="1"/>
    <col min="11278" max="11278" width="22.140625" style="123" customWidth="1"/>
    <col min="11279" max="11279" width="26.140625" style="123" customWidth="1"/>
    <col min="11280" max="11280" width="19.5703125" style="123" bestFit="1" customWidth="1"/>
    <col min="11281" max="11281" width="21.85546875" style="123" customWidth="1"/>
    <col min="11282" max="11282" width="18.28515625" style="123" customWidth="1"/>
    <col min="11283" max="11286" width="6.42578125" style="123" customWidth="1"/>
    <col min="11287" max="11515" width="11.42578125" style="123" customWidth="1"/>
    <col min="11516" max="11516" width="1" style="123" customWidth="1"/>
    <col min="11517" max="11517" width="4.28515625" style="123" customWidth="1"/>
    <col min="11518" max="11518" width="34.7109375" style="123" customWidth="1"/>
    <col min="11519" max="11519" width="0" style="123" hidden="1" customWidth="1"/>
    <col min="11520" max="11520" width="20" style="123"/>
    <col min="11521" max="11521" width="3.140625" style="123" bestFit="1" customWidth="1"/>
    <col min="11522" max="11522" width="58.85546875" style="123" customWidth="1"/>
    <col min="11523" max="11523" width="31.140625" style="123" customWidth="1"/>
    <col min="11524" max="11524" width="26.7109375" style="123" customWidth="1"/>
    <col min="11525" max="11525" width="25" style="123" customWidth="1"/>
    <col min="11526" max="11527" width="29.7109375" style="123" customWidth="1"/>
    <col min="11528" max="11528" width="23" style="123" customWidth="1"/>
    <col min="11529" max="11529" width="27.28515625" style="123" customWidth="1"/>
    <col min="11530" max="11530" width="29.5703125" style="123" customWidth="1"/>
    <col min="11531" max="11531" width="33" style="123" customWidth="1"/>
    <col min="11532" max="11532" width="29.85546875" style="123" customWidth="1"/>
    <col min="11533" max="11533" width="26.28515625" style="123" customWidth="1"/>
    <col min="11534" max="11534" width="22.140625" style="123" customWidth="1"/>
    <col min="11535" max="11535" width="26.140625" style="123" customWidth="1"/>
    <col min="11536" max="11536" width="19.5703125" style="123" bestFit="1" customWidth="1"/>
    <col min="11537" max="11537" width="21.85546875" style="123" customWidth="1"/>
    <col min="11538" max="11538" width="18.28515625" style="123" customWidth="1"/>
    <col min="11539" max="11542" width="6.42578125" style="123" customWidth="1"/>
    <col min="11543" max="11771" width="11.42578125" style="123" customWidth="1"/>
    <col min="11772" max="11772" width="1" style="123" customWidth="1"/>
    <col min="11773" max="11773" width="4.28515625" style="123" customWidth="1"/>
    <col min="11774" max="11774" width="34.7109375" style="123" customWidth="1"/>
    <col min="11775" max="11775" width="0" style="123" hidden="1" customWidth="1"/>
    <col min="11776" max="11776" width="20" style="123"/>
    <col min="11777" max="11777" width="3.140625" style="123" bestFit="1" customWidth="1"/>
    <col min="11778" max="11778" width="58.85546875" style="123" customWidth="1"/>
    <col min="11779" max="11779" width="31.140625" style="123" customWidth="1"/>
    <col min="11780" max="11780" width="26.7109375" style="123" customWidth="1"/>
    <col min="11781" max="11781" width="25" style="123" customWidth="1"/>
    <col min="11782" max="11783" width="29.7109375" style="123" customWidth="1"/>
    <col min="11784" max="11784" width="23" style="123" customWidth="1"/>
    <col min="11785" max="11785" width="27.28515625" style="123" customWidth="1"/>
    <col min="11786" max="11786" width="29.5703125" style="123" customWidth="1"/>
    <col min="11787" max="11787" width="33" style="123" customWidth="1"/>
    <col min="11788" max="11788" width="29.85546875" style="123" customWidth="1"/>
    <col min="11789" max="11789" width="26.28515625" style="123" customWidth="1"/>
    <col min="11790" max="11790" width="22.140625" style="123" customWidth="1"/>
    <col min="11791" max="11791" width="26.140625" style="123" customWidth="1"/>
    <col min="11792" max="11792" width="19.5703125" style="123" bestFit="1" customWidth="1"/>
    <col min="11793" max="11793" width="21.85546875" style="123" customWidth="1"/>
    <col min="11794" max="11794" width="18.28515625" style="123" customWidth="1"/>
    <col min="11795" max="11798" width="6.42578125" style="123" customWidth="1"/>
    <col min="11799" max="12027" width="11.42578125" style="123" customWidth="1"/>
    <col min="12028" max="12028" width="1" style="123" customWidth="1"/>
    <col min="12029" max="12029" width="4.28515625" style="123" customWidth="1"/>
    <col min="12030" max="12030" width="34.7109375" style="123" customWidth="1"/>
    <col min="12031" max="12031" width="0" style="123" hidden="1" customWidth="1"/>
    <col min="12032" max="12032" width="20" style="123"/>
    <col min="12033" max="12033" width="3.140625" style="123" bestFit="1" customWidth="1"/>
    <col min="12034" max="12034" width="58.85546875" style="123" customWidth="1"/>
    <col min="12035" max="12035" width="31.140625" style="123" customWidth="1"/>
    <col min="12036" max="12036" width="26.7109375" style="123" customWidth="1"/>
    <col min="12037" max="12037" width="25" style="123" customWidth="1"/>
    <col min="12038" max="12039" width="29.7109375" style="123" customWidth="1"/>
    <col min="12040" max="12040" width="23" style="123" customWidth="1"/>
    <col min="12041" max="12041" width="27.28515625" style="123" customWidth="1"/>
    <col min="12042" max="12042" width="29.5703125" style="123" customWidth="1"/>
    <col min="12043" max="12043" width="33" style="123" customWidth="1"/>
    <col min="12044" max="12044" width="29.85546875" style="123" customWidth="1"/>
    <col min="12045" max="12045" width="26.28515625" style="123" customWidth="1"/>
    <col min="12046" max="12046" width="22.140625" style="123" customWidth="1"/>
    <col min="12047" max="12047" width="26.140625" style="123" customWidth="1"/>
    <col min="12048" max="12048" width="19.5703125" style="123" bestFit="1" customWidth="1"/>
    <col min="12049" max="12049" width="21.85546875" style="123" customWidth="1"/>
    <col min="12050" max="12050" width="18.28515625" style="123" customWidth="1"/>
    <col min="12051" max="12054" width="6.42578125" style="123" customWidth="1"/>
    <col min="12055" max="12283" width="11.42578125" style="123" customWidth="1"/>
    <col min="12284" max="12284" width="1" style="123" customWidth="1"/>
    <col min="12285" max="12285" width="4.28515625" style="123" customWidth="1"/>
    <col min="12286" max="12286" width="34.7109375" style="123" customWidth="1"/>
    <col min="12287" max="12287" width="0" style="123" hidden="1" customWidth="1"/>
    <col min="12288" max="12288" width="20" style="123"/>
    <col min="12289" max="12289" width="3.140625" style="123" bestFit="1" customWidth="1"/>
    <col min="12290" max="12290" width="58.85546875" style="123" customWidth="1"/>
    <col min="12291" max="12291" width="31.140625" style="123" customWidth="1"/>
    <col min="12292" max="12292" width="26.7109375" style="123" customWidth="1"/>
    <col min="12293" max="12293" width="25" style="123" customWidth="1"/>
    <col min="12294" max="12295" width="29.7109375" style="123" customWidth="1"/>
    <col min="12296" max="12296" width="23" style="123" customWidth="1"/>
    <col min="12297" max="12297" width="27.28515625" style="123" customWidth="1"/>
    <col min="12298" max="12298" width="29.5703125" style="123" customWidth="1"/>
    <col min="12299" max="12299" width="33" style="123" customWidth="1"/>
    <col min="12300" max="12300" width="29.85546875" style="123" customWidth="1"/>
    <col min="12301" max="12301" width="26.28515625" style="123" customWidth="1"/>
    <col min="12302" max="12302" width="22.140625" style="123" customWidth="1"/>
    <col min="12303" max="12303" width="26.140625" style="123" customWidth="1"/>
    <col min="12304" max="12304" width="19.5703125" style="123" bestFit="1" customWidth="1"/>
    <col min="12305" max="12305" width="21.85546875" style="123" customWidth="1"/>
    <col min="12306" max="12306" width="18.28515625" style="123" customWidth="1"/>
    <col min="12307" max="12310" width="6.42578125" style="123" customWidth="1"/>
    <col min="12311" max="12539" width="11.42578125" style="123" customWidth="1"/>
    <col min="12540" max="12540" width="1" style="123" customWidth="1"/>
    <col min="12541" max="12541" width="4.28515625" style="123" customWidth="1"/>
    <col min="12542" max="12542" width="34.7109375" style="123" customWidth="1"/>
    <col min="12543" max="12543" width="0" style="123" hidden="1" customWidth="1"/>
    <col min="12544" max="12544" width="20" style="123"/>
    <col min="12545" max="12545" width="3.140625" style="123" bestFit="1" customWidth="1"/>
    <col min="12546" max="12546" width="58.85546875" style="123" customWidth="1"/>
    <col min="12547" max="12547" width="31.140625" style="123" customWidth="1"/>
    <col min="12548" max="12548" width="26.7109375" style="123" customWidth="1"/>
    <col min="12549" max="12549" width="25" style="123" customWidth="1"/>
    <col min="12550" max="12551" width="29.7109375" style="123" customWidth="1"/>
    <col min="12552" max="12552" width="23" style="123" customWidth="1"/>
    <col min="12553" max="12553" width="27.28515625" style="123" customWidth="1"/>
    <col min="12554" max="12554" width="29.5703125" style="123" customWidth="1"/>
    <col min="12555" max="12555" width="33" style="123" customWidth="1"/>
    <col min="12556" max="12556" width="29.85546875" style="123" customWidth="1"/>
    <col min="12557" max="12557" width="26.28515625" style="123" customWidth="1"/>
    <col min="12558" max="12558" width="22.140625" style="123" customWidth="1"/>
    <col min="12559" max="12559" width="26.140625" style="123" customWidth="1"/>
    <col min="12560" max="12560" width="19.5703125" style="123" bestFit="1" customWidth="1"/>
    <col min="12561" max="12561" width="21.85546875" style="123" customWidth="1"/>
    <col min="12562" max="12562" width="18.28515625" style="123" customWidth="1"/>
    <col min="12563" max="12566" width="6.42578125" style="123" customWidth="1"/>
    <col min="12567" max="12795" width="11.42578125" style="123" customWidth="1"/>
    <col min="12796" max="12796" width="1" style="123" customWidth="1"/>
    <col min="12797" max="12797" width="4.28515625" style="123" customWidth="1"/>
    <col min="12798" max="12798" width="34.7109375" style="123" customWidth="1"/>
    <col min="12799" max="12799" width="0" style="123" hidden="1" customWidth="1"/>
    <col min="12800" max="12800" width="20" style="123"/>
    <col min="12801" max="12801" width="3.140625" style="123" bestFit="1" customWidth="1"/>
    <col min="12802" max="12802" width="58.85546875" style="123" customWidth="1"/>
    <col min="12803" max="12803" width="31.140625" style="123" customWidth="1"/>
    <col min="12804" max="12804" width="26.7109375" style="123" customWidth="1"/>
    <col min="12805" max="12805" width="25" style="123" customWidth="1"/>
    <col min="12806" max="12807" width="29.7109375" style="123" customWidth="1"/>
    <col min="12808" max="12808" width="23" style="123" customWidth="1"/>
    <col min="12809" max="12809" width="27.28515625" style="123" customWidth="1"/>
    <col min="12810" max="12810" width="29.5703125" style="123" customWidth="1"/>
    <col min="12811" max="12811" width="33" style="123" customWidth="1"/>
    <col min="12812" max="12812" width="29.85546875" style="123" customWidth="1"/>
    <col min="12813" max="12813" width="26.28515625" style="123" customWidth="1"/>
    <col min="12814" max="12814" width="22.140625" style="123" customWidth="1"/>
    <col min="12815" max="12815" width="26.140625" style="123" customWidth="1"/>
    <col min="12816" max="12816" width="19.5703125" style="123" bestFit="1" customWidth="1"/>
    <col min="12817" max="12817" width="21.85546875" style="123" customWidth="1"/>
    <col min="12818" max="12818" width="18.28515625" style="123" customWidth="1"/>
    <col min="12819" max="12822" width="6.42578125" style="123" customWidth="1"/>
    <col min="12823" max="13051" width="11.42578125" style="123" customWidth="1"/>
    <col min="13052" max="13052" width="1" style="123" customWidth="1"/>
    <col min="13053" max="13053" width="4.28515625" style="123" customWidth="1"/>
    <col min="13054" max="13054" width="34.7109375" style="123" customWidth="1"/>
    <col min="13055" max="13055" width="0" style="123" hidden="1" customWidth="1"/>
    <col min="13056" max="13056" width="20" style="123"/>
    <col min="13057" max="13057" width="3.140625" style="123" bestFit="1" customWidth="1"/>
    <col min="13058" max="13058" width="58.85546875" style="123" customWidth="1"/>
    <col min="13059" max="13059" width="31.140625" style="123" customWidth="1"/>
    <col min="13060" max="13060" width="26.7109375" style="123" customWidth="1"/>
    <col min="13061" max="13061" width="25" style="123" customWidth="1"/>
    <col min="13062" max="13063" width="29.7109375" style="123" customWidth="1"/>
    <col min="13064" max="13064" width="23" style="123" customWidth="1"/>
    <col min="13065" max="13065" width="27.28515625" style="123" customWidth="1"/>
    <col min="13066" max="13066" width="29.5703125" style="123" customWidth="1"/>
    <col min="13067" max="13067" width="33" style="123" customWidth="1"/>
    <col min="13068" max="13068" width="29.85546875" style="123" customWidth="1"/>
    <col min="13069" max="13069" width="26.28515625" style="123" customWidth="1"/>
    <col min="13070" max="13070" width="22.140625" style="123" customWidth="1"/>
    <col min="13071" max="13071" width="26.140625" style="123" customWidth="1"/>
    <col min="13072" max="13072" width="19.5703125" style="123" bestFit="1" customWidth="1"/>
    <col min="13073" max="13073" width="21.85546875" style="123" customWidth="1"/>
    <col min="13074" max="13074" width="18.28515625" style="123" customWidth="1"/>
    <col min="13075" max="13078" width="6.42578125" style="123" customWidth="1"/>
    <col min="13079" max="13307" width="11.42578125" style="123" customWidth="1"/>
    <col min="13308" max="13308" width="1" style="123" customWidth="1"/>
    <col min="13309" max="13309" width="4.28515625" style="123" customWidth="1"/>
    <col min="13310" max="13310" width="34.7109375" style="123" customWidth="1"/>
    <col min="13311" max="13311" width="0" style="123" hidden="1" customWidth="1"/>
    <col min="13312" max="13312" width="20" style="123"/>
    <col min="13313" max="13313" width="3.140625" style="123" bestFit="1" customWidth="1"/>
    <col min="13314" max="13314" width="58.85546875" style="123" customWidth="1"/>
    <col min="13315" max="13315" width="31.140625" style="123" customWidth="1"/>
    <col min="13316" max="13316" width="26.7109375" style="123" customWidth="1"/>
    <col min="13317" max="13317" width="25" style="123" customWidth="1"/>
    <col min="13318" max="13319" width="29.7109375" style="123" customWidth="1"/>
    <col min="13320" max="13320" width="23" style="123" customWidth="1"/>
    <col min="13321" max="13321" width="27.28515625" style="123" customWidth="1"/>
    <col min="13322" max="13322" width="29.5703125" style="123" customWidth="1"/>
    <col min="13323" max="13323" width="33" style="123" customWidth="1"/>
    <col min="13324" max="13324" width="29.85546875" style="123" customWidth="1"/>
    <col min="13325" max="13325" width="26.28515625" style="123" customWidth="1"/>
    <col min="13326" max="13326" width="22.140625" style="123" customWidth="1"/>
    <col min="13327" max="13327" width="26.140625" style="123" customWidth="1"/>
    <col min="13328" max="13328" width="19.5703125" style="123" bestFit="1" customWidth="1"/>
    <col min="13329" max="13329" width="21.85546875" style="123" customWidth="1"/>
    <col min="13330" max="13330" width="18.28515625" style="123" customWidth="1"/>
    <col min="13331" max="13334" width="6.42578125" style="123" customWidth="1"/>
    <col min="13335" max="13563" width="11.42578125" style="123" customWidth="1"/>
    <col min="13564" max="13564" width="1" style="123" customWidth="1"/>
    <col min="13565" max="13565" width="4.28515625" style="123" customWidth="1"/>
    <col min="13566" max="13566" width="34.7109375" style="123" customWidth="1"/>
    <col min="13567" max="13567" width="0" style="123" hidden="1" customWidth="1"/>
    <col min="13568" max="13568" width="20" style="123"/>
    <col min="13569" max="13569" width="3.140625" style="123" bestFit="1" customWidth="1"/>
    <col min="13570" max="13570" width="58.85546875" style="123" customWidth="1"/>
    <col min="13571" max="13571" width="31.140625" style="123" customWidth="1"/>
    <col min="13572" max="13572" width="26.7109375" style="123" customWidth="1"/>
    <col min="13573" max="13573" width="25" style="123" customWidth="1"/>
    <col min="13574" max="13575" width="29.7109375" style="123" customWidth="1"/>
    <col min="13576" max="13576" width="23" style="123" customWidth="1"/>
    <col min="13577" max="13577" width="27.28515625" style="123" customWidth="1"/>
    <col min="13578" max="13578" width="29.5703125" style="123" customWidth="1"/>
    <col min="13579" max="13579" width="33" style="123" customWidth="1"/>
    <col min="13580" max="13580" width="29.85546875" style="123" customWidth="1"/>
    <col min="13581" max="13581" width="26.28515625" style="123" customWidth="1"/>
    <col min="13582" max="13582" width="22.140625" style="123" customWidth="1"/>
    <col min="13583" max="13583" width="26.140625" style="123" customWidth="1"/>
    <col min="13584" max="13584" width="19.5703125" style="123" bestFit="1" customWidth="1"/>
    <col min="13585" max="13585" width="21.85546875" style="123" customWidth="1"/>
    <col min="13586" max="13586" width="18.28515625" style="123" customWidth="1"/>
    <col min="13587" max="13590" width="6.42578125" style="123" customWidth="1"/>
    <col min="13591" max="13819" width="11.42578125" style="123" customWidth="1"/>
    <col min="13820" max="13820" width="1" style="123" customWidth="1"/>
    <col min="13821" max="13821" width="4.28515625" style="123" customWidth="1"/>
    <col min="13822" max="13822" width="34.7109375" style="123" customWidth="1"/>
    <col min="13823" max="13823" width="0" style="123" hidden="1" customWidth="1"/>
    <col min="13824" max="13824" width="20" style="123"/>
    <col min="13825" max="13825" width="3.140625" style="123" bestFit="1" customWidth="1"/>
    <col min="13826" max="13826" width="58.85546875" style="123" customWidth="1"/>
    <col min="13827" max="13827" width="31.140625" style="123" customWidth="1"/>
    <col min="13828" max="13828" width="26.7109375" style="123" customWidth="1"/>
    <col min="13829" max="13829" width="25" style="123" customWidth="1"/>
    <col min="13830" max="13831" width="29.7109375" style="123" customWidth="1"/>
    <col min="13832" max="13832" width="23" style="123" customWidth="1"/>
    <col min="13833" max="13833" width="27.28515625" style="123" customWidth="1"/>
    <col min="13834" max="13834" width="29.5703125" style="123" customWidth="1"/>
    <col min="13835" max="13835" width="33" style="123" customWidth="1"/>
    <col min="13836" max="13836" width="29.85546875" style="123" customWidth="1"/>
    <col min="13837" max="13837" width="26.28515625" style="123" customWidth="1"/>
    <col min="13838" max="13838" width="22.140625" style="123" customWidth="1"/>
    <col min="13839" max="13839" width="26.140625" style="123" customWidth="1"/>
    <col min="13840" max="13840" width="19.5703125" style="123" bestFit="1" customWidth="1"/>
    <col min="13841" max="13841" width="21.85546875" style="123" customWidth="1"/>
    <col min="13842" max="13842" width="18.28515625" style="123" customWidth="1"/>
    <col min="13843" max="13846" width="6.42578125" style="123" customWidth="1"/>
    <col min="13847" max="14075" width="11.42578125" style="123" customWidth="1"/>
    <col min="14076" max="14076" width="1" style="123" customWidth="1"/>
    <col min="14077" max="14077" width="4.28515625" style="123" customWidth="1"/>
    <col min="14078" max="14078" width="34.7109375" style="123" customWidth="1"/>
    <col min="14079" max="14079" width="0" style="123" hidden="1" customWidth="1"/>
    <col min="14080" max="14080" width="20" style="123"/>
    <col min="14081" max="14081" width="3.140625" style="123" bestFit="1" customWidth="1"/>
    <col min="14082" max="14082" width="58.85546875" style="123" customWidth="1"/>
    <col min="14083" max="14083" width="31.140625" style="123" customWidth="1"/>
    <col min="14084" max="14084" width="26.7109375" style="123" customWidth="1"/>
    <col min="14085" max="14085" width="25" style="123" customWidth="1"/>
    <col min="14086" max="14087" width="29.7109375" style="123" customWidth="1"/>
    <col min="14088" max="14088" width="23" style="123" customWidth="1"/>
    <col min="14089" max="14089" width="27.28515625" style="123" customWidth="1"/>
    <col min="14090" max="14090" width="29.5703125" style="123" customWidth="1"/>
    <col min="14091" max="14091" width="33" style="123" customWidth="1"/>
    <col min="14092" max="14092" width="29.85546875" style="123" customWidth="1"/>
    <col min="14093" max="14093" width="26.28515625" style="123" customWidth="1"/>
    <col min="14094" max="14094" width="22.140625" style="123" customWidth="1"/>
    <col min="14095" max="14095" width="26.140625" style="123" customWidth="1"/>
    <col min="14096" max="14096" width="19.5703125" style="123" bestFit="1" customWidth="1"/>
    <col min="14097" max="14097" width="21.85546875" style="123" customWidth="1"/>
    <col min="14098" max="14098" width="18.28515625" style="123" customWidth="1"/>
    <col min="14099" max="14102" width="6.42578125" style="123" customWidth="1"/>
    <col min="14103" max="14331" width="11.42578125" style="123" customWidth="1"/>
    <col min="14332" max="14332" width="1" style="123" customWidth="1"/>
    <col min="14333" max="14333" width="4.28515625" style="123" customWidth="1"/>
    <col min="14334" max="14334" width="34.7109375" style="123" customWidth="1"/>
    <col min="14335" max="14335" width="0" style="123" hidden="1" customWidth="1"/>
    <col min="14336" max="14336" width="20" style="123"/>
    <col min="14337" max="14337" width="3.140625" style="123" bestFit="1" customWidth="1"/>
    <col min="14338" max="14338" width="58.85546875" style="123" customWidth="1"/>
    <col min="14339" max="14339" width="31.140625" style="123" customWidth="1"/>
    <col min="14340" max="14340" width="26.7109375" style="123" customWidth="1"/>
    <col min="14341" max="14341" width="25" style="123" customWidth="1"/>
    <col min="14342" max="14343" width="29.7109375" style="123" customWidth="1"/>
    <col min="14344" max="14344" width="23" style="123" customWidth="1"/>
    <col min="14345" max="14345" width="27.28515625" style="123" customWidth="1"/>
    <col min="14346" max="14346" width="29.5703125" style="123" customWidth="1"/>
    <col min="14347" max="14347" width="33" style="123" customWidth="1"/>
    <col min="14348" max="14348" width="29.85546875" style="123" customWidth="1"/>
    <col min="14349" max="14349" width="26.28515625" style="123" customWidth="1"/>
    <col min="14350" max="14350" width="22.140625" style="123" customWidth="1"/>
    <col min="14351" max="14351" width="26.140625" style="123" customWidth="1"/>
    <col min="14352" max="14352" width="19.5703125" style="123" bestFit="1" customWidth="1"/>
    <col min="14353" max="14353" width="21.85546875" style="123" customWidth="1"/>
    <col min="14354" max="14354" width="18.28515625" style="123" customWidth="1"/>
    <col min="14355" max="14358" width="6.42578125" style="123" customWidth="1"/>
    <col min="14359" max="14587" width="11.42578125" style="123" customWidth="1"/>
    <col min="14588" max="14588" width="1" style="123" customWidth="1"/>
    <col min="14589" max="14589" width="4.28515625" style="123" customWidth="1"/>
    <col min="14590" max="14590" width="34.7109375" style="123" customWidth="1"/>
    <col min="14591" max="14591" width="0" style="123" hidden="1" customWidth="1"/>
    <col min="14592" max="14592" width="20" style="123"/>
    <col min="14593" max="14593" width="3.140625" style="123" bestFit="1" customWidth="1"/>
    <col min="14594" max="14594" width="58.85546875" style="123" customWidth="1"/>
    <col min="14595" max="14595" width="31.140625" style="123" customWidth="1"/>
    <col min="14596" max="14596" width="26.7109375" style="123" customWidth="1"/>
    <col min="14597" max="14597" width="25" style="123" customWidth="1"/>
    <col min="14598" max="14599" width="29.7109375" style="123" customWidth="1"/>
    <col min="14600" max="14600" width="23" style="123" customWidth="1"/>
    <col min="14601" max="14601" width="27.28515625" style="123" customWidth="1"/>
    <col min="14602" max="14602" width="29.5703125" style="123" customWidth="1"/>
    <col min="14603" max="14603" width="33" style="123" customWidth="1"/>
    <col min="14604" max="14604" width="29.85546875" style="123" customWidth="1"/>
    <col min="14605" max="14605" width="26.28515625" style="123" customWidth="1"/>
    <col min="14606" max="14606" width="22.140625" style="123" customWidth="1"/>
    <col min="14607" max="14607" width="26.140625" style="123" customWidth="1"/>
    <col min="14608" max="14608" width="19.5703125" style="123" bestFit="1" customWidth="1"/>
    <col min="14609" max="14609" width="21.85546875" style="123" customWidth="1"/>
    <col min="14610" max="14610" width="18.28515625" style="123" customWidth="1"/>
    <col min="14611" max="14614" width="6.42578125" style="123" customWidth="1"/>
    <col min="14615" max="14843" width="11.42578125" style="123" customWidth="1"/>
    <col min="14844" max="14844" width="1" style="123" customWidth="1"/>
    <col min="14845" max="14845" width="4.28515625" style="123" customWidth="1"/>
    <col min="14846" max="14846" width="34.7109375" style="123" customWidth="1"/>
    <col min="14847" max="14847" width="0" style="123" hidden="1" customWidth="1"/>
    <col min="14848" max="14848" width="20" style="123"/>
    <col min="14849" max="14849" width="3.140625" style="123" bestFit="1" customWidth="1"/>
    <col min="14850" max="14850" width="58.85546875" style="123" customWidth="1"/>
    <col min="14851" max="14851" width="31.140625" style="123" customWidth="1"/>
    <col min="14852" max="14852" width="26.7109375" style="123" customWidth="1"/>
    <col min="14853" max="14853" width="25" style="123" customWidth="1"/>
    <col min="14854" max="14855" width="29.7109375" style="123" customWidth="1"/>
    <col min="14856" max="14856" width="23" style="123" customWidth="1"/>
    <col min="14857" max="14857" width="27.28515625" style="123" customWidth="1"/>
    <col min="14858" max="14858" width="29.5703125" style="123" customWidth="1"/>
    <col min="14859" max="14859" width="33" style="123" customWidth="1"/>
    <col min="14860" max="14860" width="29.85546875" style="123" customWidth="1"/>
    <col min="14861" max="14861" width="26.28515625" style="123" customWidth="1"/>
    <col min="14862" max="14862" width="22.140625" style="123" customWidth="1"/>
    <col min="14863" max="14863" width="26.140625" style="123" customWidth="1"/>
    <col min="14864" max="14864" width="19.5703125" style="123" bestFit="1" customWidth="1"/>
    <col min="14865" max="14865" width="21.85546875" style="123" customWidth="1"/>
    <col min="14866" max="14866" width="18.28515625" style="123" customWidth="1"/>
    <col min="14867" max="14870" width="6.42578125" style="123" customWidth="1"/>
    <col min="14871" max="15099" width="11.42578125" style="123" customWidth="1"/>
    <col min="15100" max="15100" width="1" style="123" customWidth="1"/>
    <col min="15101" max="15101" width="4.28515625" style="123" customWidth="1"/>
    <col min="15102" max="15102" width="34.7109375" style="123" customWidth="1"/>
    <col min="15103" max="15103" width="0" style="123" hidden="1" customWidth="1"/>
    <col min="15104" max="15104" width="20" style="123"/>
    <col min="15105" max="15105" width="3.140625" style="123" bestFit="1" customWidth="1"/>
    <col min="15106" max="15106" width="58.85546875" style="123" customWidth="1"/>
    <col min="15107" max="15107" width="31.140625" style="123" customWidth="1"/>
    <col min="15108" max="15108" width="26.7109375" style="123" customWidth="1"/>
    <col min="15109" max="15109" width="25" style="123" customWidth="1"/>
    <col min="15110" max="15111" width="29.7109375" style="123" customWidth="1"/>
    <col min="15112" max="15112" width="23" style="123" customWidth="1"/>
    <col min="15113" max="15113" width="27.28515625" style="123" customWidth="1"/>
    <col min="15114" max="15114" width="29.5703125" style="123" customWidth="1"/>
    <col min="15115" max="15115" width="33" style="123" customWidth="1"/>
    <col min="15116" max="15116" width="29.85546875" style="123" customWidth="1"/>
    <col min="15117" max="15117" width="26.28515625" style="123" customWidth="1"/>
    <col min="15118" max="15118" width="22.140625" style="123" customWidth="1"/>
    <col min="15119" max="15119" width="26.140625" style="123" customWidth="1"/>
    <col min="15120" max="15120" width="19.5703125" style="123" bestFit="1" customWidth="1"/>
    <col min="15121" max="15121" width="21.85546875" style="123" customWidth="1"/>
    <col min="15122" max="15122" width="18.28515625" style="123" customWidth="1"/>
    <col min="15123" max="15126" width="6.42578125" style="123" customWidth="1"/>
    <col min="15127" max="15355" width="11.42578125" style="123" customWidth="1"/>
    <col min="15356" max="15356" width="1" style="123" customWidth="1"/>
    <col min="15357" max="15357" width="4.28515625" style="123" customWidth="1"/>
    <col min="15358" max="15358" width="34.7109375" style="123" customWidth="1"/>
    <col min="15359" max="15359" width="0" style="123" hidden="1" customWidth="1"/>
    <col min="15360" max="15360" width="20" style="123"/>
    <col min="15361" max="15361" width="3.140625" style="123" bestFit="1" customWidth="1"/>
    <col min="15362" max="15362" width="58.85546875" style="123" customWidth="1"/>
    <col min="15363" max="15363" width="31.140625" style="123" customWidth="1"/>
    <col min="15364" max="15364" width="26.7109375" style="123" customWidth="1"/>
    <col min="15365" max="15365" width="25" style="123" customWidth="1"/>
    <col min="15366" max="15367" width="29.7109375" style="123" customWidth="1"/>
    <col min="15368" max="15368" width="23" style="123" customWidth="1"/>
    <col min="15369" max="15369" width="27.28515625" style="123" customWidth="1"/>
    <col min="15370" max="15370" width="29.5703125" style="123" customWidth="1"/>
    <col min="15371" max="15371" width="33" style="123" customWidth="1"/>
    <col min="15372" max="15372" width="29.85546875" style="123" customWidth="1"/>
    <col min="15373" max="15373" width="26.28515625" style="123" customWidth="1"/>
    <col min="15374" max="15374" width="22.140625" style="123" customWidth="1"/>
    <col min="15375" max="15375" width="26.140625" style="123" customWidth="1"/>
    <col min="15376" max="15376" width="19.5703125" style="123" bestFit="1" customWidth="1"/>
    <col min="15377" max="15377" width="21.85546875" style="123" customWidth="1"/>
    <col min="15378" max="15378" width="18.28515625" style="123" customWidth="1"/>
    <col min="15379" max="15382" width="6.42578125" style="123" customWidth="1"/>
    <col min="15383" max="15611" width="11.42578125" style="123" customWidth="1"/>
    <col min="15612" max="15612" width="1" style="123" customWidth="1"/>
    <col min="15613" max="15613" width="4.28515625" style="123" customWidth="1"/>
    <col min="15614" max="15614" width="34.7109375" style="123" customWidth="1"/>
    <col min="15615" max="15615" width="0" style="123" hidden="1" customWidth="1"/>
    <col min="15616" max="15616" width="20" style="123"/>
    <col min="15617" max="15617" width="3.140625" style="123" bestFit="1" customWidth="1"/>
    <col min="15618" max="15618" width="58.85546875" style="123" customWidth="1"/>
    <col min="15619" max="15619" width="31.140625" style="123" customWidth="1"/>
    <col min="15620" max="15620" width="26.7109375" style="123" customWidth="1"/>
    <col min="15621" max="15621" width="25" style="123" customWidth="1"/>
    <col min="15622" max="15623" width="29.7109375" style="123" customWidth="1"/>
    <col min="15624" max="15624" width="23" style="123" customWidth="1"/>
    <col min="15625" max="15625" width="27.28515625" style="123" customWidth="1"/>
    <col min="15626" max="15626" width="29.5703125" style="123" customWidth="1"/>
    <col min="15627" max="15627" width="33" style="123" customWidth="1"/>
    <col min="15628" max="15628" width="29.85546875" style="123" customWidth="1"/>
    <col min="15629" max="15629" width="26.28515625" style="123" customWidth="1"/>
    <col min="15630" max="15630" width="22.140625" style="123" customWidth="1"/>
    <col min="15631" max="15631" width="26.140625" style="123" customWidth="1"/>
    <col min="15632" max="15632" width="19.5703125" style="123" bestFit="1" customWidth="1"/>
    <col min="15633" max="15633" width="21.85546875" style="123" customWidth="1"/>
    <col min="15634" max="15634" width="18.28515625" style="123" customWidth="1"/>
    <col min="15635" max="15638" width="6.42578125" style="123" customWidth="1"/>
    <col min="15639" max="15867" width="11.42578125" style="123" customWidth="1"/>
    <col min="15868" max="15868" width="1" style="123" customWidth="1"/>
    <col min="15869" max="15869" width="4.28515625" style="123" customWidth="1"/>
    <col min="15870" max="15870" width="34.7109375" style="123" customWidth="1"/>
    <col min="15871" max="15871" width="0" style="123" hidden="1" customWidth="1"/>
    <col min="15872" max="15872" width="20" style="123"/>
    <col min="15873" max="15873" width="3.140625" style="123" bestFit="1" customWidth="1"/>
    <col min="15874" max="15874" width="58.85546875" style="123" customWidth="1"/>
    <col min="15875" max="15875" width="31.140625" style="123" customWidth="1"/>
    <col min="15876" max="15876" width="26.7109375" style="123" customWidth="1"/>
    <col min="15877" max="15877" width="25" style="123" customWidth="1"/>
    <col min="15878" max="15879" width="29.7109375" style="123" customWidth="1"/>
    <col min="15880" max="15880" width="23" style="123" customWidth="1"/>
    <col min="15881" max="15881" width="27.28515625" style="123" customWidth="1"/>
    <col min="15882" max="15882" width="29.5703125" style="123" customWidth="1"/>
    <col min="15883" max="15883" width="33" style="123" customWidth="1"/>
    <col min="15884" max="15884" width="29.85546875" style="123" customWidth="1"/>
    <col min="15885" max="15885" width="26.28515625" style="123" customWidth="1"/>
    <col min="15886" max="15886" width="22.140625" style="123" customWidth="1"/>
    <col min="15887" max="15887" width="26.140625" style="123" customWidth="1"/>
    <col min="15888" max="15888" width="19.5703125" style="123" bestFit="1" customWidth="1"/>
    <col min="15889" max="15889" width="21.85546875" style="123" customWidth="1"/>
    <col min="15890" max="15890" width="18.28515625" style="123" customWidth="1"/>
    <col min="15891" max="15894" width="6.42578125" style="123" customWidth="1"/>
    <col min="15895" max="16123" width="11.42578125" style="123" customWidth="1"/>
    <col min="16124" max="16124" width="1" style="123" customWidth="1"/>
    <col min="16125" max="16125" width="4.28515625" style="123" customWidth="1"/>
    <col min="16126" max="16126" width="34.7109375" style="123" customWidth="1"/>
    <col min="16127" max="16127" width="0" style="123" hidden="1" customWidth="1"/>
    <col min="16128" max="16128" width="20" style="123"/>
    <col min="16129" max="16129" width="3.140625" style="123" bestFit="1" customWidth="1"/>
    <col min="16130" max="16130" width="58.85546875" style="123" customWidth="1"/>
    <col min="16131" max="16131" width="31.140625" style="123" customWidth="1"/>
    <col min="16132" max="16132" width="26.7109375" style="123" customWidth="1"/>
    <col min="16133" max="16133" width="25" style="123" customWidth="1"/>
    <col min="16134" max="16135" width="29.7109375" style="123" customWidth="1"/>
    <col min="16136" max="16136" width="23" style="123" customWidth="1"/>
    <col min="16137" max="16137" width="27.28515625" style="123" customWidth="1"/>
    <col min="16138" max="16138" width="29.5703125" style="123" customWidth="1"/>
    <col min="16139" max="16139" width="33" style="123" customWidth="1"/>
    <col min="16140" max="16140" width="29.85546875" style="123" customWidth="1"/>
    <col min="16141" max="16141" width="26.28515625" style="123" customWidth="1"/>
    <col min="16142" max="16142" width="22.140625" style="123" customWidth="1"/>
    <col min="16143" max="16143" width="26.140625" style="123" customWidth="1"/>
    <col min="16144" max="16144" width="19.5703125" style="123" bestFit="1" customWidth="1"/>
    <col min="16145" max="16145" width="21.85546875" style="123" customWidth="1"/>
    <col min="16146" max="16146" width="18.28515625" style="123" customWidth="1"/>
    <col min="16147" max="16150" width="6.42578125" style="123" customWidth="1"/>
    <col min="16151" max="16379" width="11.42578125" style="123" customWidth="1"/>
    <col min="16380" max="16380" width="1" style="123" customWidth="1"/>
    <col min="16381" max="16381" width="4.28515625" style="123" customWidth="1"/>
    <col min="16382" max="16382" width="34.7109375" style="123" customWidth="1"/>
    <col min="16383" max="16383" width="0" style="123" hidden="1" customWidth="1"/>
    <col min="16384" max="16384" width="20" style="123"/>
  </cols>
  <sheetData>
    <row r="2" spans="1:16" ht="15" x14ac:dyDescent="0.25">
      <c r="B2" s="493" t="s">
        <v>77</v>
      </c>
      <c r="C2" s="494"/>
      <c r="D2" s="494"/>
      <c r="E2" s="494"/>
      <c r="F2" s="494"/>
      <c r="G2" s="494"/>
      <c r="H2" s="494"/>
      <c r="I2" s="494"/>
      <c r="J2" s="494"/>
      <c r="K2" s="494"/>
      <c r="L2" s="494"/>
      <c r="M2" s="494"/>
      <c r="N2" s="494"/>
      <c r="O2" s="494"/>
      <c r="P2" s="494"/>
    </row>
    <row r="4" spans="1:16" ht="15" x14ac:dyDescent="0.25">
      <c r="B4" s="505" t="s">
        <v>78</v>
      </c>
      <c r="C4" s="505"/>
      <c r="D4" s="505"/>
      <c r="E4" s="505"/>
      <c r="F4" s="505"/>
      <c r="G4" s="505"/>
      <c r="H4" s="505"/>
      <c r="I4" s="505"/>
      <c r="J4" s="505"/>
      <c r="K4" s="505"/>
      <c r="L4" s="505"/>
      <c r="M4" s="505"/>
      <c r="N4" s="505"/>
      <c r="O4" s="505"/>
      <c r="P4" s="505"/>
    </row>
    <row r="5" spans="1:16" s="171" customFormat="1" ht="15" x14ac:dyDescent="0.25">
      <c r="A5" s="508" t="s">
        <v>79</v>
      </c>
      <c r="B5" s="508"/>
      <c r="C5" s="508"/>
      <c r="D5" s="508"/>
      <c r="E5" s="508"/>
      <c r="F5" s="508"/>
      <c r="G5" s="508"/>
      <c r="H5" s="508"/>
      <c r="I5" s="508"/>
      <c r="J5" s="508"/>
      <c r="K5" s="508"/>
      <c r="L5" s="508"/>
    </row>
    <row r="6" spans="1:16" ht="15" thickBot="1" x14ac:dyDescent="0.3"/>
    <row r="7" spans="1:16" ht="15.75" thickBot="1" x14ac:dyDescent="0.3">
      <c r="B7" s="130" t="s">
        <v>80</v>
      </c>
      <c r="C7" s="500" t="s">
        <v>1</v>
      </c>
      <c r="D7" s="500"/>
      <c r="E7" s="500"/>
      <c r="F7" s="500"/>
      <c r="G7" s="500"/>
      <c r="H7" s="500"/>
      <c r="I7" s="500"/>
      <c r="J7" s="500"/>
      <c r="K7" s="500"/>
      <c r="L7" s="500"/>
      <c r="M7" s="500"/>
      <c r="N7" s="501"/>
    </row>
    <row r="8" spans="1:16" ht="15.75" thickBot="1" x14ac:dyDescent="0.3">
      <c r="B8" s="130" t="s">
        <v>81</v>
      </c>
      <c r="C8" s="500"/>
      <c r="D8" s="500"/>
      <c r="E8" s="500"/>
      <c r="F8" s="500"/>
      <c r="G8" s="500"/>
      <c r="H8" s="500"/>
      <c r="I8" s="500"/>
      <c r="J8" s="500"/>
      <c r="K8" s="500"/>
      <c r="L8" s="500"/>
      <c r="M8" s="500"/>
      <c r="N8" s="501"/>
    </row>
    <row r="9" spans="1:16" ht="15.75" thickBot="1" x14ac:dyDescent="0.3">
      <c r="B9" s="130" t="s">
        <v>82</v>
      </c>
      <c r="C9" s="500"/>
      <c r="D9" s="500"/>
      <c r="E9" s="500"/>
      <c r="F9" s="500"/>
      <c r="G9" s="500"/>
      <c r="H9" s="500"/>
      <c r="I9" s="500"/>
      <c r="J9" s="500"/>
      <c r="K9" s="500"/>
      <c r="L9" s="500"/>
      <c r="M9" s="500"/>
      <c r="N9" s="501"/>
    </row>
    <row r="10" spans="1:16" ht="15.75" thickBot="1" x14ac:dyDescent="0.3">
      <c r="B10" s="130" t="s">
        <v>83</v>
      </c>
      <c r="C10" s="500"/>
      <c r="D10" s="500"/>
      <c r="E10" s="500"/>
      <c r="F10" s="500"/>
      <c r="G10" s="500"/>
      <c r="H10" s="500"/>
      <c r="I10" s="500"/>
      <c r="J10" s="500"/>
      <c r="K10" s="500"/>
      <c r="L10" s="500"/>
      <c r="M10" s="500"/>
      <c r="N10" s="501"/>
    </row>
    <row r="11" spans="1:16" ht="15.75" thickBot="1" x14ac:dyDescent="0.3">
      <c r="B11" s="130" t="s">
        <v>84</v>
      </c>
      <c r="C11" s="502">
        <v>27</v>
      </c>
      <c r="D11" s="502"/>
      <c r="E11" s="503"/>
      <c r="F11" s="172"/>
      <c r="G11" s="172"/>
      <c r="H11" s="172"/>
      <c r="I11" s="172"/>
      <c r="J11" s="172"/>
      <c r="K11" s="172"/>
      <c r="L11" s="172"/>
      <c r="M11" s="172"/>
      <c r="N11" s="173"/>
    </row>
    <row r="12" spans="1:16" ht="15.75" thickBot="1" x14ac:dyDescent="0.3">
      <c r="B12" s="131" t="s">
        <v>85</v>
      </c>
      <c r="C12" s="147">
        <v>42021</v>
      </c>
      <c r="D12" s="104"/>
      <c r="E12" s="104"/>
      <c r="F12" s="104"/>
      <c r="G12" s="104"/>
      <c r="H12" s="104"/>
      <c r="I12" s="104"/>
      <c r="J12" s="104"/>
      <c r="K12" s="104"/>
      <c r="L12" s="104"/>
      <c r="M12" s="104"/>
      <c r="N12" s="105"/>
    </row>
    <row r="13" spans="1:16" ht="15" x14ac:dyDescent="0.25">
      <c r="B13" s="132"/>
      <c r="C13" s="148"/>
      <c r="D13" s="133"/>
      <c r="E13" s="133"/>
      <c r="F13" s="133"/>
      <c r="G13" s="133"/>
      <c r="H13" s="133"/>
      <c r="I13" s="174"/>
      <c r="J13" s="174"/>
      <c r="K13" s="174"/>
      <c r="L13" s="174"/>
      <c r="M13" s="174"/>
      <c r="N13" s="133"/>
    </row>
    <row r="14" spans="1:16" ht="15" x14ac:dyDescent="0.25">
      <c r="I14" s="174"/>
      <c r="J14" s="174"/>
      <c r="K14" s="174"/>
      <c r="L14" s="174"/>
      <c r="M14" s="174"/>
      <c r="N14" s="175"/>
    </row>
    <row r="15" spans="1:16" ht="30" customHeight="1" x14ac:dyDescent="0.25">
      <c r="B15" s="498" t="s">
        <v>86</v>
      </c>
      <c r="C15" s="498"/>
      <c r="D15" s="176" t="s">
        <v>87</v>
      </c>
      <c r="E15" s="176" t="s">
        <v>88</v>
      </c>
      <c r="F15" s="176" t="s">
        <v>89</v>
      </c>
      <c r="G15" s="177"/>
      <c r="I15" s="149"/>
      <c r="J15" s="149"/>
      <c r="K15" s="149"/>
      <c r="L15" s="149"/>
      <c r="M15" s="149"/>
      <c r="N15" s="175"/>
    </row>
    <row r="16" spans="1:16" ht="15" x14ac:dyDescent="0.25">
      <c r="B16" s="498"/>
      <c r="C16" s="498"/>
      <c r="D16" s="176">
        <v>27</v>
      </c>
      <c r="E16" s="178">
        <v>890072350</v>
      </c>
      <c r="F16" s="178">
        <v>305</v>
      </c>
      <c r="G16" s="179"/>
      <c r="I16" s="150"/>
      <c r="J16" s="150"/>
      <c r="K16" s="150"/>
      <c r="L16" s="150"/>
      <c r="M16" s="150"/>
      <c r="N16" s="175"/>
    </row>
    <row r="17" spans="1:14" ht="15" x14ac:dyDescent="0.25">
      <c r="B17" s="498"/>
      <c r="C17" s="498"/>
      <c r="D17" s="176"/>
      <c r="E17" s="178"/>
      <c r="F17" s="178"/>
      <c r="G17" s="179"/>
      <c r="I17" s="150"/>
      <c r="J17" s="150"/>
      <c r="K17" s="150"/>
      <c r="L17" s="150"/>
      <c r="M17" s="150"/>
      <c r="N17" s="175"/>
    </row>
    <row r="18" spans="1:14" ht="15" x14ac:dyDescent="0.25">
      <c r="B18" s="498"/>
      <c r="C18" s="498"/>
      <c r="D18" s="176"/>
      <c r="E18" s="178"/>
      <c r="F18" s="178"/>
      <c r="G18" s="179"/>
      <c r="I18" s="150"/>
      <c r="J18" s="150"/>
      <c r="K18" s="150"/>
      <c r="L18" s="150"/>
      <c r="M18" s="150"/>
      <c r="N18" s="175"/>
    </row>
    <row r="19" spans="1:14" ht="15" x14ac:dyDescent="0.25">
      <c r="B19" s="498"/>
      <c r="C19" s="498"/>
      <c r="D19" s="176"/>
      <c r="E19" s="180"/>
      <c r="F19" s="178"/>
      <c r="G19" s="179"/>
      <c r="H19" s="151"/>
      <c r="I19" s="150"/>
      <c r="J19" s="150"/>
      <c r="K19" s="150"/>
      <c r="L19" s="150"/>
      <c r="M19" s="150"/>
      <c r="N19" s="181"/>
    </row>
    <row r="20" spans="1:14" ht="15" x14ac:dyDescent="0.25">
      <c r="B20" s="498"/>
      <c r="C20" s="498"/>
      <c r="D20" s="176"/>
      <c r="E20" s="180"/>
      <c r="F20" s="178"/>
      <c r="G20" s="179"/>
      <c r="H20" s="151"/>
      <c r="I20" s="152"/>
      <c r="J20" s="152"/>
      <c r="K20" s="152"/>
      <c r="L20" s="152"/>
      <c r="M20" s="152"/>
      <c r="N20" s="181"/>
    </row>
    <row r="21" spans="1:14" ht="15" x14ac:dyDescent="0.25">
      <c r="B21" s="498"/>
      <c r="C21" s="498"/>
      <c r="D21" s="176"/>
      <c r="E21" s="180"/>
      <c r="F21" s="178"/>
      <c r="G21" s="179"/>
      <c r="H21" s="151"/>
      <c r="I21" s="174"/>
      <c r="J21" s="174"/>
      <c r="K21" s="174"/>
      <c r="L21" s="174"/>
      <c r="M21" s="174"/>
      <c r="N21" s="181"/>
    </row>
    <row r="22" spans="1:14" ht="15" x14ac:dyDescent="0.25">
      <c r="B22" s="498"/>
      <c r="C22" s="498"/>
      <c r="D22" s="176"/>
      <c r="E22" s="180"/>
      <c r="F22" s="178"/>
      <c r="G22" s="179"/>
      <c r="H22" s="151"/>
      <c r="I22" s="174"/>
      <c r="J22" s="174"/>
      <c r="K22" s="174"/>
      <c r="L22" s="174"/>
      <c r="M22" s="174"/>
      <c r="N22" s="181"/>
    </row>
    <row r="23" spans="1:14" ht="15.75" thickBot="1" x14ac:dyDescent="0.3">
      <c r="B23" s="489" t="s">
        <v>90</v>
      </c>
      <c r="C23" s="491"/>
      <c r="D23" s="176"/>
      <c r="E23" s="182">
        <f>SUM(E16:E22)</f>
        <v>890072350</v>
      </c>
      <c r="F23" s="178">
        <f>SUM(F16:F22)</f>
        <v>305</v>
      </c>
      <c r="G23" s="179"/>
      <c r="H23" s="151"/>
      <c r="I23" s="174"/>
      <c r="J23" s="174"/>
      <c r="K23" s="174"/>
      <c r="L23" s="174"/>
      <c r="M23" s="174"/>
      <c r="N23" s="181"/>
    </row>
    <row r="24" spans="1:14" ht="43.5" thickBot="1" x14ac:dyDescent="0.3">
      <c r="A24" s="131"/>
      <c r="B24" s="127" t="s">
        <v>91</v>
      </c>
      <c r="C24" s="127" t="s">
        <v>92</v>
      </c>
      <c r="E24" s="149"/>
      <c r="F24" s="149"/>
      <c r="G24" s="149"/>
      <c r="H24" s="149"/>
      <c r="I24" s="132"/>
      <c r="J24" s="132"/>
      <c r="K24" s="132"/>
      <c r="L24" s="132"/>
      <c r="M24" s="132"/>
    </row>
    <row r="25" spans="1:14" ht="15.75" thickBot="1" x14ac:dyDescent="0.3">
      <c r="A25" s="183">
        <v>1</v>
      </c>
      <c r="C25" s="184">
        <f>+F23*80%</f>
        <v>244</v>
      </c>
      <c r="D25" s="150"/>
      <c r="E25" s="185">
        <f>E23</f>
        <v>890072350</v>
      </c>
      <c r="F25" s="153"/>
      <c r="G25" s="153"/>
      <c r="H25" s="153"/>
      <c r="I25" s="186"/>
      <c r="J25" s="186"/>
      <c r="K25" s="186"/>
      <c r="L25" s="186"/>
      <c r="M25" s="186"/>
    </row>
    <row r="26" spans="1:14" ht="15" x14ac:dyDescent="0.25">
      <c r="A26" s="187"/>
      <c r="C26" s="108"/>
      <c r="D26" s="150"/>
      <c r="E26" s="154"/>
      <c r="F26" s="153"/>
      <c r="G26" s="153"/>
      <c r="H26" s="153"/>
      <c r="I26" s="186"/>
      <c r="J26" s="186"/>
      <c r="K26" s="186"/>
      <c r="L26" s="186"/>
      <c r="M26" s="186"/>
    </row>
    <row r="27" spans="1:14" ht="15" x14ac:dyDescent="0.25">
      <c r="A27" s="187"/>
      <c r="C27" s="108"/>
      <c r="D27" s="150"/>
      <c r="E27" s="154"/>
      <c r="F27" s="153"/>
      <c r="G27" s="153"/>
      <c r="H27" s="153"/>
      <c r="I27" s="186"/>
      <c r="J27" s="186"/>
      <c r="K27" s="186"/>
      <c r="L27" s="186"/>
      <c r="M27" s="186"/>
    </row>
    <row r="28" spans="1:14" ht="15" x14ac:dyDescent="0.2">
      <c r="A28" s="187"/>
      <c r="B28" s="188" t="s">
        <v>93</v>
      </c>
      <c r="C28" s="171"/>
      <c r="D28" s="171"/>
      <c r="E28" s="171"/>
      <c r="F28" s="171"/>
      <c r="G28" s="171"/>
      <c r="H28" s="171"/>
      <c r="I28" s="174"/>
      <c r="J28" s="174"/>
      <c r="K28" s="174"/>
      <c r="L28" s="174"/>
      <c r="M28" s="174"/>
      <c r="N28" s="175"/>
    </row>
    <row r="29" spans="1:14" ht="15" x14ac:dyDescent="0.2">
      <c r="A29" s="187"/>
      <c r="B29" s="171"/>
      <c r="C29" s="171"/>
      <c r="D29" s="171"/>
      <c r="E29" s="171"/>
      <c r="F29" s="171"/>
      <c r="G29" s="171"/>
      <c r="H29" s="171"/>
      <c r="I29" s="174"/>
      <c r="J29" s="174"/>
      <c r="K29" s="174"/>
      <c r="L29" s="174"/>
      <c r="M29" s="174"/>
      <c r="N29" s="175"/>
    </row>
    <row r="30" spans="1:14" ht="15" x14ac:dyDescent="0.2">
      <c r="A30" s="187"/>
      <c r="B30" s="176" t="s">
        <v>94</v>
      </c>
      <c r="C30" s="176" t="s">
        <v>75</v>
      </c>
      <c r="D30" s="176" t="s">
        <v>95</v>
      </c>
      <c r="E30" s="171"/>
      <c r="F30" s="171"/>
      <c r="G30" s="171"/>
      <c r="H30" s="171"/>
      <c r="I30" s="174"/>
      <c r="J30" s="174"/>
      <c r="K30" s="174"/>
      <c r="L30" s="174"/>
      <c r="M30" s="174"/>
      <c r="N30" s="175"/>
    </row>
    <row r="31" spans="1:14" ht="15" x14ac:dyDescent="0.2">
      <c r="A31" s="187"/>
      <c r="B31" s="99" t="s">
        <v>97</v>
      </c>
      <c r="C31" s="85" t="s">
        <v>98</v>
      </c>
      <c r="D31" s="99"/>
      <c r="E31" s="171"/>
      <c r="F31" s="171"/>
      <c r="G31" s="171"/>
      <c r="H31" s="171"/>
      <c r="I31" s="174"/>
      <c r="J31" s="174"/>
      <c r="K31" s="174"/>
      <c r="L31" s="174"/>
      <c r="M31" s="174"/>
      <c r="N31" s="175"/>
    </row>
    <row r="32" spans="1:14" ht="15" x14ac:dyDescent="0.2">
      <c r="A32" s="187"/>
      <c r="B32" s="99" t="s">
        <v>99</v>
      </c>
      <c r="C32" s="85" t="s">
        <v>98</v>
      </c>
      <c r="D32" s="99"/>
      <c r="E32" s="171"/>
      <c r="F32" s="171"/>
      <c r="G32" s="171"/>
      <c r="H32" s="171"/>
      <c r="I32" s="174"/>
      <c r="J32" s="174"/>
      <c r="K32" s="174"/>
      <c r="L32" s="174"/>
      <c r="M32" s="174"/>
      <c r="N32" s="175"/>
    </row>
    <row r="33" spans="1:14" ht="15" x14ac:dyDescent="0.2">
      <c r="A33" s="187"/>
      <c r="B33" s="99" t="s">
        <v>100</v>
      </c>
      <c r="C33" s="85" t="s">
        <v>98</v>
      </c>
      <c r="D33" s="99"/>
      <c r="E33" s="171"/>
      <c r="F33" s="171"/>
      <c r="G33" s="171"/>
      <c r="H33" s="171"/>
      <c r="I33" s="174"/>
      <c r="J33" s="174"/>
      <c r="K33" s="174"/>
      <c r="L33" s="174"/>
      <c r="M33" s="174"/>
      <c r="N33" s="175"/>
    </row>
    <row r="34" spans="1:14" ht="15" x14ac:dyDescent="0.2">
      <c r="A34" s="187"/>
      <c r="B34" s="99" t="s">
        <v>101</v>
      </c>
      <c r="C34" s="85" t="s">
        <v>98</v>
      </c>
      <c r="D34" s="99"/>
      <c r="E34" s="171"/>
      <c r="F34" s="171"/>
      <c r="G34" s="171"/>
      <c r="H34" s="171"/>
      <c r="I34" s="174"/>
      <c r="J34" s="174"/>
      <c r="K34" s="174"/>
      <c r="L34" s="174"/>
      <c r="M34" s="174"/>
      <c r="N34" s="175"/>
    </row>
    <row r="35" spans="1:14" ht="15" x14ac:dyDescent="0.2">
      <c r="A35" s="187"/>
      <c r="B35" s="171"/>
      <c r="C35" s="171"/>
      <c r="D35" s="171"/>
      <c r="E35" s="171"/>
      <c r="F35" s="171"/>
      <c r="G35" s="171"/>
      <c r="H35" s="171"/>
      <c r="I35" s="174"/>
      <c r="J35" s="174"/>
      <c r="K35" s="174"/>
      <c r="L35" s="174"/>
      <c r="M35" s="174"/>
      <c r="N35" s="175"/>
    </row>
    <row r="36" spans="1:14" ht="15" x14ac:dyDescent="0.2">
      <c r="A36" s="187"/>
      <c r="B36" s="171"/>
      <c r="C36" s="171"/>
      <c r="D36" s="171"/>
      <c r="E36" s="171"/>
      <c r="F36" s="171"/>
      <c r="G36" s="171"/>
      <c r="H36" s="171"/>
      <c r="I36" s="174"/>
      <c r="J36" s="174"/>
      <c r="K36" s="174"/>
      <c r="L36" s="174"/>
      <c r="M36" s="174"/>
      <c r="N36" s="175"/>
    </row>
    <row r="37" spans="1:14" ht="15" x14ac:dyDescent="0.2">
      <c r="A37" s="187"/>
      <c r="B37" s="188" t="s">
        <v>102</v>
      </c>
      <c r="C37" s="171"/>
      <c r="D37" s="171"/>
      <c r="E37" s="171"/>
      <c r="F37" s="171"/>
      <c r="G37" s="171"/>
      <c r="H37" s="171"/>
      <c r="I37" s="174"/>
      <c r="J37" s="174"/>
      <c r="K37" s="174"/>
      <c r="L37" s="174"/>
      <c r="M37" s="174"/>
      <c r="N37" s="175"/>
    </row>
    <row r="38" spans="1:14" ht="15" x14ac:dyDescent="0.2">
      <c r="A38" s="187"/>
      <c r="B38" s="171"/>
      <c r="C38" s="171"/>
      <c r="D38" s="171"/>
      <c r="E38" s="171"/>
      <c r="F38" s="171"/>
      <c r="G38" s="171"/>
      <c r="H38" s="171"/>
      <c r="I38" s="174"/>
      <c r="J38" s="174"/>
      <c r="K38" s="174"/>
      <c r="L38" s="174"/>
      <c r="M38" s="174"/>
      <c r="N38" s="175"/>
    </row>
    <row r="39" spans="1:14" ht="15" x14ac:dyDescent="0.2">
      <c r="A39" s="187"/>
      <c r="B39" s="171"/>
      <c r="C39" s="171"/>
      <c r="D39" s="171"/>
      <c r="E39" s="171"/>
      <c r="F39" s="171"/>
      <c r="G39" s="171"/>
      <c r="H39" s="171"/>
      <c r="I39" s="174"/>
      <c r="J39" s="174"/>
      <c r="K39" s="174"/>
      <c r="L39" s="174"/>
      <c r="M39" s="174"/>
      <c r="N39" s="175"/>
    </row>
    <row r="40" spans="1:14" ht="15" x14ac:dyDescent="0.2">
      <c r="A40" s="187"/>
      <c r="B40" s="176" t="s">
        <v>94</v>
      </c>
      <c r="C40" s="176" t="s">
        <v>103</v>
      </c>
      <c r="D40" s="158" t="s">
        <v>104</v>
      </c>
      <c r="E40" s="158" t="s">
        <v>105</v>
      </c>
      <c r="F40" s="171"/>
      <c r="G40" s="171"/>
      <c r="H40" s="171"/>
      <c r="I40" s="174"/>
      <c r="J40" s="174"/>
      <c r="K40" s="174"/>
      <c r="L40" s="174"/>
      <c r="M40" s="174"/>
      <c r="N40" s="175"/>
    </row>
    <row r="41" spans="1:14" ht="42.75" x14ac:dyDescent="0.2">
      <c r="A41" s="187"/>
      <c r="B41" s="190" t="s">
        <v>106</v>
      </c>
      <c r="C41" s="47">
        <v>40</v>
      </c>
      <c r="D41" s="85">
        <v>0</v>
      </c>
      <c r="E41" s="474">
        <f>+D41+D42</f>
        <v>60</v>
      </c>
      <c r="F41" s="171"/>
      <c r="G41" s="171"/>
      <c r="H41" s="171"/>
      <c r="I41" s="174"/>
      <c r="J41" s="174"/>
      <c r="K41" s="174"/>
      <c r="L41" s="174"/>
      <c r="M41" s="174"/>
      <c r="N41" s="175"/>
    </row>
    <row r="42" spans="1:14" ht="71.25" x14ac:dyDescent="0.2">
      <c r="A42" s="187"/>
      <c r="B42" s="190" t="s">
        <v>107</v>
      </c>
      <c r="C42" s="47">
        <v>60</v>
      </c>
      <c r="D42" s="85">
        <v>60</v>
      </c>
      <c r="E42" s="475"/>
      <c r="F42" s="171"/>
      <c r="G42" s="171"/>
      <c r="H42" s="171"/>
      <c r="I42" s="174"/>
      <c r="J42" s="174"/>
      <c r="K42" s="174"/>
      <c r="L42" s="174"/>
      <c r="M42" s="174"/>
      <c r="N42" s="175"/>
    </row>
    <row r="43" spans="1:14" ht="15" x14ac:dyDescent="0.25">
      <c r="A43" s="187"/>
      <c r="C43" s="108"/>
      <c r="D43" s="150"/>
      <c r="E43" s="154"/>
      <c r="F43" s="153"/>
      <c r="G43" s="153"/>
      <c r="H43" s="153"/>
      <c r="I43" s="186"/>
      <c r="J43" s="186"/>
      <c r="K43" s="186"/>
      <c r="L43" s="186"/>
      <c r="M43" s="186"/>
    </row>
    <row r="44" spans="1:14" ht="15" x14ac:dyDescent="0.25">
      <c r="A44" s="187"/>
      <c r="C44" s="108"/>
      <c r="D44" s="150"/>
      <c r="E44" s="154"/>
      <c r="F44" s="153"/>
      <c r="G44" s="153"/>
      <c r="H44" s="153"/>
      <c r="I44" s="186"/>
      <c r="J44" s="186"/>
      <c r="K44" s="186"/>
      <c r="L44" s="186"/>
      <c r="M44" s="186"/>
    </row>
    <row r="45" spans="1:14" ht="15" x14ac:dyDescent="0.25">
      <c r="A45" s="187"/>
      <c r="C45" s="108"/>
      <c r="D45" s="150"/>
      <c r="E45" s="154"/>
      <c r="F45" s="153"/>
      <c r="G45" s="153"/>
      <c r="H45" s="153"/>
      <c r="I45" s="186"/>
      <c r="J45" s="186"/>
      <c r="K45" s="186"/>
      <c r="L45" s="186"/>
      <c r="M45" s="186"/>
    </row>
    <row r="46" spans="1:14" ht="15" thickBot="1" x14ac:dyDescent="0.3">
      <c r="M46" s="504" t="s">
        <v>108</v>
      </c>
      <c r="N46" s="504"/>
    </row>
    <row r="47" spans="1:14" ht="15" x14ac:dyDescent="0.25">
      <c r="B47" s="188" t="s">
        <v>109</v>
      </c>
      <c r="M47" s="191"/>
      <c r="N47" s="191"/>
    </row>
    <row r="48" spans="1:14" ht="15" thickBot="1" x14ac:dyDescent="0.3">
      <c r="M48" s="191"/>
      <c r="N48" s="191"/>
    </row>
    <row r="49" spans="1:26" s="174" customFormat="1" ht="75" x14ac:dyDescent="0.25">
      <c r="B49" s="192" t="s">
        <v>110</v>
      </c>
      <c r="C49" s="192" t="s">
        <v>111</v>
      </c>
      <c r="D49" s="192" t="s">
        <v>112</v>
      </c>
      <c r="E49" s="192" t="s">
        <v>113</v>
      </c>
      <c r="F49" s="192" t="s">
        <v>114</v>
      </c>
      <c r="G49" s="192" t="s">
        <v>115</v>
      </c>
      <c r="H49" s="192" t="s">
        <v>116</v>
      </c>
      <c r="I49" s="192" t="s">
        <v>117</v>
      </c>
      <c r="J49" s="192" t="s">
        <v>118</v>
      </c>
      <c r="K49" s="192" t="s">
        <v>119</v>
      </c>
      <c r="L49" s="192" t="s">
        <v>120</v>
      </c>
      <c r="M49" s="193" t="s">
        <v>121</v>
      </c>
      <c r="N49" s="192" t="s">
        <v>122</v>
      </c>
      <c r="O49" s="192" t="s">
        <v>123</v>
      </c>
      <c r="P49" s="194" t="s">
        <v>124</v>
      </c>
      <c r="Q49" s="194" t="s">
        <v>125</v>
      </c>
    </row>
    <row r="50" spans="1:26" s="79" customFormat="1" ht="28.5" x14ac:dyDescent="0.25">
      <c r="A50" s="47">
        <v>1</v>
      </c>
      <c r="B50" s="62" t="s">
        <v>1281</v>
      </c>
      <c r="C50" s="62" t="s">
        <v>1281</v>
      </c>
      <c r="D50" s="62" t="s">
        <v>697</v>
      </c>
      <c r="E50" s="62" t="s">
        <v>1329</v>
      </c>
      <c r="F50" s="134" t="s">
        <v>75</v>
      </c>
      <c r="G50" s="64" t="s">
        <v>385</v>
      </c>
      <c r="H50" s="65">
        <v>40574</v>
      </c>
      <c r="I50" s="65">
        <v>40908</v>
      </c>
      <c r="J50" s="66" t="s">
        <v>95</v>
      </c>
      <c r="K50" s="67">
        <f>(I50-H50)/30</f>
        <v>11.133333333333333</v>
      </c>
      <c r="L50" s="136" t="s">
        <v>128</v>
      </c>
      <c r="M50" s="69">
        <v>170</v>
      </c>
      <c r="N50" s="68" t="s">
        <v>128</v>
      </c>
      <c r="O50" s="70">
        <v>215504925</v>
      </c>
      <c r="P50" s="70">
        <v>250</v>
      </c>
      <c r="Q50" s="76"/>
      <c r="R50" s="86"/>
      <c r="S50" s="86"/>
      <c r="T50" s="86"/>
      <c r="U50" s="86"/>
      <c r="V50" s="86"/>
      <c r="W50" s="86"/>
      <c r="X50" s="86"/>
      <c r="Y50" s="86"/>
      <c r="Z50" s="86"/>
    </row>
    <row r="51" spans="1:26" s="79" customFormat="1" ht="28.5" x14ac:dyDescent="0.25">
      <c r="A51" s="47">
        <f>+A50+1</f>
        <v>2</v>
      </c>
      <c r="B51" s="62" t="s">
        <v>1281</v>
      </c>
      <c r="C51" s="62" t="s">
        <v>1281</v>
      </c>
      <c r="D51" s="62" t="s">
        <v>697</v>
      </c>
      <c r="E51" s="62" t="s">
        <v>1330</v>
      </c>
      <c r="F51" s="238" t="s">
        <v>75</v>
      </c>
      <c r="G51" s="63" t="s">
        <v>385</v>
      </c>
      <c r="H51" s="65">
        <v>41353</v>
      </c>
      <c r="I51" s="65">
        <v>41639</v>
      </c>
      <c r="J51" s="66" t="s">
        <v>95</v>
      </c>
      <c r="K51" s="67">
        <f>(I51-H51)/30</f>
        <v>9.5333333333333332</v>
      </c>
      <c r="L51" s="136" t="s">
        <v>128</v>
      </c>
      <c r="M51" s="69">
        <v>380</v>
      </c>
      <c r="N51" s="68" t="s">
        <v>128</v>
      </c>
      <c r="O51" s="70">
        <v>634937060</v>
      </c>
      <c r="P51" s="70">
        <v>251</v>
      </c>
      <c r="Q51" s="76"/>
      <c r="R51" s="86"/>
      <c r="S51" s="86"/>
      <c r="T51" s="86"/>
      <c r="U51" s="86"/>
      <c r="V51" s="86"/>
      <c r="W51" s="86"/>
      <c r="X51" s="86"/>
      <c r="Y51" s="86"/>
      <c r="Z51" s="86"/>
    </row>
    <row r="52" spans="1:26" s="79" customFormat="1" ht="28.5" x14ac:dyDescent="0.25">
      <c r="A52" s="47">
        <f t="shared" ref="A52:A57" si="0">+A51+1</f>
        <v>3</v>
      </c>
      <c r="B52" s="62" t="s">
        <v>1281</v>
      </c>
      <c r="C52" s="62" t="s">
        <v>1281</v>
      </c>
      <c r="D52" s="62" t="s">
        <v>697</v>
      </c>
      <c r="E52" s="62" t="s">
        <v>1331</v>
      </c>
      <c r="F52" s="238" t="s">
        <v>75</v>
      </c>
      <c r="G52" s="63" t="s">
        <v>385</v>
      </c>
      <c r="H52" s="65">
        <v>41516</v>
      </c>
      <c r="I52" s="65">
        <v>41943</v>
      </c>
      <c r="J52" s="66" t="s">
        <v>95</v>
      </c>
      <c r="K52" s="67">
        <f>(I52-H52)/30</f>
        <v>14.233333333333333</v>
      </c>
      <c r="L52" s="136" t="s">
        <v>128</v>
      </c>
      <c r="M52" s="69">
        <v>200</v>
      </c>
      <c r="N52" s="68" t="s">
        <v>128</v>
      </c>
      <c r="O52" s="70">
        <v>555783000</v>
      </c>
      <c r="P52" s="70">
        <v>252</v>
      </c>
      <c r="Q52" s="76"/>
      <c r="R52" s="86"/>
      <c r="S52" s="86"/>
      <c r="T52" s="86"/>
      <c r="U52" s="86"/>
      <c r="V52" s="86"/>
      <c r="W52" s="86"/>
      <c r="X52" s="86"/>
      <c r="Y52" s="86"/>
      <c r="Z52" s="86"/>
    </row>
    <row r="53" spans="1:26" s="79" customFormat="1" x14ac:dyDescent="0.25">
      <c r="A53" s="47">
        <f t="shared" si="0"/>
        <v>4</v>
      </c>
      <c r="B53" s="62"/>
      <c r="C53" s="62"/>
      <c r="D53" s="62"/>
      <c r="E53" s="62"/>
      <c r="F53" s="238"/>
      <c r="G53" s="63"/>
      <c r="H53" s="65"/>
      <c r="I53" s="65"/>
      <c r="J53" s="66"/>
      <c r="K53" s="67"/>
      <c r="L53" s="78"/>
      <c r="M53" s="68"/>
      <c r="N53" s="68"/>
      <c r="O53" s="70"/>
      <c r="P53" s="70"/>
      <c r="Q53" s="76"/>
      <c r="R53" s="86"/>
      <c r="S53" s="86"/>
      <c r="T53" s="86"/>
      <c r="U53" s="86"/>
      <c r="V53" s="86"/>
      <c r="W53" s="86"/>
      <c r="X53" s="86"/>
      <c r="Y53" s="86"/>
      <c r="Z53" s="86"/>
    </row>
    <row r="54" spans="1:26" s="79" customFormat="1" x14ac:dyDescent="0.25">
      <c r="A54" s="47">
        <f t="shared" si="0"/>
        <v>5</v>
      </c>
      <c r="B54" s="62"/>
      <c r="C54" s="63"/>
      <c r="D54" s="62"/>
      <c r="E54" s="138"/>
      <c r="F54" s="63"/>
      <c r="G54" s="63"/>
      <c r="H54" s="65"/>
      <c r="I54" s="65"/>
      <c r="J54" s="66"/>
      <c r="K54" s="67"/>
      <c r="L54" s="66"/>
      <c r="M54" s="68"/>
      <c r="N54" s="68"/>
      <c r="O54" s="70"/>
      <c r="P54" s="70"/>
      <c r="Q54" s="76"/>
      <c r="R54" s="86"/>
      <c r="S54" s="86"/>
      <c r="T54" s="86"/>
      <c r="U54" s="86"/>
      <c r="V54" s="86"/>
      <c r="W54" s="86"/>
      <c r="X54" s="86"/>
      <c r="Y54" s="86"/>
      <c r="Z54" s="86"/>
    </row>
    <row r="55" spans="1:26" s="79" customFormat="1" x14ac:dyDescent="0.25">
      <c r="A55" s="47">
        <f t="shared" si="0"/>
        <v>6</v>
      </c>
      <c r="B55" s="62"/>
      <c r="C55" s="63"/>
      <c r="D55" s="62"/>
      <c r="E55" s="138"/>
      <c r="F55" s="63"/>
      <c r="G55" s="63"/>
      <c r="H55" s="65"/>
      <c r="I55" s="136"/>
      <c r="J55" s="66"/>
      <c r="K55" s="66"/>
      <c r="L55" s="66"/>
      <c r="M55" s="68"/>
      <c r="N55" s="68"/>
      <c r="O55" s="70"/>
      <c r="P55" s="70"/>
      <c r="Q55" s="76"/>
      <c r="R55" s="86"/>
      <c r="S55" s="86"/>
      <c r="T55" s="86"/>
      <c r="U55" s="86"/>
      <c r="V55" s="86"/>
      <c r="W55" s="86"/>
      <c r="X55" s="86"/>
      <c r="Y55" s="86"/>
      <c r="Z55" s="86"/>
    </row>
    <row r="56" spans="1:26" s="79" customFormat="1" x14ac:dyDescent="0.25">
      <c r="A56" s="47">
        <f t="shared" si="0"/>
        <v>7</v>
      </c>
      <c r="B56" s="62"/>
      <c r="C56" s="63"/>
      <c r="D56" s="62"/>
      <c r="E56" s="138"/>
      <c r="F56" s="63"/>
      <c r="G56" s="63"/>
      <c r="H56" s="65"/>
      <c r="I56" s="136"/>
      <c r="J56" s="66"/>
      <c r="K56" s="66"/>
      <c r="L56" s="66"/>
      <c r="M56" s="68"/>
      <c r="N56" s="68"/>
      <c r="O56" s="70"/>
      <c r="P56" s="70"/>
      <c r="Q56" s="76"/>
      <c r="R56" s="86"/>
      <c r="S56" s="86"/>
      <c r="T56" s="86"/>
      <c r="U56" s="86"/>
      <c r="V56" s="86"/>
      <c r="W56" s="86"/>
      <c r="X56" s="86"/>
      <c r="Y56" s="86"/>
      <c r="Z56" s="86"/>
    </row>
    <row r="57" spans="1:26" s="79" customFormat="1" x14ac:dyDescent="0.25">
      <c r="A57" s="47">
        <f t="shared" si="0"/>
        <v>8</v>
      </c>
      <c r="B57" s="62"/>
      <c r="C57" s="63"/>
      <c r="D57" s="62"/>
      <c r="E57" s="138"/>
      <c r="F57" s="63"/>
      <c r="G57" s="63"/>
      <c r="H57" s="65"/>
      <c r="I57" s="65"/>
      <c r="J57" s="66"/>
      <c r="K57" s="66"/>
      <c r="L57" s="66"/>
      <c r="M57" s="68"/>
      <c r="N57" s="68"/>
      <c r="O57" s="70"/>
      <c r="P57" s="70"/>
      <c r="Q57" s="76"/>
      <c r="R57" s="86"/>
      <c r="S57" s="86"/>
      <c r="T57" s="86"/>
      <c r="U57" s="86"/>
      <c r="V57" s="86"/>
      <c r="W57" s="86"/>
      <c r="X57" s="86"/>
      <c r="Y57" s="86"/>
      <c r="Z57" s="86"/>
    </row>
    <row r="58" spans="1:26" s="79" customFormat="1" ht="15" x14ac:dyDescent="0.25">
      <c r="A58" s="47"/>
      <c r="B58" s="118" t="s">
        <v>105</v>
      </c>
      <c r="C58" s="63"/>
      <c r="D58" s="62"/>
      <c r="E58" s="138"/>
      <c r="F58" s="63"/>
      <c r="G58" s="63"/>
      <c r="H58" s="63"/>
      <c r="I58" s="66"/>
      <c r="J58" s="66"/>
      <c r="K58" s="139">
        <f>SUM(K50:K57)</f>
        <v>34.9</v>
      </c>
      <c r="L58" s="140"/>
      <c r="M58" s="139">
        <f>SUM(M50:M57)</f>
        <v>750</v>
      </c>
      <c r="N58" s="140">
        <f>SUM(N50:N57)</f>
        <v>0</v>
      </c>
      <c r="O58" s="70"/>
      <c r="P58" s="70"/>
      <c r="Q58" s="76"/>
    </row>
    <row r="59" spans="1:26" ht="57" x14ac:dyDescent="0.25">
      <c r="E59" s="155"/>
      <c r="K59" s="284">
        <f>+(K58-M61)</f>
        <v>30.799999999999997</v>
      </c>
      <c r="L59" s="127" t="s">
        <v>1332</v>
      </c>
    </row>
    <row r="60" spans="1:26" ht="15" x14ac:dyDescent="0.25">
      <c r="B60" s="471" t="s">
        <v>133</v>
      </c>
      <c r="C60" s="471" t="s">
        <v>134</v>
      </c>
      <c r="D60" s="505" t="s">
        <v>135</v>
      </c>
      <c r="E60" s="505"/>
      <c r="K60" s="157"/>
      <c r="L60" s="157"/>
      <c r="M60" s="157"/>
    </row>
    <row r="61" spans="1:26" ht="15" x14ac:dyDescent="0.25">
      <c r="B61" s="473"/>
      <c r="C61" s="473"/>
      <c r="D61" s="158" t="s">
        <v>136</v>
      </c>
      <c r="E61" s="159" t="s">
        <v>137</v>
      </c>
      <c r="H61" s="141"/>
      <c r="I61" s="161"/>
      <c r="K61" s="161">
        <v>41516</v>
      </c>
      <c r="L61" s="161">
        <v>41639</v>
      </c>
      <c r="M61" s="123">
        <f>+(L61-K61)/30</f>
        <v>4.0999999999999996</v>
      </c>
    </row>
    <row r="62" spans="1:26" ht="15" x14ac:dyDescent="0.25">
      <c r="B62" s="160" t="s">
        <v>139</v>
      </c>
      <c r="C62" s="162">
        <f>+K59</f>
        <v>30.799999999999997</v>
      </c>
      <c r="D62" s="85" t="s">
        <v>98</v>
      </c>
      <c r="E62" s="85"/>
      <c r="F62" s="142"/>
      <c r="G62" s="142"/>
      <c r="H62" s="142"/>
      <c r="I62" s="142"/>
      <c r="J62" s="142"/>
      <c r="L62" s="243">
        <f>K50+K51+K52+K53</f>
        <v>34.9</v>
      </c>
      <c r="M62" s="142"/>
    </row>
    <row r="63" spans="1:26" ht="15" x14ac:dyDescent="0.25">
      <c r="B63" s="160" t="s">
        <v>140</v>
      </c>
      <c r="C63" s="164">
        <f>+M58</f>
        <v>750</v>
      </c>
      <c r="D63" s="85" t="s">
        <v>98</v>
      </c>
      <c r="E63" s="85"/>
    </row>
    <row r="64" spans="1:26" x14ac:dyDescent="0.25">
      <c r="B64" s="187"/>
      <c r="C64" s="506"/>
      <c r="D64" s="506"/>
      <c r="E64" s="506"/>
      <c r="F64" s="506"/>
      <c r="G64" s="506"/>
      <c r="H64" s="506"/>
      <c r="I64" s="506"/>
      <c r="J64" s="506"/>
      <c r="K64" s="506"/>
      <c r="L64" s="506"/>
      <c r="M64" s="506"/>
      <c r="N64" s="506"/>
    </row>
    <row r="65" spans="2:18" ht="15" thickBot="1" x14ac:dyDescent="0.3"/>
    <row r="66" spans="2:18" ht="15.75" thickBot="1" x14ac:dyDescent="0.3">
      <c r="B66" s="507" t="s">
        <v>141</v>
      </c>
      <c r="C66" s="507"/>
      <c r="D66" s="507"/>
      <c r="E66" s="507"/>
      <c r="F66" s="507"/>
      <c r="G66" s="507"/>
      <c r="H66" s="507"/>
      <c r="I66" s="507"/>
      <c r="J66" s="507"/>
      <c r="K66" s="507"/>
      <c r="L66" s="507"/>
      <c r="M66" s="507"/>
      <c r="N66" s="507"/>
    </row>
    <row r="69" spans="2:18" ht="90" x14ac:dyDescent="0.25">
      <c r="B69" s="176" t="s">
        <v>142</v>
      </c>
      <c r="C69" s="195" t="s">
        <v>143</v>
      </c>
      <c r="D69" s="195" t="s">
        <v>144</v>
      </c>
      <c r="E69" s="195" t="s">
        <v>145</v>
      </c>
      <c r="F69" s="195" t="s">
        <v>146</v>
      </c>
      <c r="G69" s="195" t="s">
        <v>147</v>
      </c>
      <c r="H69" s="195" t="s">
        <v>148</v>
      </c>
      <c r="I69" s="176" t="s">
        <v>149</v>
      </c>
      <c r="J69" s="195" t="s">
        <v>150</v>
      </c>
      <c r="K69" s="195" t="s">
        <v>151</v>
      </c>
      <c r="L69" s="195" t="s">
        <v>152</v>
      </c>
      <c r="M69" s="195" t="s">
        <v>153</v>
      </c>
      <c r="N69" s="196" t="s">
        <v>154</v>
      </c>
      <c r="O69" s="196" t="s">
        <v>155</v>
      </c>
      <c r="P69" s="489" t="s">
        <v>96</v>
      </c>
      <c r="Q69" s="491"/>
      <c r="R69" s="195" t="s">
        <v>156</v>
      </c>
    </row>
    <row r="70" spans="2:18" ht="28.5" x14ac:dyDescent="0.25">
      <c r="B70" s="99" t="s">
        <v>1285</v>
      </c>
      <c r="C70" s="99" t="s">
        <v>1285</v>
      </c>
      <c r="D70" s="127" t="s">
        <v>1333</v>
      </c>
      <c r="E70" s="127">
        <v>100</v>
      </c>
      <c r="F70" s="47" t="s">
        <v>1334</v>
      </c>
      <c r="G70" s="81" t="s">
        <v>713</v>
      </c>
      <c r="H70" s="47" t="s">
        <v>651</v>
      </c>
      <c r="I70" s="47" t="s">
        <v>651</v>
      </c>
      <c r="J70" s="47" t="s">
        <v>651</v>
      </c>
      <c r="K70" s="47" t="s">
        <v>713</v>
      </c>
      <c r="L70" s="47" t="s">
        <v>713</v>
      </c>
      <c r="M70" s="47" t="s">
        <v>713</v>
      </c>
      <c r="N70" s="47" t="s">
        <v>713</v>
      </c>
      <c r="O70" s="47" t="s">
        <v>713</v>
      </c>
      <c r="P70" s="468"/>
      <c r="Q70" s="469"/>
      <c r="R70" s="47" t="s">
        <v>75</v>
      </c>
    </row>
    <row r="71" spans="2:18" ht="28.5" x14ac:dyDescent="0.2">
      <c r="B71" s="99" t="s">
        <v>1285</v>
      </c>
      <c r="C71" s="99" t="s">
        <v>1285</v>
      </c>
      <c r="D71" s="144" t="s">
        <v>1335</v>
      </c>
      <c r="E71" s="166">
        <v>100</v>
      </c>
      <c r="F71" s="47" t="s">
        <v>1334</v>
      </c>
      <c r="G71" s="170" t="s">
        <v>713</v>
      </c>
      <c r="H71" s="169" t="s">
        <v>651</v>
      </c>
      <c r="I71" s="47" t="s">
        <v>651</v>
      </c>
      <c r="J71" s="47" t="s">
        <v>651</v>
      </c>
      <c r="K71" s="47" t="s">
        <v>713</v>
      </c>
      <c r="L71" s="47" t="s">
        <v>713</v>
      </c>
      <c r="M71" s="47" t="s">
        <v>713</v>
      </c>
      <c r="N71" s="47" t="s">
        <v>713</v>
      </c>
      <c r="O71" s="47" t="s">
        <v>713</v>
      </c>
      <c r="P71" s="489"/>
      <c r="Q71" s="491"/>
      <c r="R71" s="47" t="s">
        <v>75</v>
      </c>
    </row>
    <row r="72" spans="2:18" ht="28.5" x14ac:dyDescent="0.2">
      <c r="B72" s="99" t="s">
        <v>1285</v>
      </c>
      <c r="C72" s="99" t="s">
        <v>1285</v>
      </c>
      <c r="D72" s="144" t="s">
        <v>1336</v>
      </c>
      <c r="E72" s="166">
        <v>105</v>
      </c>
      <c r="F72" s="47" t="s">
        <v>1334</v>
      </c>
      <c r="G72" s="170" t="s">
        <v>713</v>
      </c>
      <c r="H72" s="169" t="s">
        <v>651</v>
      </c>
      <c r="I72" s="47" t="s">
        <v>651</v>
      </c>
      <c r="J72" s="47" t="s">
        <v>651</v>
      </c>
      <c r="K72" s="47" t="s">
        <v>713</v>
      </c>
      <c r="L72" s="47" t="s">
        <v>713</v>
      </c>
      <c r="M72" s="47" t="s">
        <v>713</v>
      </c>
      <c r="N72" s="47" t="s">
        <v>713</v>
      </c>
      <c r="O72" s="47" t="s">
        <v>713</v>
      </c>
      <c r="P72" s="489"/>
      <c r="Q72" s="491"/>
      <c r="R72" s="47" t="s">
        <v>75</v>
      </c>
    </row>
    <row r="73" spans="2:18" ht="15" x14ac:dyDescent="0.2">
      <c r="B73" s="100"/>
      <c r="C73" s="100"/>
      <c r="D73" s="166"/>
      <c r="E73" s="166"/>
      <c r="F73" s="169"/>
      <c r="G73" s="170"/>
      <c r="H73" s="169"/>
      <c r="I73" s="99"/>
      <c r="J73" s="100"/>
      <c r="K73" s="100"/>
      <c r="L73" s="99"/>
      <c r="M73" s="99"/>
      <c r="N73" s="99"/>
      <c r="O73" s="99"/>
      <c r="P73" s="489"/>
      <c r="Q73" s="491"/>
      <c r="R73" s="99"/>
    </row>
    <row r="74" spans="2:18" ht="15" x14ac:dyDescent="0.2">
      <c r="B74" s="100"/>
      <c r="C74" s="100"/>
      <c r="D74" s="166"/>
      <c r="E74" s="166"/>
      <c r="F74" s="169"/>
      <c r="G74" s="170"/>
      <c r="H74" s="169"/>
      <c r="I74" s="99"/>
      <c r="J74" s="100"/>
      <c r="K74" s="100"/>
      <c r="L74" s="99"/>
      <c r="M74" s="99"/>
      <c r="N74" s="99"/>
      <c r="O74" s="99"/>
      <c r="P74" s="489"/>
      <c r="Q74" s="491"/>
      <c r="R74" s="99"/>
    </row>
    <row r="75" spans="2:18" ht="15" x14ac:dyDescent="0.2">
      <c r="B75" s="100"/>
      <c r="C75" s="100"/>
      <c r="D75" s="166"/>
      <c r="E75" s="166"/>
      <c r="F75" s="169"/>
      <c r="G75" s="170"/>
      <c r="H75" s="169"/>
      <c r="I75" s="99"/>
      <c r="J75" s="100"/>
      <c r="K75" s="100"/>
      <c r="L75" s="99"/>
      <c r="M75" s="99"/>
      <c r="N75" s="99"/>
      <c r="O75" s="99"/>
      <c r="P75" s="489"/>
      <c r="Q75" s="491"/>
      <c r="R75" s="99"/>
    </row>
    <row r="76" spans="2:18" ht="15" x14ac:dyDescent="0.25">
      <c r="B76" s="99"/>
      <c r="C76" s="99"/>
      <c r="D76" s="99"/>
      <c r="E76" s="99"/>
      <c r="F76" s="99"/>
      <c r="G76" s="197"/>
      <c r="H76" s="99"/>
      <c r="I76" s="99"/>
      <c r="J76" s="99"/>
      <c r="K76" s="99"/>
      <c r="L76" s="99"/>
      <c r="M76" s="99"/>
      <c r="N76" s="99"/>
      <c r="O76" s="99"/>
      <c r="P76" s="489"/>
      <c r="Q76" s="491"/>
      <c r="R76" s="99"/>
    </row>
    <row r="77" spans="2:18" x14ac:dyDescent="0.25">
      <c r="B77" s="123" t="s">
        <v>159</v>
      </c>
      <c r="H77" s="99"/>
      <c r="I77" s="99"/>
    </row>
    <row r="78" spans="2:18" x14ac:dyDescent="0.25">
      <c r="B78" s="123" t="s">
        <v>160</v>
      </c>
    </row>
    <row r="79" spans="2:18" x14ac:dyDescent="0.25">
      <c r="B79" s="123" t="s">
        <v>161</v>
      </c>
    </row>
    <row r="81" spans="2:17" ht="15" thickBot="1" x14ac:dyDescent="0.3"/>
    <row r="82" spans="2:17" ht="15.75" thickBot="1" x14ac:dyDescent="0.3">
      <c r="B82" s="486" t="s">
        <v>162</v>
      </c>
      <c r="C82" s="487"/>
      <c r="D82" s="487"/>
      <c r="E82" s="487"/>
      <c r="F82" s="487"/>
      <c r="G82" s="487"/>
      <c r="H82" s="487"/>
      <c r="I82" s="487"/>
      <c r="J82" s="487"/>
      <c r="K82" s="487"/>
      <c r="L82" s="487"/>
      <c r="M82" s="487"/>
      <c r="N82" s="488"/>
    </row>
    <row r="87" spans="2:17" ht="15" x14ac:dyDescent="0.25">
      <c r="B87" s="476" t="s">
        <v>163</v>
      </c>
      <c r="C87" s="498" t="s">
        <v>164</v>
      </c>
      <c r="D87" s="498" t="s">
        <v>165</v>
      </c>
      <c r="E87" s="498" t="s">
        <v>166</v>
      </c>
      <c r="F87" s="498" t="s">
        <v>167</v>
      </c>
      <c r="G87" s="498" t="s">
        <v>168</v>
      </c>
      <c r="H87" s="498" t="s">
        <v>169</v>
      </c>
      <c r="I87" s="498" t="s">
        <v>170</v>
      </c>
      <c r="J87" s="498" t="s">
        <v>171</v>
      </c>
      <c r="K87" s="498"/>
      <c r="L87" s="498"/>
      <c r="M87" s="498" t="s">
        <v>172</v>
      </c>
      <c r="N87" s="498" t="s">
        <v>640</v>
      </c>
      <c r="O87" s="498" t="s">
        <v>641</v>
      </c>
      <c r="P87" s="498" t="s">
        <v>96</v>
      </c>
      <c r="Q87" s="498"/>
    </row>
    <row r="88" spans="2:17" ht="28.5" x14ac:dyDescent="0.2">
      <c r="B88" s="477"/>
      <c r="C88" s="498"/>
      <c r="D88" s="498"/>
      <c r="E88" s="498"/>
      <c r="F88" s="498"/>
      <c r="G88" s="498"/>
      <c r="H88" s="498"/>
      <c r="I88" s="498"/>
      <c r="J88" s="166" t="s">
        <v>173</v>
      </c>
      <c r="K88" s="144" t="s">
        <v>174</v>
      </c>
      <c r="L88" s="100" t="s">
        <v>175</v>
      </c>
      <c r="M88" s="498"/>
      <c r="N88" s="498"/>
      <c r="O88" s="498"/>
      <c r="P88" s="498"/>
      <c r="Q88" s="498"/>
    </row>
    <row r="89" spans="2:17" ht="42.75" x14ac:dyDescent="0.2">
      <c r="B89" s="59" t="s">
        <v>176</v>
      </c>
      <c r="C89" s="217">
        <v>200</v>
      </c>
      <c r="D89" s="59" t="s">
        <v>1337</v>
      </c>
      <c r="E89" s="60">
        <v>52057076</v>
      </c>
      <c r="F89" s="76" t="s">
        <v>1338</v>
      </c>
      <c r="G89" s="76" t="s">
        <v>1339</v>
      </c>
      <c r="H89" s="82">
        <v>39521</v>
      </c>
      <c r="I89" s="60" t="s">
        <v>651</v>
      </c>
      <c r="J89" s="76" t="s">
        <v>1</v>
      </c>
      <c r="K89" s="200" t="s">
        <v>1340</v>
      </c>
      <c r="L89" s="200" t="s">
        <v>1341</v>
      </c>
      <c r="M89" s="76" t="s">
        <v>98</v>
      </c>
      <c r="N89" s="76" t="s">
        <v>98</v>
      </c>
      <c r="O89" s="76" t="s">
        <v>98</v>
      </c>
      <c r="P89" s="499"/>
      <c r="Q89" s="499"/>
    </row>
    <row r="90" spans="2:17" ht="28.5" x14ac:dyDescent="0.2">
      <c r="B90" s="144" t="s">
        <v>183</v>
      </c>
      <c r="C90" s="217">
        <v>105</v>
      </c>
      <c r="D90" s="189" t="s">
        <v>1342</v>
      </c>
      <c r="E90" s="291">
        <v>1032397006</v>
      </c>
      <c r="F90" s="272" t="s">
        <v>1295</v>
      </c>
      <c r="G90" s="189" t="s">
        <v>1343</v>
      </c>
      <c r="H90" s="318">
        <v>40893</v>
      </c>
      <c r="I90" s="76">
        <v>126006</v>
      </c>
      <c r="J90" s="100" t="s">
        <v>1</v>
      </c>
      <c r="K90" s="216" t="s">
        <v>1344</v>
      </c>
      <c r="L90" s="100" t="s">
        <v>255</v>
      </c>
      <c r="M90" s="99" t="s">
        <v>98</v>
      </c>
      <c r="N90" s="99" t="s">
        <v>98</v>
      </c>
      <c r="O90" s="99" t="s">
        <v>98</v>
      </c>
      <c r="P90" s="525"/>
      <c r="Q90" s="525"/>
    </row>
    <row r="91" spans="2:17" ht="28.5" x14ac:dyDescent="0.2">
      <c r="B91" s="59" t="s">
        <v>176</v>
      </c>
      <c r="C91" s="217">
        <v>200</v>
      </c>
      <c r="D91" s="59" t="s">
        <v>1345</v>
      </c>
      <c r="E91" s="60">
        <v>1019006176</v>
      </c>
      <c r="F91" s="76" t="s">
        <v>1338</v>
      </c>
      <c r="G91" s="76" t="s">
        <v>1339</v>
      </c>
      <c r="H91" s="82">
        <v>40892</v>
      </c>
      <c r="I91" s="60" t="s">
        <v>651</v>
      </c>
      <c r="J91" s="76" t="s">
        <v>1</v>
      </c>
      <c r="K91" s="200" t="s">
        <v>1346</v>
      </c>
      <c r="L91" s="200" t="s">
        <v>614</v>
      </c>
      <c r="M91" s="76" t="s">
        <v>98</v>
      </c>
      <c r="N91" s="76" t="s">
        <v>98</v>
      </c>
      <c r="O91" s="76" t="s">
        <v>98</v>
      </c>
      <c r="P91" s="499"/>
      <c r="Q91" s="499"/>
    </row>
    <row r="92" spans="2:17" ht="28.5" x14ac:dyDescent="0.2">
      <c r="B92" s="144" t="s">
        <v>183</v>
      </c>
      <c r="C92" s="217">
        <v>105</v>
      </c>
      <c r="D92" s="189" t="s">
        <v>584</v>
      </c>
      <c r="E92" s="291">
        <v>53029214</v>
      </c>
      <c r="F92" s="272" t="s">
        <v>1295</v>
      </c>
      <c r="G92" s="189" t="s">
        <v>1162</v>
      </c>
      <c r="H92" s="318">
        <v>40039</v>
      </c>
      <c r="I92" s="76">
        <v>110914</v>
      </c>
      <c r="J92" s="76" t="s">
        <v>1</v>
      </c>
      <c r="K92" s="100" t="s">
        <v>1347</v>
      </c>
      <c r="L92" s="100" t="s">
        <v>255</v>
      </c>
      <c r="M92" s="99" t="s">
        <v>98</v>
      </c>
      <c r="N92" s="99" t="s">
        <v>98</v>
      </c>
      <c r="O92" s="99" t="s">
        <v>98</v>
      </c>
      <c r="P92" s="525"/>
      <c r="Q92" s="525"/>
    </row>
    <row r="93" spans="2:17" ht="15" thickBot="1" x14ac:dyDescent="0.25">
      <c r="B93" s="276"/>
      <c r="C93" s="277"/>
      <c r="D93" s="322"/>
      <c r="E93" s="322"/>
      <c r="F93" s="322"/>
      <c r="G93" s="323"/>
      <c r="H93" s="323"/>
      <c r="I93" s="86"/>
      <c r="J93" s="278"/>
      <c r="K93" s="278"/>
      <c r="L93" s="278"/>
      <c r="M93" s="132"/>
      <c r="N93" s="132"/>
      <c r="O93" s="132"/>
      <c r="P93" s="132"/>
      <c r="Q93" s="132"/>
    </row>
    <row r="94" spans="2:17" ht="15.75" thickBot="1" x14ac:dyDescent="0.3">
      <c r="B94" s="486" t="s">
        <v>191</v>
      </c>
      <c r="C94" s="487"/>
      <c r="D94" s="487"/>
      <c r="E94" s="487"/>
      <c r="F94" s="487"/>
      <c r="G94" s="487"/>
      <c r="H94" s="487"/>
      <c r="I94" s="487"/>
      <c r="J94" s="487"/>
      <c r="K94" s="487"/>
      <c r="L94" s="487"/>
      <c r="M94" s="487"/>
      <c r="N94" s="488"/>
    </row>
    <row r="97" spans="1:26" ht="30" x14ac:dyDescent="0.25">
      <c r="B97" s="195" t="s">
        <v>94</v>
      </c>
      <c r="C97" s="195" t="s">
        <v>156</v>
      </c>
      <c r="D97" s="489" t="s">
        <v>96</v>
      </c>
      <c r="E97" s="491"/>
    </row>
    <row r="98" spans="1:26" ht="42.75" x14ac:dyDescent="0.25">
      <c r="B98" s="127" t="s">
        <v>1311</v>
      </c>
      <c r="C98" s="99" t="s">
        <v>75</v>
      </c>
      <c r="D98" s="492"/>
      <c r="E98" s="492"/>
    </row>
    <row r="101" spans="1:26" ht="15" x14ac:dyDescent="0.25">
      <c r="B101" s="493" t="s">
        <v>193</v>
      </c>
      <c r="C101" s="494"/>
      <c r="D101" s="494"/>
      <c r="E101" s="494"/>
      <c r="F101" s="494"/>
      <c r="G101" s="494"/>
      <c r="H101" s="494"/>
      <c r="I101" s="494"/>
      <c r="J101" s="494"/>
      <c r="K101" s="494"/>
      <c r="L101" s="494"/>
      <c r="M101" s="494"/>
      <c r="N101" s="494"/>
      <c r="O101" s="494"/>
      <c r="P101" s="494"/>
    </row>
    <row r="103" spans="1:26" ht="15" thickBot="1" x14ac:dyDescent="0.3"/>
    <row r="104" spans="1:26" ht="15.75" thickBot="1" x14ac:dyDescent="0.3">
      <c r="B104" s="486" t="s">
        <v>194</v>
      </c>
      <c r="C104" s="487"/>
      <c r="D104" s="487"/>
      <c r="E104" s="487"/>
      <c r="F104" s="487"/>
      <c r="G104" s="487"/>
      <c r="H104" s="487"/>
      <c r="I104" s="487"/>
      <c r="J104" s="487"/>
      <c r="K104" s="487"/>
      <c r="L104" s="487"/>
      <c r="M104" s="487"/>
      <c r="N104" s="488"/>
    </row>
    <row r="106" spans="1:26" ht="15" thickBot="1" x14ac:dyDescent="0.3">
      <c r="M106" s="191"/>
      <c r="N106" s="191"/>
    </row>
    <row r="107" spans="1:26" s="174" customFormat="1" ht="75" x14ac:dyDescent="0.25">
      <c r="B107" s="192" t="s">
        <v>110</v>
      </c>
      <c r="C107" s="192" t="s">
        <v>111</v>
      </c>
      <c r="D107" s="192" t="s">
        <v>112</v>
      </c>
      <c r="E107" s="192" t="s">
        <v>113</v>
      </c>
      <c r="F107" s="192" t="s">
        <v>114</v>
      </c>
      <c r="G107" s="192" t="s">
        <v>115</v>
      </c>
      <c r="H107" s="192" t="s">
        <v>116</v>
      </c>
      <c r="I107" s="192" t="s">
        <v>117</v>
      </c>
      <c r="J107" s="192" t="s">
        <v>118</v>
      </c>
      <c r="K107" s="192" t="s">
        <v>119</v>
      </c>
      <c r="L107" s="192" t="s">
        <v>120</v>
      </c>
      <c r="M107" s="193" t="s">
        <v>121</v>
      </c>
      <c r="N107" s="192" t="s">
        <v>122</v>
      </c>
      <c r="O107" s="192" t="s">
        <v>123</v>
      </c>
      <c r="P107" s="194" t="s">
        <v>124</v>
      </c>
      <c r="Q107" s="194" t="s">
        <v>125</v>
      </c>
    </row>
    <row r="108" spans="1:26" s="79" customFormat="1" ht="114" x14ac:dyDescent="0.25">
      <c r="A108" s="47">
        <v>1</v>
      </c>
      <c r="B108" s="62" t="s">
        <v>1</v>
      </c>
      <c r="C108" s="63" t="s">
        <v>1281</v>
      </c>
      <c r="D108" s="62" t="s">
        <v>594</v>
      </c>
      <c r="E108" s="75" t="s">
        <v>1348</v>
      </c>
      <c r="F108" s="63" t="s">
        <v>75</v>
      </c>
      <c r="G108" s="64" t="s">
        <v>651</v>
      </c>
      <c r="H108" s="73">
        <v>41655</v>
      </c>
      <c r="I108" s="73">
        <v>41851</v>
      </c>
      <c r="J108" s="66" t="s">
        <v>95</v>
      </c>
      <c r="K108" s="74"/>
      <c r="L108" s="68"/>
      <c r="M108" s="75">
        <v>380</v>
      </c>
      <c r="N108" s="68" t="s">
        <v>651</v>
      </c>
      <c r="O108" s="70"/>
      <c r="P108" s="70">
        <v>253</v>
      </c>
      <c r="Q108" s="76" t="s">
        <v>1349</v>
      </c>
      <c r="R108" s="86"/>
      <c r="S108" s="86"/>
      <c r="T108" s="86"/>
      <c r="U108" s="86"/>
      <c r="V108" s="86"/>
      <c r="W108" s="86"/>
      <c r="X108" s="86"/>
      <c r="Y108" s="86"/>
      <c r="Z108" s="86"/>
    </row>
    <row r="109" spans="1:26" s="79" customFormat="1" x14ac:dyDescent="0.25">
      <c r="A109" s="47">
        <f>+A108+1</f>
        <v>2</v>
      </c>
      <c r="B109" s="62"/>
      <c r="C109" s="63"/>
      <c r="D109" s="62"/>
      <c r="E109" s="69"/>
      <c r="F109" s="63"/>
      <c r="G109" s="63"/>
      <c r="H109" s="73"/>
      <c r="I109" s="73"/>
      <c r="J109" s="66"/>
      <c r="K109" s="289"/>
      <c r="L109" s="66"/>
      <c r="M109" s="66"/>
      <c r="N109" s="68"/>
      <c r="O109" s="70"/>
      <c r="P109" s="70"/>
      <c r="Q109" s="76"/>
      <c r="R109" s="86"/>
      <c r="S109" s="86"/>
      <c r="T109" s="86"/>
      <c r="U109" s="86"/>
      <c r="V109" s="86"/>
      <c r="W109" s="86"/>
      <c r="X109" s="86"/>
      <c r="Y109" s="86"/>
      <c r="Z109" s="86"/>
    </row>
    <row r="110" spans="1:26" s="79" customFormat="1" x14ac:dyDescent="0.25">
      <c r="A110" s="47">
        <f t="shared" ref="A110:A115" si="1">+A109+1</f>
        <v>3</v>
      </c>
      <c r="B110" s="62"/>
      <c r="C110" s="62"/>
      <c r="D110" s="62"/>
      <c r="E110" s="69"/>
      <c r="F110" s="76"/>
      <c r="G110" s="76"/>
      <c r="H110" s="76"/>
      <c r="I110" s="76"/>
      <c r="J110" s="76"/>
      <c r="K110" s="76"/>
      <c r="L110" s="76"/>
      <c r="M110" s="76"/>
      <c r="N110" s="76"/>
      <c r="O110" s="76"/>
      <c r="P110" s="76"/>
      <c r="Q110" s="76"/>
      <c r="R110" s="86"/>
      <c r="S110" s="86"/>
      <c r="T110" s="86"/>
      <c r="U110" s="86"/>
      <c r="V110" s="86"/>
      <c r="W110" s="86"/>
      <c r="X110" s="86"/>
      <c r="Y110" s="86"/>
      <c r="Z110" s="86"/>
    </row>
    <row r="111" spans="1:26" s="79" customFormat="1" x14ac:dyDescent="0.25">
      <c r="A111" s="47">
        <f t="shared" si="1"/>
        <v>4</v>
      </c>
      <c r="B111" s="62"/>
      <c r="C111" s="63"/>
      <c r="D111" s="62"/>
      <c r="E111" s="138"/>
      <c r="F111" s="63"/>
      <c r="G111" s="68"/>
      <c r="H111" s="68"/>
      <c r="I111" s="68"/>
      <c r="J111" s="66"/>
      <c r="K111" s="68"/>
      <c r="L111" s="68"/>
      <c r="M111" s="68"/>
      <c r="N111" s="68"/>
      <c r="O111" s="68"/>
      <c r="P111" s="68"/>
      <c r="Q111" s="76"/>
      <c r="R111" s="86"/>
      <c r="S111" s="86"/>
      <c r="T111" s="86"/>
      <c r="U111" s="86"/>
      <c r="V111" s="86"/>
      <c r="W111" s="86"/>
      <c r="X111" s="86"/>
      <c r="Y111" s="86"/>
      <c r="Z111" s="86"/>
    </row>
    <row r="112" spans="1:26" s="79" customFormat="1" x14ac:dyDescent="0.25">
      <c r="A112" s="47">
        <f t="shared" si="1"/>
        <v>5</v>
      </c>
      <c r="B112" s="62"/>
      <c r="C112" s="63"/>
      <c r="D112" s="62"/>
      <c r="E112" s="138"/>
      <c r="F112" s="63"/>
      <c r="G112" s="63"/>
      <c r="H112" s="63"/>
      <c r="I112" s="66"/>
      <c r="J112" s="66"/>
      <c r="K112" s="66"/>
      <c r="L112" s="66"/>
      <c r="M112" s="68"/>
      <c r="N112" s="68"/>
      <c r="O112" s="70"/>
      <c r="P112" s="70"/>
      <c r="Q112" s="76"/>
      <c r="R112" s="86"/>
      <c r="S112" s="86"/>
      <c r="T112" s="86"/>
      <c r="U112" s="86"/>
      <c r="V112" s="86"/>
      <c r="W112" s="86"/>
      <c r="X112" s="86"/>
      <c r="Y112" s="86"/>
      <c r="Z112" s="86"/>
    </row>
    <row r="113" spans="1:26" s="79" customFormat="1" x14ac:dyDescent="0.25">
      <c r="A113" s="47">
        <f t="shared" si="1"/>
        <v>6</v>
      </c>
      <c r="B113" s="62"/>
      <c r="C113" s="63"/>
      <c r="D113" s="62"/>
      <c r="E113" s="138"/>
      <c r="F113" s="63"/>
      <c r="G113" s="63"/>
      <c r="H113" s="63"/>
      <c r="I113" s="66"/>
      <c r="J113" s="66"/>
      <c r="K113" s="66"/>
      <c r="L113" s="66"/>
      <c r="M113" s="68"/>
      <c r="N113" s="68"/>
      <c r="O113" s="70"/>
      <c r="P113" s="70"/>
      <c r="Q113" s="76"/>
      <c r="R113" s="86"/>
      <c r="S113" s="86"/>
      <c r="T113" s="86"/>
      <c r="U113" s="86"/>
      <c r="V113" s="86"/>
      <c r="W113" s="86"/>
      <c r="X113" s="86"/>
      <c r="Y113" s="86"/>
      <c r="Z113" s="86"/>
    </row>
    <row r="114" spans="1:26" s="79" customFormat="1" x14ac:dyDescent="0.25">
      <c r="A114" s="47">
        <f t="shared" si="1"/>
        <v>7</v>
      </c>
      <c r="B114" s="62"/>
      <c r="C114" s="63"/>
      <c r="D114" s="62"/>
      <c r="E114" s="138"/>
      <c r="F114" s="63"/>
      <c r="G114" s="63"/>
      <c r="H114" s="63"/>
      <c r="I114" s="66"/>
      <c r="J114" s="66"/>
      <c r="K114" s="66"/>
      <c r="L114" s="66"/>
      <c r="M114" s="68"/>
      <c r="N114" s="68"/>
      <c r="O114" s="70"/>
      <c r="P114" s="70"/>
      <c r="Q114" s="76"/>
      <c r="R114" s="86"/>
      <c r="S114" s="86"/>
      <c r="T114" s="86"/>
      <c r="U114" s="86"/>
      <c r="V114" s="86"/>
      <c r="W114" s="86"/>
      <c r="X114" s="86"/>
      <c r="Y114" s="86"/>
      <c r="Z114" s="86"/>
    </row>
    <row r="115" spans="1:26" s="79" customFormat="1" x14ac:dyDescent="0.25">
      <c r="A115" s="47">
        <f t="shared" si="1"/>
        <v>8</v>
      </c>
      <c r="B115" s="62"/>
      <c r="C115" s="63"/>
      <c r="D115" s="62"/>
      <c r="E115" s="138"/>
      <c r="F115" s="63"/>
      <c r="G115" s="63"/>
      <c r="H115" s="63"/>
      <c r="I115" s="66"/>
      <c r="J115" s="66"/>
      <c r="K115" s="66"/>
      <c r="L115" s="66"/>
      <c r="M115" s="68"/>
      <c r="N115" s="68"/>
      <c r="O115" s="70"/>
      <c r="P115" s="70"/>
      <c r="Q115" s="76"/>
      <c r="R115" s="86"/>
      <c r="S115" s="86"/>
      <c r="T115" s="86"/>
      <c r="U115" s="86"/>
      <c r="V115" s="86"/>
      <c r="W115" s="86"/>
      <c r="X115" s="86"/>
      <c r="Y115" s="86"/>
      <c r="Z115" s="86"/>
    </row>
    <row r="116" spans="1:26" s="79" customFormat="1" ht="15" x14ac:dyDescent="0.25">
      <c r="A116" s="47"/>
      <c r="B116" s="118" t="s">
        <v>105</v>
      </c>
      <c r="C116" s="63"/>
      <c r="D116" s="62"/>
      <c r="E116" s="138"/>
      <c r="F116" s="63"/>
      <c r="G116" s="63"/>
      <c r="H116" s="63"/>
      <c r="I116" s="66"/>
      <c r="J116" s="66"/>
      <c r="K116" s="140">
        <f>SUM(K108:K115)</f>
        <v>0</v>
      </c>
      <c r="L116" s="140">
        <f>SUM(L108:L115)</f>
        <v>0</v>
      </c>
      <c r="M116" s="139">
        <f>SUM(M108:M115)</f>
        <v>380</v>
      </c>
      <c r="N116" s="140">
        <f>SUM(N108:N115)</f>
        <v>0</v>
      </c>
      <c r="O116" s="70"/>
      <c r="P116" s="70"/>
      <c r="Q116" s="76"/>
    </row>
    <row r="117" spans="1:26" x14ac:dyDescent="0.25">
      <c r="E117" s="155"/>
    </row>
    <row r="118" spans="1:26" ht="15" x14ac:dyDescent="0.25">
      <c r="B118" s="160" t="s">
        <v>204</v>
      </c>
      <c r="C118" s="235">
        <f>+K116</f>
        <v>0</v>
      </c>
      <c r="H118" s="142"/>
      <c r="I118" s="142"/>
      <c r="J118" s="142"/>
      <c r="K118" s="142"/>
      <c r="L118" s="142"/>
      <c r="M118" s="142"/>
    </row>
    <row r="120" spans="1:26" ht="15" thickBot="1" x14ac:dyDescent="0.3"/>
    <row r="121" spans="1:26" ht="30.75" thickBot="1" x14ac:dyDescent="0.3">
      <c r="B121" s="210" t="s">
        <v>205</v>
      </c>
      <c r="C121" s="211" t="s">
        <v>206</v>
      </c>
      <c r="D121" s="210" t="s">
        <v>104</v>
      </c>
      <c r="E121" s="211" t="s">
        <v>207</v>
      </c>
    </row>
    <row r="122" spans="1:26" x14ac:dyDescent="0.25">
      <c r="B122" s="47" t="s">
        <v>208</v>
      </c>
      <c r="C122" s="212">
        <v>20</v>
      </c>
      <c r="D122" s="212">
        <v>0</v>
      </c>
      <c r="E122" s="495">
        <f>+D122+D123+D124</f>
        <v>0</v>
      </c>
    </row>
    <row r="123" spans="1:26" x14ac:dyDescent="0.25">
      <c r="B123" s="47" t="s">
        <v>209</v>
      </c>
      <c r="C123" s="85">
        <v>30</v>
      </c>
      <c r="D123" s="85">
        <v>0</v>
      </c>
      <c r="E123" s="496"/>
    </row>
    <row r="124" spans="1:26" ht="15" thickBot="1" x14ac:dyDescent="0.3">
      <c r="B124" s="47" t="s">
        <v>210</v>
      </c>
      <c r="C124" s="213">
        <v>40</v>
      </c>
      <c r="D124" s="213">
        <v>0</v>
      </c>
      <c r="E124" s="497"/>
    </row>
    <row r="126" spans="1:26" ht="15" thickBot="1" x14ac:dyDescent="0.3"/>
    <row r="127" spans="1:26" ht="15.75" thickBot="1" x14ac:dyDescent="0.3">
      <c r="B127" s="486" t="s">
        <v>211</v>
      </c>
      <c r="C127" s="487"/>
      <c r="D127" s="487"/>
      <c r="E127" s="487"/>
      <c r="F127" s="487"/>
      <c r="G127" s="487"/>
      <c r="H127" s="487"/>
      <c r="I127" s="487"/>
      <c r="J127" s="487"/>
      <c r="K127" s="487"/>
      <c r="L127" s="487"/>
      <c r="M127" s="487"/>
      <c r="N127" s="488"/>
    </row>
    <row r="129" spans="2:17" ht="15" x14ac:dyDescent="0.25">
      <c r="B129" s="476" t="s">
        <v>163</v>
      </c>
      <c r="C129" s="476" t="s">
        <v>164</v>
      </c>
      <c r="D129" s="476" t="s">
        <v>165</v>
      </c>
      <c r="E129" s="476" t="s">
        <v>166</v>
      </c>
      <c r="F129" s="476" t="s">
        <v>167</v>
      </c>
      <c r="G129" s="476" t="s">
        <v>168</v>
      </c>
      <c r="H129" s="476" t="s">
        <v>169</v>
      </c>
      <c r="I129" s="476" t="s">
        <v>170</v>
      </c>
      <c r="J129" s="489" t="s">
        <v>171</v>
      </c>
      <c r="K129" s="490"/>
      <c r="L129" s="491"/>
      <c r="M129" s="476" t="s">
        <v>172</v>
      </c>
      <c r="N129" s="476" t="s">
        <v>640</v>
      </c>
      <c r="O129" s="476" t="s">
        <v>641</v>
      </c>
      <c r="P129" s="478" t="s">
        <v>96</v>
      </c>
      <c r="Q129" s="479"/>
    </row>
    <row r="130" spans="2:17" ht="30" x14ac:dyDescent="0.25">
      <c r="B130" s="477"/>
      <c r="C130" s="477"/>
      <c r="D130" s="477"/>
      <c r="E130" s="477"/>
      <c r="F130" s="477"/>
      <c r="G130" s="477"/>
      <c r="H130" s="477"/>
      <c r="I130" s="477"/>
      <c r="J130" s="176" t="s">
        <v>173</v>
      </c>
      <c r="K130" s="176" t="s">
        <v>174</v>
      </c>
      <c r="L130" s="176" t="s">
        <v>175</v>
      </c>
      <c r="M130" s="477"/>
      <c r="N130" s="477"/>
      <c r="O130" s="477"/>
      <c r="P130" s="480"/>
      <c r="Q130" s="481"/>
    </row>
    <row r="131" spans="2:17" ht="60.75" customHeight="1" x14ac:dyDescent="0.2">
      <c r="B131" s="59" t="s">
        <v>1314</v>
      </c>
      <c r="C131" s="217" t="s">
        <v>1315</v>
      </c>
      <c r="D131" s="127" t="s">
        <v>1316</v>
      </c>
      <c r="E131" s="240">
        <v>52341741</v>
      </c>
      <c r="F131" s="127" t="s">
        <v>1317</v>
      </c>
      <c r="G131" s="127" t="s">
        <v>1318</v>
      </c>
      <c r="H131" s="129">
        <v>37239</v>
      </c>
      <c r="I131" s="127" t="s">
        <v>651</v>
      </c>
      <c r="J131" s="127" t="s">
        <v>1</v>
      </c>
      <c r="K131" s="127" t="s">
        <v>1319</v>
      </c>
      <c r="L131" s="127" t="s">
        <v>1320</v>
      </c>
      <c r="M131" s="99" t="s">
        <v>98</v>
      </c>
      <c r="N131" s="85" t="s">
        <v>75</v>
      </c>
      <c r="O131" s="85" t="s">
        <v>75</v>
      </c>
      <c r="P131" s="468"/>
      <c r="Q131" s="469"/>
    </row>
    <row r="132" spans="2:17" s="215" customFormat="1" ht="57" x14ac:dyDescent="0.2">
      <c r="B132" s="59" t="s">
        <v>1141</v>
      </c>
      <c r="C132" s="217" t="s">
        <v>1315</v>
      </c>
      <c r="D132" s="59" t="s">
        <v>1321</v>
      </c>
      <c r="E132" s="321">
        <v>52843542</v>
      </c>
      <c r="F132" s="59" t="s">
        <v>1322</v>
      </c>
      <c r="G132" s="59" t="s">
        <v>442</v>
      </c>
      <c r="H132" s="236">
        <v>40523</v>
      </c>
      <c r="I132" s="127" t="s">
        <v>651</v>
      </c>
      <c r="J132" s="127" t="s">
        <v>1</v>
      </c>
      <c r="K132" s="76" t="s">
        <v>1323</v>
      </c>
      <c r="L132" s="127" t="s">
        <v>1320</v>
      </c>
      <c r="M132" s="198" t="s">
        <v>98</v>
      </c>
      <c r="N132" s="85" t="s">
        <v>75</v>
      </c>
      <c r="O132" s="85" t="s">
        <v>75</v>
      </c>
      <c r="P132" s="468"/>
      <c r="Q132" s="469"/>
    </row>
    <row r="133" spans="2:17" s="215" customFormat="1" ht="47.25" customHeight="1" x14ac:dyDescent="0.2">
      <c r="B133" s="59" t="s">
        <v>559</v>
      </c>
      <c r="C133" s="217" t="s">
        <v>1315</v>
      </c>
      <c r="D133" s="59" t="s">
        <v>1324</v>
      </c>
      <c r="E133" s="321">
        <v>53015957</v>
      </c>
      <c r="F133" s="59" t="s">
        <v>1325</v>
      </c>
      <c r="G133" s="127" t="s">
        <v>1326</v>
      </c>
      <c r="H133" s="236">
        <v>41327</v>
      </c>
      <c r="I133" s="127" t="s">
        <v>651</v>
      </c>
      <c r="J133" s="59" t="s">
        <v>1281</v>
      </c>
      <c r="K133" s="59" t="s">
        <v>1327</v>
      </c>
      <c r="L133" s="59" t="s">
        <v>1328</v>
      </c>
      <c r="M133" s="198" t="s">
        <v>98</v>
      </c>
      <c r="N133" s="85" t="s">
        <v>75</v>
      </c>
      <c r="O133" s="85" t="s">
        <v>75</v>
      </c>
      <c r="P133" s="468"/>
      <c r="Q133" s="469"/>
    </row>
    <row r="134" spans="2:17" x14ac:dyDescent="0.2">
      <c r="B134" s="144"/>
      <c r="C134" s="217"/>
      <c r="D134" s="100"/>
      <c r="E134" s="100"/>
      <c r="F134" s="100"/>
      <c r="G134" s="100"/>
      <c r="H134" s="100"/>
      <c r="I134" s="100"/>
      <c r="J134" s="100"/>
      <c r="K134" s="100"/>
      <c r="L134" s="100"/>
      <c r="M134" s="100"/>
      <c r="N134" s="100"/>
      <c r="O134" s="100"/>
      <c r="P134" s="218"/>
      <c r="Q134" s="219"/>
    </row>
    <row r="137" spans="2:17" ht="15" thickBot="1" x14ac:dyDescent="0.3"/>
    <row r="138" spans="2:17" ht="30" x14ac:dyDescent="0.25">
      <c r="B138" s="158" t="s">
        <v>94</v>
      </c>
      <c r="C138" s="158" t="s">
        <v>205</v>
      </c>
      <c r="D138" s="176" t="s">
        <v>206</v>
      </c>
      <c r="E138" s="158" t="s">
        <v>104</v>
      </c>
      <c r="F138" s="211" t="s">
        <v>227</v>
      </c>
      <c r="G138" s="177"/>
    </row>
    <row r="139" spans="2:17" ht="156.75" x14ac:dyDescent="0.2">
      <c r="B139" s="470" t="s">
        <v>228</v>
      </c>
      <c r="C139" s="217" t="s">
        <v>229</v>
      </c>
      <c r="D139" s="85">
        <v>25</v>
      </c>
      <c r="E139" s="85">
        <v>25</v>
      </c>
      <c r="F139" s="471">
        <f>+E139+E140+E141</f>
        <v>60</v>
      </c>
      <c r="G139" s="221"/>
    </row>
    <row r="140" spans="2:17" ht="114" x14ac:dyDescent="0.2">
      <c r="B140" s="470"/>
      <c r="C140" s="217" t="s">
        <v>230</v>
      </c>
      <c r="D140" s="47">
        <v>25</v>
      </c>
      <c r="E140" s="85">
        <v>25</v>
      </c>
      <c r="F140" s="472"/>
      <c r="G140" s="221"/>
    </row>
    <row r="141" spans="2:17" ht="99.75" x14ac:dyDescent="0.2">
      <c r="B141" s="470"/>
      <c r="C141" s="217" t="s">
        <v>231</v>
      </c>
      <c r="D141" s="85">
        <v>10</v>
      </c>
      <c r="E141" s="85">
        <v>10</v>
      </c>
      <c r="F141" s="473"/>
      <c r="G141" s="221"/>
    </row>
    <row r="142" spans="2:17" x14ac:dyDescent="0.2">
      <c r="C142" s="171"/>
    </row>
    <row r="145" spans="2:5" ht="15" x14ac:dyDescent="0.25">
      <c r="B145" s="188" t="s">
        <v>232</v>
      </c>
    </row>
    <row r="148" spans="2:5" ht="15" x14ac:dyDescent="0.25">
      <c r="B148" s="176" t="s">
        <v>94</v>
      </c>
      <c r="C148" s="176" t="s">
        <v>103</v>
      </c>
      <c r="D148" s="158" t="s">
        <v>104</v>
      </c>
      <c r="E148" s="158" t="s">
        <v>105</v>
      </c>
    </row>
    <row r="149" spans="2:5" ht="42.75" x14ac:dyDescent="0.25">
      <c r="B149" s="190" t="s">
        <v>106</v>
      </c>
      <c r="C149" s="47">
        <v>40</v>
      </c>
      <c r="D149" s="85">
        <f>+E122</f>
        <v>0</v>
      </c>
      <c r="E149" s="474">
        <f>+D149+D150</f>
        <v>60</v>
      </c>
    </row>
    <row r="150" spans="2:5" ht="71.25" x14ac:dyDescent="0.25">
      <c r="B150" s="190" t="s">
        <v>107</v>
      </c>
      <c r="C150" s="47">
        <v>60</v>
      </c>
      <c r="D150" s="85">
        <f>+F139</f>
        <v>60</v>
      </c>
      <c r="E150" s="475"/>
    </row>
  </sheetData>
  <mergeCells count="69">
    <mergeCell ref="M46:N46"/>
    <mergeCell ref="B2:P2"/>
    <mergeCell ref="B4:P4"/>
    <mergeCell ref="A5:L5"/>
    <mergeCell ref="C7:N7"/>
    <mergeCell ref="C8:N8"/>
    <mergeCell ref="C9:N9"/>
    <mergeCell ref="C10:N10"/>
    <mergeCell ref="C11:E11"/>
    <mergeCell ref="B15:C22"/>
    <mergeCell ref="B23:C23"/>
    <mergeCell ref="E41:E42"/>
    <mergeCell ref="P75:Q75"/>
    <mergeCell ref="B60:B61"/>
    <mergeCell ref="C60:C61"/>
    <mergeCell ref="D60:E60"/>
    <mergeCell ref="C64:N64"/>
    <mergeCell ref="B66:N66"/>
    <mergeCell ref="P69:Q69"/>
    <mergeCell ref="P70:Q70"/>
    <mergeCell ref="P71:Q71"/>
    <mergeCell ref="P72:Q72"/>
    <mergeCell ref="P73:Q73"/>
    <mergeCell ref="P74:Q74"/>
    <mergeCell ref="P87:Q88"/>
    <mergeCell ref="P89:Q89"/>
    <mergeCell ref="P76:Q76"/>
    <mergeCell ref="B82:N82"/>
    <mergeCell ref="B87:B88"/>
    <mergeCell ref="C87:C88"/>
    <mergeCell ref="D87:D88"/>
    <mergeCell ref="E87:E88"/>
    <mergeCell ref="F87:F88"/>
    <mergeCell ref="G87:G88"/>
    <mergeCell ref="H87:H88"/>
    <mergeCell ref="I87:I88"/>
    <mergeCell ref="D98:E98"/>
    <mergeCell ref="J87:L87"/>
    <mergeCell ref="M87:M88"/>
    <mergeCell ref="N87:N88"/>
    <mergeCell ref="O87:O88"/>
    <mergeCell ref="P90:Q90"/>
    <mergeCell ref="P91:Q91"/>
    <mergeCell ref="P92:Q92"/>
    <mergeCell ref="B94:N94"/>
    <mergeCell ref="D97:E97"/>
    <mergeCell ref="B101:P101"/>
    <mergeCell ref="B104:N104"/>
    <mergeCell ref="E122:E124"/>
    <mergeCell ref="B127:N127"/>
    <mergeCell ref="B129:B130"/>
    <mergeCell ref="C129:C130"/>
    <mergeCell ref="D129:D130"/>
    <mergeCell ref="E129:E130"/>
    <mergeCell ref="F129:F130"/>
    <mergeCell ref="G129:G130"/>
    <mergeCell ref="B139:B141"/>
    <mergeCell ref="F139:F141"/>
    <mergeCell ref="H129:H130"/>
    <mergeCell ref="I129:I130"/>
    <mergeCell ref="J129:L129"/>
    <mergeCell ref="E149:E150"/>
    <mergeCell ref="P129:Q130"/>
    <mergeCell ref="P131:Q131"/>
    <mergeCell ref="P132:Q132"/>
    <mergeCell ref="P133:Q133"/>
    <mergeCell ref="M129:M130"/>
    <mergeCell ref="N129:N130"/>
    <mergeCell ref="O129:O130"/>
  </mergeCells>
  <dataValidations count="2">
    <dataValidation type="list" allowBlank="1" showInputMessage="1" showErrorMessage="1" sqref="IS25:IS45 SO25:SO45 ACK25:ACK45 AMG25:AMG45 AWC25:AWC45 BFY25:BFY45 BPU25:BPU45 BZQ25:BZQ45 CJM25:CJM45 CTI25:CTI45 DDE25:DDE45 DNA25:DNA45 DWW25:DWW45 EGS25:EGS45 EQO25:EQO45 FAK25:FAK45 FKG25:FKG45 FUC25:FUC45 GDY25:GDY45 GNU25:GNU45 GXQ25:GXQ45 HHM25:HHM45 HRI25:HRI45 IBE25:IBE45 ILA25:ILA45 IUW25:IUW45 JES25:JES45 JOO25:JOO45 JYK25:JYK45 KIG25:KIG45 KSC25:KSC45 LBY25:LBY45 LLU25:LLU45 LVQ25:LVQ45 MFM25:MFM45 MPI25:MPI45 MZE25:MZE45 NJA25:NJA45 NSW25:NSW45 OCS25:OCS45 OMO25:OMO45 OWK25:OWK45 PGG25:PGG45 PQC25:PQC45 PZY25:PZY45 QJU25:QJU45 QTQ25:QTQ45 RDM25:RDM45 RNI25:RNI45 RXE25:RXE45 SHA25:SHA45 SQW25:SQW45 TAS25:TAS45 TKO25:TKO45 TUK25:TUK45 UEG25:UEG45 UOC25:UOC45 UXY25:UXY45 VHU25:VHU45 VRQ25:VRQ45 WBM25:WBM45 WLI25:WLI45 WVE25:WVE45 XFA25:XFA45 IS65561:IS65581 SO65561:SO65581 ACK65561:ACK65581 AMG65561:AMG65581 AWC65561:AWC65581 BFY65561:BFY65581 BPU65561:BPU65581 BZQ65561:BZQ65581 CJM65561:CJM65581 CTI65561:CTI65581 DDE65561:DDE65581 DNA65561:DNA65581 DWW65561:DWW65581 EGS65561:EGS65581 EQO65561:EQO65581 FAK65561:FAK65581 FKG65561:FKG65581 FUC65561:FUC65581 GDY65561:GDY65581 GNU65561:GNU65581 GXQ65561:GXQ65581 HHM65561:HHM65581 HRI65561:HRI65581 IBE65561:IBE65581 ILA65561:ILA65581 IUW65561:IUW65581 JES65561:JES65581 JOO65561:JOO65581 JYK65561:JYK65581 KIG65561:KIG65581 KSC65561:KSC65581 LBY65561:LBY65581 LLU65561:LLU65581 LVQ65561:LVQ65581 MFM65561:MFM65581 MPI65561:MPI65581 MZE65561:MZE65581 NJA65561:NJA65581 NSW65561:NSW65581 OCS65561:OCS65581 OMO65561:OMO65581 OWK65561:OWK65581 PGG65561:PGG65581 PQC65561:PQC65581 PZY65561:PZY65581 QJU65561:QJU65581 QTQ65561:QTQ65581 RDM65561:RDM65581 RNI65561:RNI65581 RXE65561:RXE65581 SHA65561:SHA65581 SQW65561:SQW65581 TAS65561:TAS65581 TKO65561:TKO65581 TUK65561:TUK65581 UEG65561:UEG65581 UOC65561:UOC65581 UXY65561:UXY65581 VHU65561:VHU65581 VRQ65561:VRQ65581 WBM65561:WBM65581 WLI65561:WLI65581 WVE65561:WVE65581 XFA65561:XFA65581 IS131097:IS131117 SO131097:SO131117 ACK131097:ACK131117 AMG131097:AMG131117 AWC131097:AWC131117 BFY131097:BFY131117 BPU131097:BPU131117 BZQ131097:BZQ131117 CJM131097:CJM131117 CTI131097:CTI131117 DDE131097:DDE131117 DNA131097:DNA131117 DWW131097:DWW131117 EGS131097:EGS131117 EQO131097:EQO131117 FAK131097:FAK131117 FKG131097:FKG131117 FUC131097:FUC131117 GDY131097:GDY131117 GNU131097:GNU131117 GXQ131097:GXQ131117 HHM131097:HHM131117 HRI131097:HRI131117 IBE131097:IBE131117 ILA131097:ILA131117 IUW131097:IUW131117 JES131097:JES131117 JOO131097:JOO131117 JYK131097:JYK131117 KIG131097:KIG131117 KSC131097:KSC131117 LBY131097:LBY131117 LLU131097:LLU131117 LVQ131097:LVQ131117 MFM131097:MFM131117 MPI131097:MPI131117 MZE131097:MZE131117 NJA131097:NJA131117 NSW131097:NSW131117 OCS131097:OCS131117 OMO131097:OMO131117 OWK131097:OWK131117 PGG131097:PGG131117 PQC131097:PQC131117 PZY131097:PZY131117 QJU131097:QJU131117 QTQ131097:QTQ131117 RDM131097:RDM131117 RNI131097:RNI131117 RXE131097:RXE131117 SHA131097:SHA131117 SQW131097:SQW131117 TAS131097:TAS131117 TKO131097:TKO131117 TUK131097:TUK131117 UEG131097:UEG131117 UOC131097:UOC131117 UXY131097:UXY131117 VHU131097:VHU131117 VRQ131097:VRQ131117 WBM131097:WBM131117 WLI131097:WLI131117 WVE131097:WVE131117 XFA131097:XFA131117 IS196633:IS196653 SO196633:SO196653 ACK196633:ACK196653 AMG196633:AMG196653 AWC196633:AWC196653 BFY196633:BFY196653 BPU196633:BPU196653 BZQ196633:BZQ196653 CJM196633:CJM196653 CTI196633:CTI196653 DDE196633:DDE196653 DNA196633:DNA196653 DWW196633:DWW196653 EGS196633:EGS196653 EQO196633:EQO196653 FAK196633:FAK196653 FKG196633:FKG196653 FUC196633:FUC196653 GDY196633:GDY196653 GNU196633:GNU196653 GXQ196633:GXQ196653 HHM196633:HHM196653 HRI196633:HRI196653 IBE196633:IBE196653 ILA196633:ILA196653 IUW196633:IUW196653 JES196633:JES196653 JOO196633:JOO196653 JYK196633:JYK196653 KIG196633:KIG196653 KSC196633:KSC196653 LBY196633:LBY196653 LLU196633:LLU196653 LVQ196633:LVQ196653 MFM196633:MFM196653 MPI196633:MPI196653 MZE196633:MZE196653 NJA196633:NJA196653 NSW196633:NSW196653 OCS196633:OCS196653 OMO196633:OMO196653 OWK196633:OWK196653 PGG196633:PGG196653 PQC196633:PQC196653 PZY196633:PZY196653 QJU196633:QJU196653 QTQ196633:QTQ196653 RDM196633:RDM196653 RNI196633:RNI196653 RXE196633:RXE196653 SHA196633:SHA196653 SQW196633:SQW196653 TAS196633:TAS196653 TKO196633:TKO196653 TUK196633:TUK196653 UEG196633:UEG196653 UOC196633:UOC196653 UXY196633:UXY196653 VHU196633:VHU196653 VRQ196633:VRQ196653 WBM196633:WBM196653 WLI196633:WLI196653 WVE196633:WVE196653 XFA196633:XFA196653 IS262169:IS262189 SO262169:SO262189 ACK262169:ACK262189 AMG262169:AMG262189 AWC262169:AWC262189 BFY262169:BFY262189 BPU262169:BPU262189 BZQ262169:BZQ262189 CJM262169:CJM262189 CTI262169:CTI262189 DDE262169:DDE262189 DNA262169:DNA262189 DWW262169:DWW262189 EGS262169:EGS262189 EQO262169:EQO262189 FAK262169:FAK262189 FKG262169:FKG262189 FUC262169:FUC262189 GDY262169:GDY262189 GNU262169:GNU262189 GXQ262169:GXQ262189 HHM262169:HHM262189 HRI262169:HRI262189 IBE262169:IBE262189 ILA262169:ILA262189 IUW262169:IUW262189 JES262169:JES262189 JOO262169:JOO262189 JYK262169:JYK262189 KIG262169:KIG262189 KSC262169:KSC262189 LBY262169:LBY262189 LLU262169:LLU262189 LVQ262169:LVQ262189 MFM262169:MFM262189 MPI262169:MPI262189 MZE262169:MZE262189 NJA262169:NJA262189 NSW262169:NSW262189 OCS262169:OCS262189 OMO262169:OMO262189 OWK262169:OWK262189 PGG262169:PGG262189 PQC262169:PQC262189 PZY262169:PZY262189 QJU262169:QJU262189 QTQ262169:QTQ262189 RDM262169:RDM262189 RNI262169:RNI262189 RXE262169:RXE262189 SHA262169:SHA262189 SQW262169:SQW262189 TAS262169:TAS262189 TKO262169:TKO262189 TUK262169:TUK262189 UEG262169:UEG262189 UOC262169:UOC262189 UXY262169:UXY262189 VHU262169:VHU262189 VRQ262169:VRQ262189 WBM262169:WBM262189 WLI262169:WLI262189 WVE262169:WVE262189 XFA262169:XFA262189 IS327705:IS327725 SO327705:SO327725 ACK327705:ACK327725 AMG327705:AMG327725 AWC327705:AWC327725 BFY327705:BFY327725 BPU327705:BPU327725 BZQ327705:BZQ327725 CJM327705:CJM327725 CTI327705:CTI327725 DDE327705:DDE327725 DNA327705:DNA327725 DWW327705:DWW327725 EGS327705:EGS327725 EQO327705:EQO327725 FAK327705:FAK327725 FKG327705:FKG327725 FUC327705:FUC327725 GDY327705:GDY327725 GNU327705:GNU327725 GXQ327705:GXQ327725 HHM327705:HHM327725 HRI327705:HRI327725 IBE327705:IBE327725 ILA327705:ILA327725 IUW327705:IUW327725 JES327705:JES327725 JOO327705:JOO327725 JYK327705:JYK327725 KIG327705:KIG327725 KSC327705:KSC327725 LBY327705:LBY327725 LLU327705:LLU327725 LVQ327705:LVQ327725 MFM327705:MFM327725 MPI327705:MPI327725 MZE327705:MZE327725 NJA327705:NJA327725 NSW327705:NSW327725 OCS327705:OCS327725 OMO327705:OMO327725 OWK327705:OWK327725 PGG327705:PGG327725 PQC327705:PQC327725 PZY327705:PZY327725 QJU327705:QJU327725 QTQ327705:QTQ327725 RDM327705:RDM327725 RNI327705:RNI327725 RXE327705:RXE327725 SHA327705:SHA327725 SQW327705:SQW327725 TAS327705:TAS327725 TKO327705:TKO327725 TUK327705:TUK327725 UEG327705:UEG327725 UOC327705:UOC327725 UXY327705:UXY327725 VHU327705:VHU327725 VRQ327705:VRQ327725 WBM327705:WBM327725 WLI327705:WLI327725 WVE327705:WVE327725 XFA327705:XFA327725 IS393241:IS393261 SO393241:SO393261 ACK393241:ACK393261 AMG393241:AMG393261 AWC393241:AWC393261 BFY393241:BFY393261 BPU393241:BPU393261 BZQ393241:BZQ393261 CJM393241:CJM393261 CTI393241:CTI393261 DDE393241:DDE393261 DNA393241:DNA393261 DWW393241:DWW393261 EGS393241:EGS393261 EQO393241:EQO393261 FAK393241:FAK393261 FKG393241:FKG393261 FUC393241:FUC393261 GDY393241:GDY393261 GNU393241:GNU393261 GXQ393241:GXQ393261 HHM393241:HHM393261 HRI393241:HRI393261 IBE393241:IBE393261 ILA393241:ILA393261 IUW393241:IUW393261 JES393241:JES393261 JOO393241:JOO393261 JYK393241:JYK393261 KIG393241:KIG393261 KSC393241:KSC393261 LBY393241:LBY393261 LLU393241:LLU393261 LVQ393241:LVQ393261 MFM393241:MFM393261 MPI393241:MPI393261 MZE393241:MZE393261 NJA393241:NJA393261 NSW393241:NSW393261 OCS393241:OCS393261 OMO393241:OMO393261 OWK393241:OWK393261 PGG393241:PGG393261 PQC393241:PQC393261 PZY393241:PZY393261 QJU393241:QJU393261 QTQ393241:QTQ393261 RDM393241:RDM393261 RNI393241:RNI393261 RXE393241:RXE393261 SHA393241:SHA393261 SQW393241:SQW393261 TAS393241:TAS393261 TKO393241:TKO393261 TUK393241:TUK393261 UEG393241:UEG393261 UOC393241:UOC393261 UXY393241:UXY393261 VHU393241:VHU393261 VRQ393241:VRQ393261 WBM393241:WBM393261 WLI393241:WLI393261 WVE393241:WVE393261 XFA393241:XFA393261 IS458777:IS458797 SO458777:SO458797 ACK458777:ACK458797 AMG458777:AMG458797 AWC458777:AWC458797 BFY458777:BFY458797 BPU458777:BPU458797 BZQ458777:BZQ458797 CJM458777:CJM458797 CTI458777:CTI458797 DDE458777:DDE458797 DNA458777:DNA458797 DWW458777:DWW458797 EGS458777:EGS458797 EQO458777:EQO458797 FAK458777:FAK458797 FKG458777:FKG458797 FUC458777:FUC458797 GDY458777:GDY458797 GNU458777:GNU458797 GXQ458777:GXQ458797 HHM458777:HHM458797 HRI458777:HRI458797 IBE458777:IBE458797 ILA458777:ILA458797 IUW458777:IUW458797 JES458777:JES458797 JOO458777:JOO458797 JYK458777:JYK458797 KIG458777:KIG458797 KSC458777:KSC458797 LBY458777:LBY458797 LLU458777:LLU458797 LVQ458777:LVQ458797 MFM458777:MFM458797 MPI458777:MPI458797 MZE458777:MZE458797 NJA458777:NJA458797 NSW458777:NSW458797 OCS458777:OCS458797 OMO458777:OMO458797 OWK458777:OWK458797 PGG458777:PGG458797 PQC458777:PQC458797 PZY458777:PZY458797 QJU458777:QJU458797 QTQ458777:QTQ458797 RDM458777:RDM458797 RNI458777:RNI458797 RXE458777:RXE458797 SHA458777:SHA458797 SQW458777:SQW458797 TAS458777:TAS458797 TKO458777:TKO458797 TUK458777:TUK458797 UEG458777:UEG458797 UOC458777:UOC458797 UXY458777:UXY458797 VHU458777:VHU458797 VRQ458777:VRQ458797 WBM458777:WBM458797 WLI458777:WLI458797 WVE458777:WVE458797 XFA458777:XFA458797 IS524313:IS524333 SO524313:SO524333 ACK524313:ACK524333 AMG524313:AMG524333 AWC524313:AWC524333 BFY524313:BFY524333 BPU524313:BPU524333 BZQ524313:BZQ524333 CJM524313:CJM524333 CTI524313:CTI524333 DDE524313:DDE524333 DNA524313:DNA524333 DWW524313:DWW524333 EGS524313:EGS524333 EQO524313:EQO524333 FAK524313:FAK524333 FKG524313:FKG524333 FUC524313:FUC524333 GDY524313:GDY524333 GNU524313:GNU524333 GXQ524313:GXQ524333 HHM524313:HHM524333 HRI524313:HRI524333 IBE524313:IBE524333 ILA524313:ILA524333 IUW524313:IUW524333 JES524313:JES524333 JOO524313:JOO524333 JYK524313:JYK524333 KIG524313:KIG524333 KSC524313:KSC524333 LBY524313:LBY524333 LLU524313:LLU524333 LVQ524313:LVQ524333 MFM524313:MFM524333 MPI524313:MPI524333 MZE524313:MZE524333 NJA524313:NJA524333 NSW524313:NSW524333 OCS524313:OCS524333 OMO524313:OMO524333 OWK524313:OWK524333 PGG524313:PGG524333 PQC524313:PQC524333 PZY524313:PZY524333 QJU524313:QJU524333 QTQ524313:QTQ524333 RDM524313:RDM524333 RNI524313:RNI524333 RXE524313:RXE524333 SHA524313:SHA524333 SQW524313:SQW524333 TAS524313:TAS524333 TKO524313:TKO524333 TUK524313:TUK524333 UEG524313:UEG524333 UOC524313:UOC524333 UXY524313:UXY524333 VHU524313:VHU524333 VRQ524313:VRQ524333 WBM524313:WBM524333 WLI524313:WLI524333 WVE524313:WVE524333 XFA524313:XFA524333 IS589849:IS589869 SO589849:SO589869 ACK589849:ACK589869 AMG589849:AMG589869 AWC589849:AWC589869 BFY589849:BFY589869 BPU589849:BPU589869 BZQ589849:BZQ589869 CJM589849:CJM589869 CTI589849:CTI589869 DDE589849:DDE589869 DNA589849:DNA589869 DWW589849:DWW589869 EGS589849:EGS589869 EQO589849:EQO589869 FAK589849:FAK589869 FKG589849:FKG589869 FUC589849:FUC589869 GDY589849:GDY589869 GNU589849:GNU589869 GXQ589849:GXQ589869 HHM589849:HHM589869 HRI589849:HRI589869 IBE589849:IBE589869 ILA589849:ILA589869 IUW589849:IUW589869 JES589849:JES589869 JOO589849:JOO589869 JYK589849:JYK589869 KIG589849:KIG589869 KSC589849:KSC589869 LBY589849:LBY589869 LLU589849:LLU589869 LVQ589849:LVQ589869 MFM589849:MFM589869 MPI589849:MPI589869 MZE589849:MZE589869 NJA589849:NJA589869 NSW589849:NSW589869 OCS589849:OCS589869 OMO589849:OMO589869 OWK589849:OWK589869 PGG589849:PGG589869 PQC589849:PQC589869 PZY589849:PZY589869 QJU589849:QJU589869 QTQ589849:QTQ589869 RDM589849:RDM589869 RNI589849:RNI589869 RXE589849:RXE589869 SHA589849:SHA589869 SQW589849:SQW589869 TAS589849:TAS589869 TKO589849:TKO589869 TUK589849:TUK589869 UEG589849:UEG589869 UOC589849:UOC589869 UXY589849:UXY589869 VHU589849:VHU589869 VRQ589849:VRQ589869 WBM589849:WBM589869 WLI589849:WLI589869 WVE589849:WVE589869 XFA589849:XFA589869 IS655385:IS655405 SO655385:SO655405 ACK655385:ACK655405 AMG655385:AMG655405 AWC655385:AWC655405 BFY655385:BFY655405 BPU655385:BPU655405 BZQ655385:BZQ655405 CJM655385:CJM655405 CTI655385:CTI655405 DDE655385:DDE655405 DNA655385:DNA655405 DWW655385:DWW655405 EGS655385:EGS655405 EQO655385:EQO655405 FAK655385:FAK655405 FKG655385:FKG655405 FUC655385:FUC655405 GDY655385:GDY655405 GNU655385:GNU655405 GXQ655385:GXQ655405 HHM655385:HHM655405 HRI655385:HRI655405 IBE655385:IBE655405 ILA655385:ILA655405 IUW655385:IUW655405 JES655385:JES655405 JOO655385:JOO655405 JYK655385:JYK655405 KIG655385:KIG655405 KSC655385:KSC655405 LBY655385:LBY655405 LLU655385:LLU655405 LVQ655385:LVQ655405 MFM655385:MFM655405 MPI655385:MPI655405 MZE655385:MZE655405 NJA655385:NJA655405 NSW655385:NSW655405 OCS655385:OCS655405 OMO655385:OMO655405 OWK655385:OWK655405 PGG655385:PGG655405 PQC655385:PQC655405 PZY655385:PZY655405 QJU655385:QJU655405 QTQ655385:QTQ655405 RDM655385:RDM655405 RNI655385:RNI655405 RXE655385:RXE655405 SHA655385:SHA655405 SQW655385:SQW655405 TAS655385:TAS655405 TKO655385:TKO655405 TUK655385:TUK655405 UEG655385:UEG655405 UOC655385:UOC655405 UXY655385:UXY655405 VHU655385:VHU655405 VRQ655385:VRQ655405 WBM655385:WBM655405 WLI655385:WLI655405 WVE655385:WVE655405 XFA655385:XFA655405 IS720921:IS720941 SO720921:SO720941 ACK720921:ACK720941 AMG720921:AMG720941 AWC720921:AWC720941 BFY720921:BFY720941 BPU720921:BPU720941 BZQ720921:BZQ720941 CJM720921:CJM720941 CTI720921:CTI720941 DDE720921:DDE720941 DNA720921:DNA720941 DWW720921:DWW720941 EGS720921:EGS720941 EQO720921:EQO720941 FAK720921:FAK720941 FKG720921:FKG720941 FUC720921:FUC720941 GDY720921:GDY720941 GNU720921:GNU720941 GXQ720921:GXQ720941 HHM720921:HHM720941 HRI720921:HRI720941 IBE720921:IBE720941 ILA720921:ILA720941 IUW720921:IUW720941 JES720921:JES720941 JOO720921:JOO720941 JYK720921:JYK720941 KIG720921:KIG720941 KSC720921:KSC720941 LBY720921:LBY720941 LLU720921:LLU720941 LVQ720921:LVQ720941 MFM720921:MFM720941 MPI720921:MPI720941 MZE720921:MZE720941 NJA720921:NJA720941 NSW720921:NSW720941 OCS720921:OCS720941 OMO720921:OMO720941 OWK720921:OWK720941 PGG720921:PGG720941 PQC720921:PQC720941 PZY720921:PZY720941 QJU720921:QJU720941 QTQ720921:QTQ720941 RDM720921:RDM720941 RNI720921:RNI720941 RXE720921:RXE720941 SHA720921:SHA720941 SQW720921:SQW720941 TAS720921:TAS720941 TKO720921:TKO720941 TUK720921:TUK720941 UEG720921:UEG720941 UOC720921:UOC720941 UXY720921:UXY720941 VHU720921:VHU720941 VRQ720921:VRQ720941 WBM720921:WBM720941 WLI720921:WLI720941 WVE720921:WVE720941 XFA720921:XFA720941 IS786457:IS786477 SO786457:SO786477 ACK786457:ACK786477 AMG786457:AMG786477 AWC786457:AWC786477 BFY786457:BFY786477 BPU786457:BPU786477 BZQ786457:BZQ786477 CJM786457:CJM786477 CTI786457:CTI786477 DDE786457:DDE786477 DNA786457:DNA786477 DWW786457:DWW786477 EGS786457:EGS786477 EQO786457:EQO786477 FAK786457:FAK786477 FKG786457:FKG786477 FUC786457:FUC786477 GDY786457:GDY786477 GNU786457:GNU786477 GXQ786457:GXQ786477 HHM786457:HHM786477 HRI786457:HRI786477 IBE786457:IBE786477 ILA786457:ILA786477 IUW786457:IUW786477 JES786457:JES786477 JOO786457:JOO786477 JYK786457:JYK786477 KIG786457:KIG786477 KSC786457:KSC786477 LBY786457:LBY786477 LLU786457:LLU786477 LVQ786457:LVQ786477 MFM786457:MFM786477 MPI786457:MPI786477 MZE786457:MZE786477 NJA786457:NJA786477 NSW786457:NSW786477 OCS786457:OCS786477 OMO786457:OMO786477 OWK786457:OWK786477 PGG786457:PGG786477 PQC786457:PQC786477 PZY786457:PZY786477 QJU786457:QJU786477 QTQ786457:QTQ786477 RDM786457:RDM786477 RNI786457:RNI786477 RXE786457:RXE786477 SHA786457:SHA786477 SQW786457:SQW786477 TAS786457:TAS786477 TKO786457:TKO786477 TUK786457:TUK786477 UEG786457:UEG786477 UOC786457:UOC786477 UXY786457:UXY786477 VHU786457:VHU786477 VRQ786457:VRQ786477 WBM786457:WBM786477 WLI786457:WLI786477 WVE786457:WVE786477 XFA786457:XFA786477 IS851993:IS852013 SO851993:SO852013 ACK851993:ACK852013 AMG851993:AMG852013 AWC851993:AWC852013 BFY851993:BFY852013 BPU851993:BPU852013 BZQ851993:BZQ852013 CJM851993:CJM852013 CTI851993:CTI852013 DDE851993:DDE852013 DNA851993:DNA852013 DWW851993:DWW852013 EGS851993:EGS852013 EQO851993:EQO852013 FAK851993:FAK852013 FKG851993:FKG852013 FUC851993:FUC852013 GDY851993:GDY852013 GNU851993:GNU852013 GXQ851993:GXQ852013 HHM851993:HHM852013 HRI851993:HRI852013 IBE851993:IBE852013 ILA851993:ILA852013 IUW851993:IUW852013 JES851993:JES852013 JOO851993:JOO852013 JYK851993:JYK852013 KIG851993:KIG852013 KSC851993:KSC852013 LBY851993:LBY852013 LLU851993:LLU852013 LVQ851993:LVQ852013 MFM851993:MFM852013 MPI851993:MPI852013 MZE851993:MZE852013 NJA851993:NJA852013 NSW851993:NSW852013 OCS851993:OCS852013 OMO851993:OMO852013 OWK851993:OWK852013 PGG851993:PGG852013 PQC851993:PQC852013 PZY851993:PZY852013 QJU851993:QJU852013 QTQ851993:QTQ852013 RDM851993:RDM852013 RNI851993:RNI852013 RXE851993:RXE852013 SHA851993:SHA852013 SQW851993:SQW852013 TAS851993:TAS852013 TKO851993:TKO852013 TUK851993:TUK852013 UEG851993:UEG852013 UOC851993:UOC852013 UXY851993:UXY852013 VHU851993:VHU852013 VRQ851993:VRQ852013 WBM851993:WBM852013 WLI851993:WLI852013 WVE851993:WVE852013 XFA851993:XFA852013 IS917529:IS917549 SO917529:SO917549 ACK917529:ACK917549 AMG917529:AMG917549 AWC917529:AWC917549 BFY917529:BFY917549 BPU917529:BPU917549 BZQ917529:BZQ917549 CJM917529:CJM917549 CTI917529:CTI917549 DDE917529:DDE917549 DNA917529:DNA917549 DWW917529:DWW917549 EGS917529:EGS917549 EQO917529:EQO917549 FAK917529:FAK917549 FKG917529:FKG917549 FUC917529:FUC917549 GDY917529:GDY917549 GNU917529:GNU917549 GXQ917529:GXQ917549 HHM917529:HHM917549 HRI917529:HRI917549 IBE917529:IBE917549 ILA917529:ILA917549 IUW917529:IUW917549 JES917529:JES917549 JOO917529:JOO917549 JYK917529:JYK917549 KIG917529:KIG917549 KSC917529:KSC917549 LBY917529:LBY917549 LLU917529:LLU917549 LVQ917529:LVQ917549 MFM917529:MFM917549 MPI917529:MPI917549 MZE917529:MZE917549 NJA917529:NJA917549 NSW917529:NSW917549 OCS917529:OCS917549 OMO917529:OMO917549 OWK917529:OWK917549 PGG917529:PGG917549 PQC917529:PQC917549 PZY917529:PZY917549 QJU917529:QJU917549 QTQ917529:QTQ917549 RDM917529:RDM917549 RNI917529:RNI917549 RXE917529:RXE917549 SHA917529:SHA917549 SQW917529:SQW917549 TAS917529:TAS917549 TKO917529:TKO917549 TUK917529:TUK917549 UEG917529:UEG917549 UOC917529:UOC917549 UXY917529:UXY917549 VHU917529:VHU917549 VRQ917529:VRQ917549 WBM917529:WBM917549 WLI917529:WLI917549 WVE917529:WVE917549 XFA917529:XFA917549 IS983065:IS983085 SO983065:SO983085 ACK983065:ACK983085 AMG983065:AMG983085 AWC983065:AWC983085 BFY983065:BFY983085 BPU983065:BPU983085 BZQ983065:BZQ983085 CJM983065:CJM983085 CTI983065:CTI983085 DDE983065:DDE983085 DNA983065:DNA983085 DWW983065:DWW983085 EGS983065:EGS983085 EQO983065:EQO983085 FAK983065:FAK983085 FKG983065:FKG983085 FUC983065:FUC983085 GDY983065:GDY983085 GNU983065:GNU983085 GXQ983065:GXQ983085 HHM983065:HHM983085 HRI983065:HRI983085 IBE983065:IBE983085 ILA983065:ILA983085 IUW983065:IUW983085 JES983065:JES983085 JOO983065:JOO983085 JYK983065:JYK983085 KIG983065:KIG983085 KSC983065:KSC983085 LBY983065:LBY983085 LLU983065:LLU983085 LVQ983065:LVQ983085 MFM983065:MFM983085 MPI983065:MPI983085 MZE983065:MZE983085 NJA983065:NJA983085 NSW983065:NSW983085 OCS983065:OCS983085 OMO983065:OMO983085 OWK983065:OWK983085 PGG983065:PGG983085 PQC983065:PQC983085 PZY983065:PZY983085 QJU983065:QJU983085 QTQ983065:QTQ983085 RDM983065:RDM983085 RNI983065:RNI983085 RXE983065:RXE983085 SHA983065:SHA983085 SQW983065:SQW983085 TAS983065:TAS983085 TKO983065:TKO983085 TUK983065:TUK983085 UEG983065:UEG983085 UOC983065:UOC983085 UXY983065:UXY983085 VHU983065:VHU983085 VRQ983065:VRQ983085 WBM983065:WBM983085 WLI983065:WLI983085 WVE983065:WVE983085 XFA983065:XFA983085 A25:A45 IW25:IW45 SS25:SS45 ACO25:ACO45 AMK25:AMK45 AWG25:AWG45 BGC25:BGC45 BPY25:BPY45 BZU25:BZU45 CJQ25:CJQ45 CTM25:CTM45 DDI25:DDI45 DNE25:DNE45 DXA25:DXA45 EGW25:EGW45 EQS25:EQS45 FAO25:FAO45 FKK25:FKK45 FUG25:FUG45 GEC25:GEC45 GNY25:GNY45 GXU25:GXU45 HHQ25:HHQ45 HRM25:HRM45 IBI25:IBI45 ILE25:ILE45 IVA25:IVA45 JEW25:JEW45 JOS25:JOS45 JYO25:JYO45 KIK25:KIK45 KSG25:KSG45 LCC25:LCC45 LLY25:LLY45 LVU25:LVU45 MFQ25:MFQ45 MPM25:MPM45 MZI25:MZI45 NJE25:NJE45 NTA25:NTA45 OCW25:OCW45 OMS25:OMS45 OWO25:OWO45 PGK25:PGK45 PQG25:PQG45 QAC25:QAC45 QJY25:QJY45 QTU25:QTU45 RDQ25:RDQ45 RNM25:RNM45 RXI25:RXI45 SHE25:SHE45 SRA25:SRA45 TAW25:TAW45 TKS25:TKS45 TUO25:TUO45 UEK25:UEK45 UOG25:UOG45 UYC25:UYC45 VHY25:VHY45 VRU25:VRU45 WBQ25:WBQ45 WLM25:WLM45 WVI25:WVI45 A65561:A65581 IW65561:IW65581 SS65561:SS65581 ACO65561:ACO65581 AMK65561:AMK65581 AWG65561:AWG65581 BGC65561:BGC65581 BPY65561:BPY65581 BZU65561:BZU65581 CJQ65561:CJQ65581 CTM65561:CTM65581 DDI65561:DDI65581 DNE65561:DNE65581 DXA65561:DXA65581 EGW65561:EGW65581 EQS65561:EQS65581 FAO65561:FAO65581 FKK65561:FKK65581 FUG65561:FUG65581 GEC65561:GEC65581 GNY65561:GNY65581 GXU65561:GXU65581 HHQ65561:HHQ65581 HRM65561:HRM65581 IBI65561:IBI65581 ILE65561:ILE65581 IVA65561:IVA65581 JEW65561:JEW65581 JOS65561:JOS65581 JYO65561:JYO65581 KIK65561:KIK65581 KSG65561:KSG65581 LCC65561:LCC65581 LLY65561:LLY65581 LVU65561:LVU65581 MFQ65561:MFQ65581 MPM65561:MPM65581 MZI65561:MZI65581 NJE65561:NJE65581 NTA65561:NTA65581 OCW65561:OCW65581 OMS65561:OMS65581 OWO65561:OWO65581 PGK65561:PGK65581 PQG65561:PQG65581 QAC65561:QAC65581 QJY65561:QJY65581 QTU65561:QTU65581 RDQ65561:RDQ65581 RNM65561:RNM65581 RXI65561:RXI65581 SHE65561:SHE65581 SRA65561:SRA65581 TAW65561:TAW65581 TKS65561:TKS65581 TUO65561:TUO65581 UEK65561:UEK65581 UOG65561:UOG65581 UYC65561:UYC65581 VHY65561:VHY65581 VRU65561:VRU65581 WBQ65561:WBQ65581 WLM65561:WLM65581 WVI65561:WVI65581 A131097:A131117 IW131097:IW131117 SS131097:SS131117 ACO131097:ACO131117 AMK131097:AMK131117 AWG131097:AWG131117 BGC131097:BGC131117 BPY131097:BPY131117 BZU131097:BZU131117 CJQ131097:CJQ131117 CTM131097:CTM131117 DDI131097:DDI131117 DNE131097:DNE131117 DXA131097:DXA131117 EGW131097:EGW131117 EQS131097:EQS131117 FAO131097:FAO131117 FKK131097:FKK131117 FUG131097:FUG131117 GEC131097:GEC131117 GNY131097:GNY131117 GXU131097:GXU131117 HHQ131097:HHQ131117 HRM131097:HRM131117 IBI131097:IBI131117 ILE131097:ILE131117 IVA131097:IVA131117 JEW131097:JEW131117 JOS131097:JOS131117 JYO131097:JYO131117 KIK131097:KIK131117 KSG131097:KSG131117 LCC131097:LCC131117 LLY131097:LLY131117 LVU131097:LVU131117 MFQ131097:MFQ131117 MPM131097:MPM131117 MZI131097:MZI131117 NJE131097:NJE131117 NTA131097:NTA131117 OCW131097:OCW131117 OMS131097:OMS131117 OWO131097:OWO131117 PGK131097:PGK131117 PQG131097:PQG131117 QAC131097:QAC131117 QJY131097:QJY131117 QTU131097:QTU131117 RDQ131097:RDQ131117 RNM131097:RNM131117 RXI131097:RXI131117 SHE131097:SHE131117 SRA131097:SRA131117 TAW131097:TAW131117 TKS131097:TKS131117 TUO131097:TUO131117 UEK131097:UEK131117 UOG131097:UOG131117 UYC131097:UYC131117 VHY131097:VHY131117 VRU131097:VRU131117 WBQ131097:WBQ131117 WLM131097:WLM131117 WVI131097:WVI131117 A196633:A196653 IW196633:IW196653 SS196633:SS196653 ACO196633:ACO196653 AMK196633:AMK196653 AWG196633:AWG196653 BGC196633:BGC196653 BPY196633:BPY196653 BZU196633:BZU196653 CJQ196633:CJQ196653 CTM196633:CTM196653 DDI196633:DDI196653 DNE196633:DNE196653 DXA196633:DXA196653 EGW196633:EGW196653 EQS196633:EQS196653 FAO196633:FAO196653 FKK196633:FKK196653 FUG196633:FUG196653 GEC196633:GEC196653 GNY196633:GNY196653 GXU196633:GXU196653 HHQ196633:HHQ196653 HRM196633:HRM196653 IBI196633:IBI196653 ILE196633:ILE196653 IVA196633:IVA196653 JEW196633:JEW196653 JOS196633:JOS196653 JYO196633:JYO196653 KIK196633:KIK196653 KSG196633:KSG196653 LCC196633:LCC196653 LLY196633:LLY196653 LVU196633:LVU196653 MFQ196633:MFQ196653 MPM196633:MPM196653 MZI196633:MZI196653 NJE196633:NJE196653 NTA196633:NTA196653 OCW196633:OCW196653 OMS196633:OMS196653 OWO196633:OWO196653 PGK196633:PGK196653 PQG196633:PQG196653 QAC196633:QAC196653 QJY196633:QJY196653 QTU196633:QTU196653 RDQ196633:RDQ196653 RNM196633:RNM196653 RXI196633:RXI196653 SHE196633:SHE196653 SRA196633:SRA196653 TAW196633:TAW196653 TKS196633:TKS196653 TUO196633:TUO196653 UEK196633:UEK196653 UOG196633:UOG196653 UYC196633:UYC196653 VHY196633:VHY196653 VRU196633:VRU196653 WBQ196633:WBQ196653 WLM196633:WLM196653 WVI196633:WVI196653 A262169:A262189 IW262169:IW262189 SS262169:SS262189 ACO262169:ACO262189 AMK262169:AMK262189 AWG262169:AWG262189 BGC262169:BGC262189 BPY262169:BPY262189 BZU262169:BZU262189 CJQ262169:CJQ262189 CTM262169:CTM262189 DDI262169:DDI262189 DNE262169:DNE262189 DXA262169:DXA262189 EGW262169:EGW262189 EQS262169:EQS262189 FAO262169:FAO262189 FKK262169:FKK262189 FUG262169:FUG262189 GEC262169:GEC262189 GNY262169:GNY262189 GXU262169:GXU262189 HHQ262169:HHQ262189 HRM262169:HRM262189 IBI262169:IBI262189 ILE262169:ILE262189 IVA262169:IVA262189 JEW262169:JEW262189 JOS262169:JOS262189 JYO262169:JYO262189 KIK262169:KIK262189 KSG262169:KSG262189 LCC262169:LCC262189 LLY262169:LLY262189 LVU262169:LVU262189 MFQ262169:MFQ262189 MPM262169:MPM262189 MZI262169:MZI262189 NJE262169:NJE262189 NTA262169:NTA262189 OCW262169:OCW262189 OMS262169:OMS262189 OWO262169:OWO262189 PGK262169:PGK262189 PQG262169:PQG262189 QAC262169:QAC262189 QJY262169:QJY262189 QTU262169:QTU262189 RDQ262169:RDQ262189 RNM262169:RNM262189 RXI262169:RXI262189 SHE262169:SHE262189 SRA262169:SRA262189 TAW262169:TAW262189 TKS262169:TKS262189 TUO262169:TUO262189 UEK262169:UEK262189 UOG262169:UOG262189 UYC262169:UYC262189 VHY262169:VHY262189 VRU262169:VRU262189 WBQ262169:WBQ262189 WLM262169:WLM262189 WVI262169:WVI262189 A327705:A327725 IW327705:IW327725 SS327705:SS327725 ACO327705:ACO327725 AMK327705:AMK327725 AWG327705:AWG327725 BGC327705:BGC327725 BPY327705:BPY327725 BZU327705:BZU327725 CJQ327705:CJQ327725 CTM327705:CTM327725 DDI327705:DDI327725 DNE327705:DNE327725 DXA327705:DXA327725 EGW327705:EGW327725 EQS327705:EQS327725 FAO327705:FAO327725 FKK327705:FKK327725 FUG327705:FUG327725 GEC327705:GEC327725 GNY327705:GNY327725 GXU327705:GXU327725 HHQ327705:HHQ327725 HRM327705:HRM327725 IBI327705:IBI327725 ILE327705:ILE327725 IVA327705:IVA327725 JEW327705:JEW327725 JOS327705:JOS327725 JYO327705:JYO327725 KIK327705:KIK327725 KSG327705:KSG327725 LCC327705:LCC327725 LLY327705:LLY327725 LVU327705:LVU327725 MFQ327705:MFQ327725 MPM327705:MPM327725 MZI327705:MZI327725 NJE327705:NJE327725 NTA327705:NTA327725 OCW327705:OCW327725 OMS327705:OMS327725 OWO327705:OWO327725 PGK327705:PGK327725 PQG327705:PQG327725 QAC327705:QAC327725 QJY327705:QJY327725 QTU327705:QTU327725 RDQ327705:RDQ327725 RNM327705:RNM327725 RXI327705:RXI327725 SHE327705:SHE327725 SRA327705:SRA327725 TAW327705:TAW327725 TKS327705:TKS327725 TUO327705:TUO327725 UEK327705:UEK327725 UOG327705:UOG327725 UYC327705:UYC327725 VHY327705:VHY327725 VRU327705:VRU327725 WBQ327705:WBQ327725 WLM327705:WLM327725 WVI327705:WVI327725 A393241:A393261 IW393241:IW393261 SS393241:SS393261 ACO393241:ACO393261 AMK393241:AMK393261 AWG393241:AWG393261 BGC393241:BGC393261 BPY393241:BPY393261 BZU393241:BZU393261 CJQ393241:CJQ393261 CTM393241:CTM393261 DDI393241:DDI393261 DNE393241:DNE393261 DXA393241:DXA393261 EGW393241:EGW393261 EQS393241:EQS393261 FAO393241:FAO393261 FKK393241:FKK393261 FUG393241:FUG393261 GEC393241:GEC393261 GNY393241:GNY393261 GXU393241:GXU393261 HHQ393241:HHQ393261 HRM393241:HRM393261 IBI393241:IBI393261 ILE393241:ILE393261 IVA393241:IVA393261 JEW393241:JEW393261 JOS393241:JOS393261 JYO393241:JYO393261 KIK393241:KIK393261 KSG393241:KSG393261 LCC393241:LCC393261 LLY393241:LLY393261 LVU393241:LVU393261 MFQ393241:MFQ393261 MPM393241:MPM393261 MZI393241:MZI393261 NJE393241:NJE393261 NTA393241:NTA393261 OCW393241:OCW393261 OMS393241:OMS393261 OWO393241:OWO393261 PGK393241:PGK393261 PQG393241:PQG393261 QAC393241:QAC393261 QJY393241:QJY393261 QTU393241:QTU393261 RDQ393241:RDQ393261 RNM393241:RNM393261 RXI393241:RXI393261 SHE393241:SHE393261 SRA393241:SRA393261 TAW393241:TAW393261 TKS393241:TKS393261 TUO393241:TUO393261 UEK393241:UEK393261 UOG393241:UOG393261 UYC393241:UYC393261 VHY393241:VHY393261 VRU393241:VRU393261 WBQ393241:WBQ393261 WLM393241:WLM393261 WVI393241:WVI393261 A458777:A458797 IW458777:IW458797 SS458777:SS458797 ACO458777:ACO458797 AMK458777:AMK458797 AWG458777:AWG458797 BGC458777:BGC458797 BPY458777:BPY458797 BZU458777:BZU458797 CJQ458777:CJQ458797 CTM458777:CTM458797 DDI458777:DDI458797 DNE458777:DNE458797 DXA458777:DXA458797 EGW458777:EGW458797 EQS458777:EQS458797 FAO458777:FAO458797 FKK458777:FKK458797 FUG458777:FUG458797 GEC458777:GEC458797 GNY458777:GNY458797 GXU458777:GXU458797 HHQ458777:HHQ458797 HRM458777:HRM458797 IBI458777:IBI458797 ILE458777:ILE458797 IVA458777:IVA458797 JEW458777:JEW458797 JOS458777:JOS458797 JYO458777:JYO458797 KIK458777:KIK458797 KSG458777:KSG458797 LCC458777:LCC458797 LLY458777:LLY458797 LVU458777:LVU458797 MFQ458777:MFQ458797 MPM458777:MPM458797 MZI458777:MZI458797 NJE458777:NJE458797 NTA458777:NTA458797 OCW458777:OCW458797 OMS458777:OMS458797 OWO458777:OWO458797 PGK458777:PGK458797 PQG458777:PQG458797 QAC458777:QAC458797 QJY458777:QJY458797 QTU458777:QTU458797 RDQ458777:RDQ458797 RNM458777:RNM458797 RXI458777:RXI458797 SHE458777:SHE458797 SRA458777:SRA458797 TAW458777:TAW458797 TKS458777:TKS458797 TUO458777:TUO458797 UEK458777:UEK458797 UOG458777:UOG458797 UYC458777:UYC458797 VHY458777:VHY458797 VRU458777:VRU458797 WBQ458777:WBQ458797 WLM458777:WLM458797 WVI458777:WVI458797 A524313:A524333 IW524313:IW524333 SS524313:SS524333 ACO524313:ACO524333 AMK524313:AMK524333 AWG524313:AWG524333 BGC524313:BGC524333 BPY524313:BPY524333 BZU524313:BZU524333 CJQ524313:CJQ524333 CTM524313:CTM524333 DDI524313:DDI524333 DNE524313:DNE524333 DXA524313:DXA524333 EGW524313:EGW524333 EQS524313:EQS524333 FAO524313:FAO524333 FKK524313:FKK524333 FUG524313:FUG524333 GEC524313:GEC524333 GNY524313:GNY524333 GXU524313:GXU524333 HHQ524313:HHQ524333 HRM524313:HRM524333 IBI524313:IBI524333 ILE524313:ILE524333 IVA524313:IVA524333 JEW524313:JEW524333 JOS524313:JOS524333 JYO524313:JYO524333 KIK524313:KIK524333 KSG524313:KSG524333 LCC524313:LCC524333 LLY524313:LLY524333 LVU524313:LVU524333 MFQ524313:MFQ524333 MPM524313:MPM524333 MZI524313:MZI524333 NJE524313:NJE524333 NTA524313:NTA524333 OCW524313:OCW524333 OMS524313:OMS524333 OWO524313:OWO524333 PGK524313:PGK524333 PQG524313:PQG524333 QAC524313:QAC524333 QJY524313:QJY524333 QTU524313:QTU524333 RDQ524313:RDQ524333 RNM524313:RNM524333 RXI524313:RXI524333 SHE524313:SHE524333 SRA524313:SRA524333 TAW524313:TAW524333 TKS524313:TKS524333 TUO524313:TUO524333 UEK524313:UEK524333 UOG524313:UOG524333 UYC524313:UYC524333 VHY524313:VHY524333 VRU524313:VRU524333 WBQ524313:WBQ524333 WLM524313:WLM524333 WVI524313:WVI524333 A589849:A589869 IW589849:IW589869 SS589849:SS589869 ACO589849:ACO589869 AMK589849:AMK589869 AWG589849:AWG589869 BGC589849:BGC589869 BPY589849:BPY589869 BZU589849:BZU589869 CJQ589849:CJQ589869 CTM589849:CTM589869 DDI589849:DDI589869 DNE589849:DNE589869 DXA589849:DXA589869 EGW589849:EGW589869 EQS589849:EQS589869 FAO589849:FAO589869 FKK589849:FKK589869 FUG589849:FUG589869 GEC589849:GEC589869 GNY589849:GNY589869 GXU589849:GXU589869 HHQ589849:HHQ589869 HRM589849:HRM589869 IBI589849:IBI589869 ILE589849:ILE589869 IVA589849:IVA589869 JEW589849:JEW589869 JOS589849:JOS589869 JYO589849:JYO589869 KIK589849:KIK589869 KSG589849:KSG589869 LCC589849:LCC589869 LLY589849:LLY589869 LVU589849:LVU589869 MFQ589849:MFQ589869 MPM589849:MPM589869 MZI589849:MZI589869 NJE589849:NJE589869 NTA589849:NTA589869 OCW589849:OCW589869 OMS589849:OMS589869 OWO589849:OWO589869 PGK589849:PGK589869 PQG589849:PQG589869 QAC589849:QAC589869 QJY589849:QJY589869 QTU589849:QTU589869 RDQ589849:RDQ589869 RNM589849:RNM589869 RXI589849:RXI589869 SHE589849:SHE589869 SRA589849:SRA589869 TAW589849:TAW589869 TKS589849:TKS589869 TUO589849:TUO589869 UEK589849:UEK589869 UOG589849:UOG589869 UYC589849:UYC589869 VHY589849:VHY589869 VRU589849:VRU589869 WBQ589849:WBQ589869 WLM589849:WLM589869 WVI589849:WVI589869 A655385:A655405 IW655385:IW655405 SS655385:SS655405 ACO655385:ACO655405 AMK655385:AMK655405 AWG655385:AWG655405 BGC655385:BGC655405 BPY655385:BPY655405 BZU655385:BZU655405 CJQ655385:CJQ655405 CTM655385:CTM655405 DDI655385:DDI655405 DNE655385:DNE655405 DXA655385:DXA655405 EGW655385:EGW655405 EQS655385:EQS655405 FAO655385:FAO655405 FKK655385:FKK655405 FUG655385:FUG655405 GEC655385:GEC655405 GNY655385:GNY655405 GXU655385:GXU655405 HHQ655385:HHQ655405 HRM655385:HRM655405 IBI655385:IBI655405 ILE655385:ILE655405 IVA655385:IVA655405 JEW655385:JEW655405 JOS655385:JOS655405 JYO655385:JYO655405 KIK655385:KIK655405 KSG655385:KSG655405 LCC655385:LCC655405 LLY655385:LLY655405 LVU655385:LVU655405 MFQ655385:MFQ655405 MPM655385:MPM655405 MZI655385:MZI655405 NJE655385:NJE655405 NTA655385:NTA655405 OCW655385:OCW655405 OMS655385:OMS655405 OWO655385:OWO655405 PGK655385:PGK655405 PQG655385:PQG655405 QAC655385:QAC655405 QJY655385:QJY655405 QTU655385:QTU655405 RDQ655385:RDQ655405 RNM655385:RNM655405 RXI655385:RXI655405 SHE655385:SHE655405 SRA655385:SRA655405 TAW655385:TAW655405 TKS655385:TKS655405 TUO655385:TUO655405 UEK655385:UEK655405 UOG655385:UOG655405 UYC655385:UYC655405 VHY655385:VHY655405 VRU655385:VRU655405 WBQ655385:WBQ655405 WLM655385:WLM655405 WVI655385:WVI655405 A720921:A720941 IW720921:IW720941 SS720921:SS720941 ACO720921:ACO720941 AMK720921:AMK720941 AWG720921:AWG720941 BGC720921:BGC720941 BPY720921:BPY720941 BZU720921:BZU720941 CJQ720921:CJQ720941 CTM720921:CTM720941 DDI720921:DDI720941 DNE720921:DNE720941 DXA720921:DXA720941 EGW720921:EGW720941 EQS720921:EQS720941 FAO720921:FAO720941 FKK720921:FKK720941 FUG720921:FUG720941 GEC720921:GEC720941 GNY720921:GNY720941 GXU720921:GXU720941 HHQ720921:HHQ720941 HRM720921:HRM720941 IBI720921:IBI720941 ILE720921:ILE720941 IVA720921:IVA720941 JEW720921:JEW720941 JOS720921:JOS720941 JYO720921:JYO720941 KIK720921:KIK720941 KSG720921:KSG720941 LCC720921:LCC720941 LLY720921:LLY720941 LVU720921:LVU720941 MFQ720921:MFQ720941 MPM720921:MPM720941 MZI720921:MZI720941 NJE720921:NJE720941 NTA720921:NTA720941 OCW720921:OCW720941 OMS720921:OMS720941 OWO720921:OWO720941 PGK720921:PGK720941 PQG720921:PQG720941 QAC720921:QAC720941 QJY720921:QJY720941 QTU720921:QTU720941 RDQ720921:RDQ720941 RNM720921:RNM720941 RXI720921:RXI720941 SHE720921:SHE720941 SRA720921:SRA720941 TAW720921:TAW720941 TKS720921:TKS720941 TUO720921:TUO720941 UEK720921:UEK720941 UOG720921:UOG720941 UYC720921:UYC720941 VHY720921:VHY720941 VRU720921:VRU720941 WBQ720921:WBQ720941 WLM720921:WLM720941 WVI720921:WVI720941 A786457:A786477 IW786457:IW786477 SS786457:SS786477 ACO786457:ACO786477 AMK786457:AMK786477 AWG786457:AWG786477 BGC786457:BGC786477 BPY786457:BPY786477 BZU786457:BZU786477 CJQ786457:CJQ786477 CTM786457:CTM786477 DDI786457:DDI786477 DNE786457:DNE786477 DXA786457:DXA786477 EGW786457:EGW786477 EQS786457:EQS786477 FAO786457:FAO786477 FKK786457:FKK786477 FUG786457:FUG786477 GEC786457:GEC786477 GNY786457:GNY786477 GXU786457:GXU786477 HHQ786457:HHQ786477 HRM786457:HRM786477 IBI786457:IBI786477 ILE786457:ILE786477 IVA786457:IVA786477 JEW786457:JEW786477 JOS786457:JOS786477 JYO786457:JYO786477 KIK786457:KIK786477 KSG786457:KSG786477 LCC786457:LCC786477 LLY786457:LLY786477 LVU786457:LVU786477 MFQ786457:MFQ786477 MPM786457:MPM786477 MZI786457:MZI786477 NJE786457:NJE786477 NTA786457:NTA786477 OCW786457:OCW786477 OMS786457:OMS786477 OWO786457:OWO786477 PGK786457:PGK786477 PQG786457:PQG786477 QAC786457:QAC786477 QJY786457:QJY786477 QTU786457:QTU786477 RDQ786457:RDQ786477 RNM786457:RNM786477 RXI786457:RXI786477 SHE786457:SHE786477 SRA786457:SRA786477 TAW786457:TAW786477 TKS786457:TKS786477 TUO786457:TUO786477 UEK786457:UEK786477 UOG786457:UOG786477 UYC786457:UYC786477 VHY786457:VHY786477 VRU786457:VRU786477 WBQ786457:WBQ786477 WLM786457:WLM786477 WVI786457:WVI786477 A851993:A852013 IW851993:IW852013 SS851993:SS852013 ACO851993:ACO852013 AMK851993:AMK852013 AWG851993:AWG852013 BGC851993:BGC852013 BPY851993:BPY852013 BZU851993:BZU852013 CJQ851993:CJQ852013 CTM851993:CTM852013 DDI851993:DDI852013 DNE851993:DNE852013 DXA851993:DXA852013 EGW851993:EGW852013 EQS851993:EQS852013 FAO851993:FAO852013 FKK851993:FKK852013 FUG851993:FUG852013 GEC851993:GEC852013 GNY851993:GNY852013 GXU851993:GXU852013 HHQ851993:HHQ852013 HRM851993:HRM852013 IBI851993:IBI852013 ILE851993:ILE852013 IVA851993:IVA852013 JEW851993:JEW852013 JOS851993:JOS852013 JYO851993:JYO852013 KIK851993:KIK852013 KSG851993:KSG852013 LCC851993:LCC852013 LLY851993:LLY852013 LVU851993:LVU852013 MFQ851993:MFQ852013 MPM851993:MPM852013 MZI851993:MZI852013 NJE851993:NJE852013 NTA851993:NTA852013 OCW851993:OCW852013 OMS851993:OMS852013 OWO851993:OWO852013 PGK851993:PGK852013 PQG851993:PQG852013 QAC851993:QAC852013 QJY851993:QJY852013 QTU851993:QTU852013 RDQ851993:RDQ852013 RNM851993:RNM852013 RXI851993:RXI852013 SHE851993:SHE852013 SRA851993:SRA852013 TAW851993:TAW852013 TKS851993:TKS852013 TUO851993:TUO852013 UEK851993:UEK852013 UOG851993:UOG852013 UYC851993:UYC852013 VHY851993:VHY852013 VRU851993:VRU852013 WBQ851993:WBQ852013 WLM851993:WLM852013 WVI851993:WVI852013 A917529:A917549 IW917529:IW917549 SS917529:SS917549 ACO917529:ACO917549 AMK917529:AMK917549 AWG917529:AWG917549 BGC917529:BGC917549 BPY917529:BPY917549 BZU917529:BZU917549 CJQ917529:CJQ917549 CTM917529:CTM917549 DDI917529:DDI917549 DNE917529:DNE917549 DXA917529:DXA917549 EGW917529:EGW917549 EQS917529:EQS917549 FAO917529:FAO917549 FKK917529:FKK917549 FUG917529:FUG917549 GEC917529:GEC917549 GNY917529:GNY917549 GXU917529:GXU917549 HHQ917529:HHQ917549 HRM917529:HRM917549 IBI917529:IBI917549 ILE917529:ILE917549 IVA917529:IVA917549 JEW917529:JEW917549 JOS917529:JOS917549 JYO917529:JYO917549 KIK917529:KIK917549 KSG917529:KSG917549 LCC917529:LCC917549 LLY917529:LLY917549 LVU917529:LVU917549 MFQ917529:MFQ917549 MPM917529:MPM917549 MZI917529:MZI917549 NJE917529:NJE917549 NTA917529:NTA917549 OCW917529:OCW917549 OMS917529:OMS917549 OWO917529:OWO917549 PGK917529:PGK917549 PQG917529:PQG917549 QAC917529:QAC917549 QJY917529:QJY917549 QTU917529:QTU917549 RDQ917529:RDQ917549 RNM917529:RNM917549 RXI917529:RXI917549 SHE917529:SHE917549 SRA917529:SRA917549 TAW917529:TAW917549 TKS917529:TKS917549 TUO917529:TUO917549 UEK917529:UEK917549 UOG917529:UOG917549 UYC917529:UYC917549 VHY917529:VHY917549 VRU917529:VRU917549 WBQ917529:WBQ917549 WLM917529:WLM917549 WVI917529:WVI917549 A983065:A983085 IW983065:IW983085 SS983065:SS983085 ACO983065:ACO983085 AMK983065:AMK983085 AWG983065:AWG983085 BGC983065:BGC983085 BPY983065:BPY983085 BZU983065:BZU983085 CJQ983065:CJQ983085 CTM983065:CTM983085 DDI983065:DDI983085 DNE983065:DNE983085 DXA983065:DXA983085 EGW983065:EGW983085 EQS983065:EQS983085 FAO983065:FAO983085 FKK983065:FKK983085 FUG983065:FUG983085 GEC983065:GEC983085 GNY983065:GNY983085 GXU983065:GXU983085 HHQ983065:HHQ983085 HRM983065:HRM983085 IBI983065:IBI983085 ILE983065:ILE983085 IVA983065:IVA983085 JEW983065:JEW983085 JOS983065:JOS983085 JYO983065:JYO983085 KIK983065:KIK983085 KSG983065:KSG983085 LCC983065:LCC983085 LLY983065:LLY983085 LVU983065:LVU983085 MFQ983065:MFQ983085 MPM983065:MPM983085 MZI983065:MZI983085 NJE983065:NJE983085 NTA983065:NTA983085 OCW983065:OCW983085 OMS983065:OMS983085 OWO983065:OWO983085 PGK983065:PGK983085 PQG983065:PQG983085 QAC983065:QAC983085 QJY983065:QJY983085 QTU983065:QTU983085 RDQ983065:RDQ983085 RNM983065:RNM983085 RXI983065:RXI983085 SHE983065:SHE983085 SRA983065:SRA983085 TAW983065:TAW983085 TKS983065:TKS983085 TUO983065:TUO983085 UEK983065:UEK983085 UOG983065:UOG983085 UYC983065:UYC983085 VHY983065:VHY983085 VRU983065:VRU983085 WBQ983065:WBQ983085 WLM983065:WLM983085 WVI983065:WVI983085">
      <formula1>"1,2,3,4,5"</formula1>
    </dataValidation>
    <dataValidation type="decimal" allowBlank="1" showInputMessage="1" showErrorMessage="1" sqref="IV25:IV45 SR25:SR45 ACN25:ACN45 AMJ25:AMJ45 AWF25:AWF45 BGB25:BGB45 BPX25:BPX45 BZT25:BZT45 CJP25:CJP45 CTL25:CTL45 DDH25:DDH45 DND25:DND45 DWZ25:DWZ45 EGV25:EGV45 EQR25:EQR45 FAN25:FAN45 FKJ25:FKJ45 FUF25:FUF45 GEB25:GEB45 GNX25:GNX45 GXT25:GXT45 HHP25:HHP45 HRL25:HRL45 IBH25:IBH45 ILD25:ILD45 IUZ25:IUZ45 JEV25:JEV45 JOR25:JOR45 JYN25:JYN45 KIJ25:KIJ45 KSF25:KSF45 LCB25:LCB45 LLX25:LLX45 LVT25:LVT45 MFP25:MFP45 MPL25:MPL45 MZH25:MZH45 NJD25:NJD45 NSZ25:NSZ45 OCV25:OCV45 OMR25:OMR45 OWN25:OWN45 PGJ25:PGJ45 PQF25:PQF45 QAB25:QAB45 QJX25:QJX45 QTT25:QTT45 RDP25:RDP45 RNL25:RNL45 RXH25:RXH45 SHD25:SHD45 SQZ25:SQZ45 TAV25:TAV45 TKR25:TKR45 TUN25:TUN45 UEJ25:UEJ45 UOF25:UOF45 UYB25:UYB45 VHX25:VHX45 VRT25:VRT45 WBP25:WBP45 WLL25:WLL45 WVH25:WVH45 XFD25:XFD45 IV65561:IV65581 SR65561:SR65581 ACN65561:ACN65581 AMJ65561:AMJ65581 AWF65561:AWF65581 BGB65561:BGB65581 BPX65561:BPX65581 BZT65561:BZT65581 CJP65561:CJP65581 CTL65561:CTL65581 DDH65561:DDH65581 DND65561:DND65581 DWZ65561:DWZ65581 EGV65561:EGV65581 EQR65561:EQR65581 FAN65561:FAN65581 FKJ65561:FKJ65581 FUF65561:FUF65581 GEB65561:GEB65581 GNX65561:GNX65581 GXT65561:GXT65581 HHP65561:HHP65581 HRL65561:HRL65581 IBH65561:IBH65581 ILD65561:ILD65581 IUZ65561:IUZ65581 JEV65561:JEV65581 JOR65561:JOR65581 JYN65561:JYN65581 KIJ65561:KIJ65581 KSF65561:KSF65581 LCB65561:LCB65581 LLX65561:LLX65581 LVT65561:LVT65581 MFP65561:MFP65581 MPL65561:MPL65581 MZH65561:MZH65581 NJD65561:NJD65581 NSZ65561:NSZ65581 OCV65561:OCV65581 OMR65561:OMR65581 OWN65561:OWN65581 PGJ65561:PGJ65581 PQF65561:PQF65581 QAB65561:QAB65581 QJX65561:QJX65581 QTT65561:QTT65581 RDP65561:RDP65581 RNL65561:RNL65581 RXH65561:RXH65581 SHD65561:SHD65581 SQZ65561:SQZ65581 TAV65561:TAV65581 TKR65561:TKR65581 TUN65561:TUN65581 UEJ65561:UEJ65581 UOF65561:UOF65581 UYB65561:UYB65581 VHX65561:VHX65581 VRT65561:VRT65581 WBP65561:WBP65581 WLL65561:WLL65581 WVH65561:WVH65581 XFD65561:XFD65581 IV131097:IV131117 SR131097:SR131117 ACN131097:ACN131117 AMJ131097:AMJ131117 AWF131097:AWF131117 BGB131097:BGB131117 BPX131097:BPX131117 BZT131097:BZT131117 CJP131097:CJP131117 CTL131097:CTL131117 DDH131097:DDH131117 DND131097:DND131117 DWZ131097:DWZ131117 EGV131097:EGV131117 EQR131097:EQR131117 FAN131097:FAN131117 FKJ131097:FKJ131117 FUF131097:FUF131117 GEB131097:GEB131117 GNX131097:GNX131117 GXT131097:GXT131117 HHP131097:HHP131117 HRL131097:HRL131117 IBH131097:IBH131117 ILD131097:ILD131117 IUZ131097:IUZ131117 JEV131097:JEV131117 JOR131097:JOR131117 JYN131097:JYN131117 KIJ131097:KIJ131117 KSF131097:KSF131117 LCB131097:LCB131117 LLX131097:LLX131117 LVT131097:LVT131117 MFP131097:MFP131117 MPL131097:MPL131117 MZH131097:MZH131117 NJD131097:NJD131117 NSZ131097:NSZ131117 OCV131097:OCV131117 OMR131097:OMR131117 OWN131097:OWN131117 PGJ131097:PGJ131117 PQF131097:PQF131117 QAB131097:QAB131117 QJX131097:QJX131117 QTT131097:QTT131117 RDP131097:RDP131117 RNL131097:RNL131117 RXH131097:RXH131117 SHD131097:SHD131117 SQZ131097:SQZ131117 TAV131097:TAV131117 TKR131097:TKR131117 TUN131097:TUN131117 UEJ131097:UEJ131117 UOF131097:UOF131117 UYB131097:UYB131117 VHX131097:VHX131117 VRT131097:VRT131117 WBP131097:WBP131117 WLL131097:WLL131117 WVH131097:WVH131117 XFD131097:XFD131117 IV196633:IV196653 SR196633:SR196653 ACN196633:ACN196653 AMJ196633:AMJ196653 AWF196633:AWF196653 BGB196633:BGB196653 BPX196633:BPX196653 BZT196633:BZT196653 CJP196633:CJP196653 CTL196633:CTL196653 DDH196633:DDH196653 DND196633:DND196653 DWZ196633:DWZ196653 EGV196633:EGV196653 EQR196633:EQR196653 FAN196633:FAN196653 FKJ196633:FKJ196653 FUF196633:FUF196653 GEB196633:GEB196653 GNX196633:GNX196653 GXT196633:GXT196653 HHP196633:HHP196653 HRL196633:HRL196653 IBH196633:IBH196653 ILD196633:ILD196653 IUZ196633:IUZ196653 JEV196633:JEV196653 JOR196633:JOR196653 JYN196633:JYN196653 KIJ196633:KIJ196653 KSF196633:KSF196653 LCB196633:LCB196653 LLX196633:LLX196653 LVT196633:LVT196653 MFP196633:MFP196653 MPL196633:MPL196653 MZH196633:MZH196653 NJD196633:NJD196653 NSZ196633:NSZ196653 OCV196633:OCV196653 OMR196633:OMR196653 OWN196633:OWN196653 PGJ196633:PGJ196653 PQF196633:PQF196653 QAB196633:QAB196653 QJX196633:QJX196653 QTT196633:QTT196653 RDP196633:RDP196653 RNL196633:RNL196653 RXH196633:RXH196653 SHD196633:SHD196653 SQZ196633:SQZ196653 TAV196633:TAV196653 TKR196633:TKR196653 TUN196633:TUN196653 UEJ196633:UEJ196653 UOF196633:UOF196653 UYB196633:UYB196653 VHX196633:VHX196653 VRT196633:VRT196653 WBP196633:WBP196653 WLL196633:WLL196653 WVH196633:WVH196653 XFD196633:XFD196653 IV262169:IV262189 SR262169:SR262189 ACN262169:ACN262189 AMJ262169:AMJ262189 AWF262169:AWF262189 BGB262169:BGB262189 BPX262169:BPX262189 BZT262169:BZT262189 CJP262169:CJP262189 CTL262169:CTL262189 DDH262169:DDH262189 DND262169:DND262189 DWZ262169:DWZ262189 EGV262169:EGV262189 EQR262169:EQR262189 FAN262169:FAN262189 FKJ262169:FKJ262189 FUF262169:FUF262189 GEB262169:GEB262189 GNX262169:GNX262189 GXT262169:GXT262189 HHP262169:HHP262189 HRL262169:HRL262189 IBH262169:IBH262189 ILD262169:ILD262189 IUZ262169:IUZ262189 JEV262169:JEV262189 JOR262169:JOR262189 JYN262169:JYN262189 KIJ262169:KIJ262189 KSF262169:KSF262189 LCB262169:LCB262189 LLX262169:LLX262189 LVT262169:LVT262189 MFP262169:MFP262189 MPL262169:MPL262189 MZH262169:MZH262189 NJD262169:NJD262189 NSZ262169:NSZ262189 OCV262169:OCV262189 OMR262169:OMR262189 OWN262169:OWN262189 PGJ262169:PGJ262189 PQF262169:PQF262189 QAB262169:QAB262189 QJX262169:QJX262189 QTT262169:QTT262189 RDP262169:RDP262189 RNL262169:RNL262189 RXH262169:RXH262189 SHD262169:SHD262189 SQZ262169:SQZ262189 TAV262169:TAV262189 TKR262169:TKR262189 TUN262169:TUN262189 UEJ262169:UEJ262189 UOF262169:UOF262189 UYB262169:UYB262189 VHX262169:VHX262189 VRT262169:VRT262189 WBP262169:WBP262189 WLL262169:WLL262189 WVH262169:WVH262189 XFD262169:XFD262189 IV327705:IV327725 SR327705:SR327725 ACN327705:ACN327725 AMJ327705:AMJ327725 AWF327705:AWF327725 BGB327705:BGB327725 BPX327705:BPX327725 BZT327705:BZT327725 CJP327705:CJP327725 CTL327705:CTL327725 DDH327705:DDH327725 DND327705:DND327725 DWZ327705:DWZ327725 EGV327705:EGV327725 EQR327705:EQR327725 FAN327705:FAN327725 FKJ327705:FKJ327725 FUF327705:FUF327725 GEB327705:GEB327725 GNX327705:GNX327725 GXT327705:GXT327725 HHP327705:HHP327725 HRL327705:HRL327725 IBH327705:IBH327725 ILD327705:ILD327725 IUZ327705:IUZ327725 JEV327705:JEV327725 JOR327705:JOR327725 JYN327705:JYN327725 KIJ327705:KIJ327725 KSF327705:KSF327725 LCB327705:LCB327725 LLX327705:LLX327725 LVT327705:LVT327725 MFP327705:MFP327725 MPL327705:MPL327725 MZH327705:MZH327725 NJD327705:NJD327725 NSZ327705:NSZ327725 OCV327705:OCV327725 OMR327705:OMR327725 OWN327705:OWN327725 PGJ327705:PGJ327725 PQF327705:PQF327725 QAB327705:QAB327725 QJX327705:QJX327725 QTT327705:QTT327725 RDP327705:RDP327725 RNL327705:RNL327725 RXH327705:RXH327725 SHD327705:SHD327725 SQZ327705:SQZ327725 TAV327705:TAV327725 TKR327705:TKR327725 TUN327705:TUN327725 UEJ327705:UEJ327725 UOF327705:UOF327725 UYB327705:UYB327725 VHX327705:VHX327725 VRT327705:VRT327725 WBP327705:WBP327725 WLL327705:WLL327725 WVH327705:WVH327725 XFD327705:XFD327725 IV393241:IV393261 SR393241:SR393261 ACN393241:ACN393261 AMJ393241:AMJ393261 AWF393241:AWF393261 BGB393241:BGB393261 BPX393241:BPX393261 BZT393241:BZT393261 CJP393241:CJP393261 CTL393241:CTL393261 DDH393241:DDH393261 DND393241:DND393261 DWZ393241:DWZ393261 EGV393241:EGV393261 EQR393241:EQR393261 FAN393241:FAN393261 FKJ393241:FKJ393261 FUF393241:FUF393261 GEB393241:GEB393261 GNX393241:GNX393261 GXT393241:GXT393261 HHP393241:HHP393261 HRL393241:HRL393261 IBH393241:IBH393261 ILD393241:ILD393261 IUZ393241:IUZ393261 JEV393241:JEV393261 JOR393241:JOR393261 JYN393241:JYN393261 KIJ393241:KIJ393261 KSF393241:KSF393261 LCB393241:LCB393261 LLX393241:LLX393261 LVT393241:LVT393261 MFP393241:MFP393261 MPL393241:MPL393261 MZH393241:MZH393261 NJD393241:NJD393261 NSZ393241:NSZ393261 OCV393241:OCV393261 OMR393241:OMR393261 OWN393241:OWN393261 PGJ393241:PGJ393261 PQF393241:PQF393261 QAB393241:QAB393261 QJX393241:QJX393261 QTT393241:QTT393261 RDP393241:RDP393261 RNL393241:RNL393261 RXH393241:RXH393261 SHD393241:SHD393261 SQZ393241:SQZ393261 TAV393241:TAV393261 TKR393241:TKR393261 TUN393241:TUN393261 UEJ393241:UEJ393261 UOF393241:UOF393261 UYB393241:UYB393261 VHX393241:VHX393261 VRT393241:VRT393261 WBP393241:WBP393261 WLL393241:WLL393261 WVH393241:WVH393261 XFD393241:XFD393261 IV458777:IV458797 SR458777:SR458797 ACN458777:ACN458797 AMJ458777:AMJ458797 AWF458777:AWF458797 BGB458777:BGB458797 BPX458777:BPX458797 BZT458777:BZT458797 CJP458777:CJP458797 CTL458777:CTL458797 DDH458777:DDH458797 DND458777:DND458797 DWZ458777:DWZ458797 EGV458777:EGV458797 EQR458777:EQR458797 FAN458777:FAN458797 FKJ458777:FKJ458797 FUF458777:FUF458797 GEB458777:GEB458797 GNX458777:GNX458797 GXT458777:GXT458797 HHP458777:HHP458797 HRL458777:HRL458797 IBH458777:IBH458797 ILD458777:ILD458797 IUZ458777:IUZ458797 JEV458777:JEV458797 JOR458777:JOR458797 JYN458777:JYN458797 KIJ458777:KIJ458797 KSF458777:KSF458797 LCB458777:LCB458797 LLX458777:LLX458797 LVT458777:LVT458797 MFP458777:MFP458797 MPL458777:MPL458797 MZH458777:MZH458797 NJD458777:NJD458797 NSZ458777:NSZ458797 OCV458777:OCV458797 OMR458777:OMR458797 OWN458777:OWN458797 PGJ458777:PGJ458797 PQF458777:PQF458797 QAB458777:QAB458797 QJX458777:QJX458797 QTT458777:QTT458797 RDP458777:RDP458797 RNL458777:RNL458797 RXH458777:RXH458797 SHD458777:SHD458797 SQZ458777:SQZ458797 TAV458777:TAV458797 TKR458777:TKR458797 TUN458777:TUN458797 UEJ458777:UEJ458797 UOF458777:UOF458797 UYB458777:UYB458797 VHX458777:VHX458797 VRT458777:VRT458797 WBP458777:WBP458797 WLL458777:WLL458797 WVH458777:WVH458797 XFD458777:XFD458797 IV524313:IV524333 SR524313:SR524333 ACN524313:ACN524333 AMJ524313:AMJ524333 AWF524313:AWF524333 BGB524313:BGB524333 BPX524313:BPX524333 BZT524313:BZT524333 CJP524313:CJP524333 CTL524313:CTL524333 DDH524313:DDH524333 DND524313:DND524333 DWZ524313:DWZ524333 EGV524313:EGV524333 EQR524313:EQR524333 FAN524313:FAN524333 FKJ524313:FKJ524333 FUF524313:FUF524333 GEB524313:GEB524333 GNX524313:GNX524333 GXT524313:GXT524333 HHP524313:HHP524333 HRL524313:HRL524333 IBH524313:IBH524333 ILD524313:ILD524333 IUZ524313:IUZ524333 JEV524313:JEV524333 JOR524313:JOR524333 JYN524313:JYN524333 KIJ524313:KIJ524333 KSF524313:KSF524333 LCB524313:LCB524333 LLX524313:LLX524333 LVT524313:LVT524333 MFP524313:MFP524333 MPL524313:MPL524333 MZH524313:MZH524333 NJD524313:NJD524333 NSZ524313:NSZ524333 OCV524313:OCV524333 OMR524313:OMR524333 OWN524313:OWN524333 PGJ524313:PGJ524333 PQF524313:PQF524333 QAB524313:QAB524333 QJX524313:QJX524333 QTT524313:QTT524333 RDP524313:RDP524333 RNL524313:RNL524333 RXH524313:RXH524333 SHD524313:SHD524333 SQZ524313:SQZ524333 TAV524313:TAV524333 TKR524313:TKR524333 TUN524313:TUN524333 UEJ524313:UEJ524333 UOF524313:UOF524333 UYB524313:UYB524333 VHX524313:VHX524333 VRT524313:VRT524333 WBP524313:WBP524333 WLL524313:WLL524333 WVH524313:WVH524333 XFD524313:XFD524333 IV589849:IV589869 SR589849:SR589869 ACN589849:ACN589869 AMJ589849:AMJ589869 AWF589849:AWF589869 BGB589849:BGB589869 BPX589849:BPX589869 BZT589849:BZT589869 CJP589849:CJP589869 CTL589849:CTL589869 DDH589849:DDH589869 DND589849:DND589869 DWZ589849:DWZ589869 EGV589849:EGV589869 EQR589849:EQR589869 FAN589849:FAN589869 FKJ589849:FKJ589869 FUF589849:FUF589869 GEB589849:GEB589869 GNX589849:GNX589869 GXT589849:GXT589869 HHP589849:HHP589869 HRL589849:HRL589869 IBH589849:IBH589869 ILD589849:ILD589869 IUZ589849:IUZ589869 JEV589849:JEV589869 JOR589849:JOR589869 JYN589849:JYN589869 KIJ589849:KIJ589869 KSF589849:KSF589869 LCB589849:LCB589869 LLX589849:LLX589869 LVT589849:LVT589869 MFP589849:MFP589869 MPL589849:MPL589869 MZH589849:MZH589869 NJD589849:NJD589869 NSZ589849:NSZ589869 OCV589849:OCV589869 OMR589849:OMR589869 OWN589849:OWN589869 PGJ589849:PGJ589869 PQF589849:PQF589869 QAB589849:QAB589869 QJX589849:QJX589869 QTT589849:QTT589869 RDP589849:RDP589869 RNL589849:RNL589869 RXH589849:RXH589869 SHD589849:SHD589869 SQZ589849:SQZ589869 TAV589849:TAV589869 TKR589849:TKR589869 TUN589849:TUN589869 UEJ589849:UEJ589869 UOF589849:UOF589869 UYB589849:UYB589869 VHX589849:VHX589869 VRT589849:VRT589869 WBP589849:WBP589869 WLL589849:WLL589869 WVH589849:WVH589869 XFD589849:XFD589869 IV655385:IV655405 SR655385:SR655405 ACN655385:ACN655405 AMJ655385:AMJ655405 AWF655385:AWF655405 BGB655385:BGB655405 BPX655385:BPX655405 BZT655385:BZT655405 CJP655385:CJP655405 CTL655385:CTL655405 DDH655385:DDH655405 DND655385:DND655405 DWZ655385:DWZ655405 EGV655385:EGV655405 EQR655385:EQR655405 FAN655385:FAN655405 FKJ655385:FKJ655405 FUF655385:FUF655405 GEB655385:GEB655405 GNX655385:GNX655405 GXT655385:GXT655405 HHP655385:HHP655405 HRL655385:HRL655405 IBH655385:IBH655405 ILD655385:ILD655405 IUZ655385:IUZ655405 JEV655385:JEV655405 JOR655385:JOR655405 JYN655385:JYN655405 KIJ655385:KIJ655405 KSF655385:KSF655405 LCB655385:LCB655405 LLX655385:LLX655405 LVT655385:LVT655405 MFP655385:MFP655405 MPL655385:MPL655405 MZH655385:MZH655405 NJD655385:NJD655405 NSZ655385:NSZ655405 OCV655385:OCV655405 OMR655385:OMR655405 OWN655385:OWN655405 PGJ655385:PGJ655405 PQF655385:PQF655405 QAB655385:QAB655405 QJX655385:QJX655405 QTT655385:QTT655405 RDP655385:RDP655405 RNL655385:RNL655405 RXH655385:RXH655405 SHD655385:SHD655405 SQZ655385:SQZ655405 TAV655385:TAV655405 TKR655385:TKR655405 TUN655385:TUN655405 UEJ655385:UEJ655405 UOF655385:UOF655405 UYB655385:UYB655405 VHX655385:VHX655405 VRT655385:VRT655405 WBP655385:WBP655405 WLL655385:WLL655405 WVH655385:WVH655405 XFD655385:XFD655405 IV720921:IV720941 SR720921:SR720941 ACN720921:ACN720941 AMJ720921:AMJ720941 AWF720921:AWF720941 BGB720921:BGB720941 BPX720921:BPX720941 BZT720921:BZT720941 CJP720921:CJP720941 CTL720921:CTL720941 DDH720921:DDH720941 DND720921:DND720941 DWZ720921:DWZ720941 EGV720921:EGV720941 EQR720921:EQR720941 FAN720921:FAN720941 FKJ720921:FKJ720941 FUF720921:FUF720941 GEB720921:GEB720941 GNX720921:GNX720941 GXT720921:GXT720941 HHP720921:HHP720941 HRL720921:HRL720941 IBH720921:IBH720941 ILD720921:ILD720941 IUZ720921:IUZ720941 JEV720921:JEV720941 JOR720921:JOR720941 JYN720921:JYN720941 KIJ720921:KIJ720941 KSF720921:KSF720941 LCB720921:LCB720941 LLX720921:LLX720941 LVT720921:LVT720941 MFP720921:MFP720941 MPL720921:MPL720941 MZH720921:MZH720941 NJD720921:NJD720941 NSZ720921:NSZ720941 OCV720921:OCV720941 OMR720921:OMR720941 OWN720921:OWN720941 PGJ720921:PGJ720941 PQF720921:PQF720941 QAB720921:QAB720941 QJX720921:QJX720941 QTT720921:QTT720941 RDP720921:RDP720941 RNL720921:RNL720941 RXH720921:RXH720941 SHD720921:SHD720941 SQZ720921:SQZ720941 TAV720921:TAV720941 TKR720921:TKR720941 TUN720921:TUN720941 UEJ720921:UEJ720941 UOF720921:UOF720941 UYB720921:UYB720941 VHX720921:VHX720941 VRT720921:VRT720941 WBP720921:WBP720941 WLL720921:WLL720941 WVH720921:WVH720941 XFD720921:XFD720941 IV786457:IV786477 SR786457:SR786477 ACN786457:ACN786477 AMJ786457:AMJ786477 AWF786457:AWF786477 BGB786457:BGB786477 BPX786457:BPX786477 BZT786457:BZT786477 CJP786457:CJP786477 CTL786457:CTL786477 DDH786457:DDH786477 DND786457:DND786477 DWZ786457:DWZ786477 EGV786457:EGV786477 EQR786457:EQR786477 FAN786457:FAN786477 FKJ786457:FKJ786477 FUF786457:FUF786477 GEB786457:GEB786477 GNX786457:GNX786477 GXT786457:GXT786477 HHP786457:HHP786477 HRL786457:HRL786477 IBH786457:IBH786477 ILD786457:ILD786477 IUZ786457:IUZ786477 JEV786457:JEV786477 JOR786457:JOR786477 JYN786457:JYN786477 KIJ786457:KIJ786477 KSF786457:KSF786477 LCB786457:LCB786477 LLX786457:LLX786477 LVT786457:LVT786477 MFP786457:MFP786477 MPL786457:MPL786477 MZH786457:MZH786477 NJD786457:NJD786477 NSZ786457:NSZ786477 OCV786457:OCV786477 OMR786457:OMR786477 OWN786457:OWN786477 PGJ786457:PGJ786477 PQF786457:PQF786477 QAB786457:QAB786477 QJX786457:QJX786477 QTT786457:QTT786477 RDP786457:RDP786477 RNL786457:RNL786477 RXH786457:RXH786477 SHD786457:SHD786477 SQZ786457:SQZ786477 TAV786457:TAV786477 TKR786457:TKR786477 TUN786457:TUN786477 UEJ786457:UEJ786477 UOF786457:UOF786477 UYB786457:UYB786477 VHX786457:VHX786477 VRT786457:VRT786477 WBP786457:WBP786477 WLL786457:WLL786477 WVH786457:WVH786477 XFD786457:XFD786477 IV851993:IV852013 SR851993:SR852013 ACN851993:ACN852013 AMJ851993:AMJ852013 AWF851993:AWF852013 BGB851993:BGB852013 BPX851993:BPX852013 BZT851993:BZT852013 CJP851993:CJP852013 CTL851993:CTL852013 DDH851993:DDH852013 DND851993:DND852013 DWZ851993:DWZ852013 EGV851993:EGV852013 EQR851993:EQR852013 FAN851993:FAN852013 FKJ851993:FKJ852013 FUF851993:FUF852013 GEB851993:GEB852013 GNX851993:GNX852013 GXT851993:GXT852013 HHP851993:HHP852013 HRL851993:HRL852013 IBH851993:IBH852013 ILD851993:ILD852013 IUZ851993:IUZ852013 JEV851993:JEV852013 JOR851993:JOR852013 JYN851993:JYN852013 KIJ851993:KIJ852013 KSF851993:KSF852013 LCB851993:LCB852013 LLX851993:LLX852013 LVT851993:LVT852013 MFP851993:MFP852013 MPL851993:MPL852013 MZH851993:MZH852013 NJD851993:NJD852013 NSZ851993:NSZ852013 OCV851993:OCV852013 OMR851993:OMR852013 OWN851993:OWN852013 PGJ851993:PGJ852013 PQF851993:PQF852013 QAB851993:QAB852013 QJX851993:QJX852013 QTT851993:QTT852013 RDP851993:RDP852013 RNL851993:RNL852013 RXH851993:RXH852013 SHD851993:SHD852013 SQZ851993:SQZ852013 TAV851993:TAV852013 TKR851993:TKR852013 TUN851993:TUN852013 UEJ851993:UEJ852013 UOF851993:UOF852013 UYB851993:UYB852013 VHX851993:VHX852013 VRT851993:VRT852013 WBP851993:WBP852013 WLL851993:WLL852013 WVH851993:WVH852013 XFD851993:XFD852013 IV917529:IV917549 SR917529:SR917549 ACN917529:ACN917549 AMJ917529:AMJ917549 AWF917529:AWF917549 BGB917529:BGB917549 BPX917529:BPX917549 BZT917529:BZT917549 CJP917529:CJP917549 CTL917529:CTL917549 DDH917529:DDH917549 DND917529:DND917549 DWZ917529:DWZ917549 EGV917529:EGV917549 EQR917529:EQR917549 FAN917529:FAN917549 FKJ917529:FKJ917549 FUF917529:FUF917549 GEB917529:GEB917549 GNX917529:GNX917549 GXT917529:GXT917549 HHP917529:HHP917549 HRL917529:HRL917549 IBH917529:IBH917549 ILD917529:ILD917549 IUZ917529:IUZ917549 JEV917529:JEV917549 JOR917529:JOR917549 JYN917529:JYN917549 KIJ917529:KIJ917549 KSF917529:KSF917549 LCB917529:LCB917549 LLX917529:LLX917549 LVT917529:LVT917549 MFP917529:MFP917549 MPL917529:MPL917549 MZH917529:MZH917549 NJD917529:NJD917549 NSZ917529:NSZ917549 OCV917529:OCV917549 OMR917529:OMR917549 OWN917529:OWN917549 PGJ917529:PGJ917549 PQF917529:PQF917549 QAB917529:QAB917549 QJX917529:QJX917549 QTT917529:QTT917549 RDP917529:RDP917549 RNL917529:RNL917549 RXH917529:RXH917549 SHD917529:SHD917549 SQZ917529:SQZ917549 TAV917529:TAV917549 TKR917529:TKR917549 TUN917529:TUN917549 UEJ917529:UEJ917549 UOF917529:UOF917549 UYB917529:UYB917549 VHX917529:VHX917549 VRT917529:VRT917549 WBP917529:WBP917549 WLL917529:WLL917549 WVH917529:WVH917549 XFD917529:XFD917549 IV983065:IV983085 SR983065:SR983085 ACN983065:ACN983085 AMJ983065:AMJ983085 AWF983065:AWF983085 BGB983065:BGB983085 BPX983065:BPX983085 BZT983065:BZT983085 CJP983065:CJP983085 CTL983065:CTL983085 DDH983065:DDH983085 DND983065:DND983085 DWZ983065:DWZ983085 EGV983065:EGV983085 EQR983065:EQR983085 FAN983065:FAN983085 FKJ983065:FKJ983085 FUF983065:FUF983085 GEB983065:GEB983085 GNX983065:GNX983085 GXT983065:GXT983085 HHP983065:HHP983085 HRL983065:HRL983085 IBH983065:IBH983085 ILD983065:ILD983085 IUZ983065:IUZ983085 JEV983065:JEV983085 JOR983065:JOR983085 JYN983065:JYN983085 KIJ983065:KIJ983085 KSF983065:KSF983085 LCB983065:LCB983085 LLX983065:LLX983085 LVT983065:LVT983085 MFP983065:MFP983085 MPL983065:MPL983085 MZH983065:MZH983085 NJD983065:NJD983085 NSZ983065:NSZ983085 OCV983065:OCV983085 OMR983065:OMR983085 OWN983065:OWN983085 PGJ983065:PGJ983085 PQF983065:PQF983085 QAB983065:QAB983085 QJX983065:QJX983085 QTT983065:QTT983085 RDP983065:RDP983085 RNL983065:RNL983085 RXH983065:RXH983085 SHD983065:SHD983085 SQZ983065:SQZ983085 TAV983065:TAV983085 TKR983065:TKR983085 TUN983065:TUN983085 UEJ983065:UEJ983085 UOF983065:UOF983085 UYB983065:UYB983085 VHX983065:VHX983085 VRT983065:VRT983085 WBP983065:WBP983085 WLL983065:WLL983085 WVH983065:WVH983085 XFD983065:XFD983085">
      <formula1>0</formula1>
      <formula2>1</formula2>
    </dataValidation>
  </dataValidations>
  <pageMargins left="0.7" right="0.7" top="0.75" bottom="0.75" header="0.3" footer="0.3"/>
  <pageSetup orientation="portrait" horizontalDpi="4294967295" verticalDpi="4294967295"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5"/>
  <sheetViews>
    <sheetView zoomScale="70" zoomScaleNormal="70" workbookViewId="0">
      <selection activeCell="M139" sqref="M139"/>
    </sheetView>
  </sheetViews>
  <sheetFormatPr baseColWidth="10" defaultRowHeight="14.25" x14ac:dyDescent="0.25"/>
  <cols>
    <col min="1" max="1" width="3.140625" style="123" bestFit="1" customWidth="1"/>
    <col min="2" max="2" width="58.85546875" style="123" customWidth="1"/>
    <col min="3" max="3" width="31.140625" style="123" customWidth="1"/>
    <col min="4" max="4" width="26.7109375" style="123" customWidth="1"/>
    <col min="5" max="5" width="25" style="123" customWidth="1"/>
    <col min="6" max="7" width="29.7109375" style="123" customWidth="1"/>
    <col min="8" max="8" width="23" style="123" customWidth="1"/>
    <col min="9" max="9" width="27.28515625" style="123" customWidth="1"/>
    <col min="10" max="10" width="29.5703125" style="123" customWidth="1"/>
    <col min="11" max="11" width="33" style="123" customWidth="1"/>
    <col min="12" max="12" width="29.85546875" style="123" customWidth="1"/>
    <col min="13" max="13" width="26.28515625" style="123" customWidth="1"/>
    <col min="14" max="14" width="22.140625" style="123" customWidth="1"/>
    <col min="15" max="15" width="26.140625" style="123" customWidth="1"/>
    <col min="16" max="16" width="19.5703125" style="123" bestFit="1" customWidth="1"/>
    <col min="17" max="17" width="21.85546875" style="123" customWidth="1"/>
    <col min="18" max="18" width="18.28515625" style="123" customWidth="1"/>
    <col min="19" max="22" width="6.42578125" style="123" customWidth="1"/>
    <col min="23" max="251" width="11.42578125" style="123"/>
    <col min="252" max="252" width="1" style="123" customWidth="1"/>
    <col min="253" max="253" width="4.28515625" style="123" customWidth="1"/>
    <col min="254" max="254" width="34.7109375" style="123" customWidth="1"/>
    <col min="255" max="255" width="0" style="123" hidden="1" customWidth="1"/>
    <col min="256" max="256" width="20" style="123" customWidth="1"/>
    <col min="257" max="257" width="20.85546875" style="123" customWidth="1"/>
    <col min="258" max="258" width="25" style="123" customWidth="1"/>
    <col min="259" max="259" width="18.7109375" style="123" customWidth="1"/>
    <col min="260" max="260" width="29.7109375" style="123" customWidth="1"/>
    <col min="261" max="261" width="13.42578125" style="123" customWidth="1"/>
    <col min="262" max="262" width="13.85546875" style="123" customWidth="1"/>
    <col min="263" max="267" width="16.5703125" style="123" customWidth="1"/>
    <col min="268" max="268" width="20.5703125" style="123" customWidth="1"/>
    <col min="269" max="269" width="21.140625" style="123" customWidth="1"/>
    <col min="270" max="270" width="9.5703125" style="123" customWidth="1"/>
    <col min="271" max="271" width="0.42578125" style="123" customWidth="1"/>
    <col min="272" max="278" width="6.42578125" style="123" customWidth="1"/>
    <col min="279" max="507" width="11.42578125" style="123"/>
    <col min="508" max="508" width="1" style="123" customWidth="1"/>
    <col min="509" max="509" width="4.28515625" style="123" customWidth="1"/>
    <col min="510" max="510" width="34.7109375" style="123" customWidth="1"/>
    <col min="511" max="511" width="0" style="123" hidden="1" customWidth="1"/>
    <col min="512" max="512" width="20" style="123" customWidth="1"/>
    <col min="513" max="513" width="20.85546875" style="123" customWidth="1"/>
    <col min="514" max="514" width="25" style="123" customWidth="1"/>
    <col min="515" max="515" width="18.7109375" style="123" customWidth="1"/>
    <col min="516" max="516" width="29.7109375" style="123" customWidth="1"/>
    <col min="517" max="517" width="13.42578125" style="123" customWidth="1"/>
    <col min="518" max="518" width="13.85546875" style="123" customWidth="1"/>
    <col min="519" max="523" width="16.5703125" style="123" customWidth="1"/>
    <col min="524" max="524" width="20.5703125" style="123" customWidth="1"/>
    <col min="525" max="525" width="21.140625" style="123" customWidth="1"/>
    <col min="526" max="526" width="9.5703125" style="123" customWidth="1"/>
    <col min="527" max="527" width="0.42578125" style="123" customWidth="1"/>
    <col min="528" max="534" width="6.42578125" style="123" customWidth="1"/>
    <col min="535" max="763" width="11.42578125" style="123"/>
    <col min="764" max="764" width="1" style="123" customWidth="1"/>
    <col min="765" max="765" width="4.28515625" style="123" customWidth="1"/>
    <col min="766" max="766" width="34.7109375" style="123" customWidth="1"/>
    <col min="767" max="767" width="0" style="123" hidden="1" customWidth="1"/>
    <col min="768" max="768" width="20" style="123" customWidth="1"/>
    <col min="769" max="769" width="20.85546875" style="123" customWidth="1"/>
    <col min="770" max="770" width="25" style="123" customWidth="1"/>
    <col min="771" max="771" width="18.7109375" style="123" customWidth="1"/>
    <col min="772" max="772" width="29.7109375" style="123" customWidth="1"/>
    <col min="773" max="773" width="13.42578125" style="123" customWidth="1"/>
    <col min="774" max="774" width="13.85546875" style="123" customWidth="1"/>
    <col min="775" max="779" width="16.5703125" style="123" customWidth="1"/>
    <col min="780" max="780" width="20.5703125" style="123" customWidth="1"/>
    <col min="781" max="781" width="21.140625" style="123" customWidth="1"/>
    <col min="782" max="782" width="9.5703125" style="123" customWidth="1"/>
    <col min="783" max="783" width="0.42578125" style="123" customWidth="1"/>
    <col min="784" max="790" width="6.42578125" style="123" customWidth="1"/>
    <col min="791" max="1019" width="11.42578125" style="123"/>
    <col min="1020" max="1020" width="1" style="123" customWidth="1"/>
    <col min="1021" max="1021" width="4.28515625" style="123" customWidth="1"/>
    <col min="1022" max="1022" width="34.7109375" style="123" customWidth="1"/>
    <col min="1023" max="1023" width="0" style="123" hidden="1" customWidth="1"/>
    <col min="1024" max="1024" width="20" style="123" customWidth="1"/>
    <col min="1025" max="1025" width="20.85546875" style="123" customWidth="1"/>
    <col min="1026" max="1026" width="25" style="123" customWidth="1"/>
    <col min="1027" max="1027" width="18.7109375" style="123" customWidth="1"/>
    <col min="1028" max="1028" width="29.7109375" style="123" customWidth="1"/>
    <col min="1029" max="1029" width="13.42578125" style="123" customWidth="1"/>
    <col min="1030" max="1030" width="13.85546875" style="123" customWidth="1"/>
    <col min="1031" max="1035" width="16.5703125" style="123" customWidth="1"/>
    <col min="1036" max="1036" width="20.5703125" style="123" customWidth="1"/>
    <col min="1037" max="1037" width="21.140625" style="123" customWidth="1"/>
    <col min="1038" max="1038" width="9.5703125" style="123" customWidth="1"/>
    <col min="1039" max="1039" width="0.42578125" style="123" customWidth="1"/>
    <col min="1040" max="1046" width="6.42578125" style="123" customWidth="1"/>
    <col min="1047" max="1275" width="11.42578125" style="123"/>
    <col min="1276" max="1276" width="1" style="123" customWidth="1"/>
    <col min="1277" max="1277" width="4.28515625" style="123" customWidth="1"/>
    <col min="1278" max="1278" width="34.7109375" style="123" customWidth="1"/>
    <col min="1279" max="1279" width="0" style="123" hidden="1" customWidth="1"/>
    <col min="1280" max="1280" width="20" style="123" customWidth="1"/>
    <col min="1281" max="1281" width="20.85546875" style="123" customWidth="1"/>
    <col min="1282" max="1282" width="25" style="123" customWidth="1"/>
    <col min="1283" max="1283" width="18.7109375" style="123" customWidth="1"/>
    <col min="1284" max="1284" width="29.7109375" style="123" customWidth="1"/>
    <col min="1285" max="1285" width="13.42578125" style="123" customWidth="1"/>
    <col min="1286" max="1286" width="13.85546875" style="123" customWidth="1"/>
    <col min="1287" max="1291" width="16.5703125" style="123" customWidth="1"/>
    <col min="1292" max="1292" width="20.5703125" style="123" customWidth="1"/>
    <col min="1293" max="1293" width="21.140625" style="123" customWidth="1"/>
    <col min="1294" max="1294" width="9.5703125" style="123" customWidth="1"/>
    <col min="1295" max="1295" width="0.42578125" style="123" customWidth="1"/>
    <col min="1296" max="1302" width="6.42578125" style="123" customWidth="1"/>
    <col min="1303" max="1531" width="11.42578125" style="123"/>
    <col min="1532" max="1532" width="1" style="123" customWidth="1"/>
    <col min="1533" max="1533" width="4.28515625" style="123" customWidth="1"/>
    <col min="1534" max="1534" width="34.7109375" style="123" customWidth="1"/>
    <col min="1535" max="1535" width="0" style="123" hidden="1" customWidth="1"/>
    <col min="1536" max="1536" width="20" style="123" customWidth="1"/>
    <col min="1537" max="1537" width="20.85546875" style="123" customWidth="1"/>
    <col min="1538" max="1538" width="25" style="123" customWidth="1"/>
    <col min="1539" max="1539" width="18.7109375" style="123" customWidth="1"/>
    <col min="1540" max="1540" width="29.7109375" style="123" customWidth="1"/>
    <col min="1541" max="1541" width="13.42578125" style="123" customWidth="1"/>
    <col min="1542" max="1542" width="13.85546875" style="123" customWidth="1"/>
    <col min="1543" max="1547" width="16.5703125" style="123" customWidth="1"/>
    <col min="1548" max="1548" width="20.5703125" style="123" customWidth="1"/>
    <col min="1549" max="1549" width="21.140625" style="123" customWidth="1"/>
    <col min="1550" max="1550" width="9.5703125" style="123" customWidth="1"/>
    <col min="1551" max="1551" width="0.42578125" style="123" customWidth="1"/>
    <col min="1552" max="1558" width="6.42578125" style="123" customWidth="1"/>
    <col min="1559" max="1787" width="11.42578125" style="123"/>
    <col min="1788" max="1788" width="1" style="123" customWidth="1"/>
    <col min="1789" max="1789" width="4.28515625" style="123" customWidth="1"/>
    <col min="1790" max="1790" width="34.7109375" style="123" customWidth="1"/>
    <col min="1791" max="1791" width="0" style="123" hidden="1" customWidth="1"/>
    <col min="1792" max="1792" width="20" style="123" customWidth="1"/>
    <col min="1793" max="1793" width="20.85546875" style="123" customWidth="1"/>
    <col min="1794" max="1794" width="25" style="123" customWidth="1"/>
    <col min="1795" max="1795" width="18.7109375" style="123" customWidth="1"/>
    <col min="1796" max="1796" width="29.7109375" style="123" customWidth="1"/>
    <col min="1797" max="1797" width="13.42578125" style="123" customWidth="1"/>
    <col min="1798" max="1798" width="13.85546875" style="123" customWidth="1"/>
    <col min="1799" max="1803" width="16.5703125" style="123" customWidth="1"/>
    <col min="1804" max="1804" width="20.5703125" style="123" customWidth="1"/>
    <col min="1805" max="1805" width="21.140625" style="123" customWidth="1"/>
    <col min="1806" max="1806" width="9.5703125" style="123" customWidth="1"/>
    <col min="1807" max="1807" width="0.42578125" style="123" customWidth="1"/>
    <col min="1808" max="1814" width="6.42578125" style="123" customWidth="1"/>
    <col min="1815" max="2043" width="11.42578125" style="123"/>
    <col min="2044" max="2044" width="1" style="123" customWidth="1"/>
    <col min="2045" max="2045" width="4.28515625" style="123" customWidth="1"/>
    <col min="2046" max="2046" width="34.7109375" style="123" customWidth="1"/>
    <col min="2047" max="2047" width="0" style="123" hidden="1" customWidth="1"/>
    <col min="2048" max="2048" width="20" style="123" customWidth="1"/>
    <col min="2049" max="2049" width="20.85546875" style="123" customWidth="1"/>
    <col min="2050" max="2050" width="25" style="123" customWidth="1"/>
    <col min="2051" max="2051" width="18.7109375" style="123" customWidth="1"/>
    <col min="2052" max="2052" width="29.7109375" style="123" customWidth="1"/>
    <col min="2053" max="2053" width="13.42578125" style="123" customWidth="1"/>
    <col min="2054" max="2054" width="13.85546875" style="123" customWidth="1"/>
    <col min="2055" max="2059" width="16.5703125" style="123" customWidth="1"/>
    <col min="2060" max="2060" width="20.5703125" style="123" customWidth="1"/>
    <col min="2061" max="2061" width="21.140625" style="123" customWidth="1"/>
    <col min="2062" max="2062" width="9.5703125" style="123" customWidth="1"/>
    <col min="2063" max="2063" width="0.42578125" style="123" customWidth="1"/>
    <col min="2064" max="2070" width="6.42578125" style="123" customWidth="1"/>
    <col min="2071" max="2299" width="11.42578125" style="123"/>
    <col min="2300" max="2300" width="1" style="123" customWidth="1"/>
    <col min="2301" max="2301" width="4.28515625" style="123" customWidth="1"/>
    <col min="2302" max="2302" width="34.7109375" style="123" customWidth="1"/>
    <col min="2303" max="2303" width="0" style="123" hidden="1" customWidth="1"/>
    <col min="2304" max="2304" width="20" style="123" customWidth="1"/>
    <col min="2305" max="2305" width="20.85546875" style="123" customWidth="1"/>
    <col min="2306" max="2306" width="25" style="123" customWidth="1"/>
    <col min="2307" max="2307" width="18.7109375" style="123" customWidth="1"/>
    <col min="2308" max="2308" width="29.7109375" style="123" customWidth="1"/>
    <col min="2309" max="2309" width="13.42578125" style="123" customWidth="1"/>
    <col min="2310" max="2310" width="13.85546875" style="123" customWidth="1"/>
    <col min="2311" max="2315" width="16.5703125" style="123" customWidth="1"/>
    <col min="2316" max="2316" width="20.5703125" style="123" customWidth="1"/>
    <col min="2317" max="2317" width="21.140625" style="123" customWidth="1"/>
    <col min="2318" max="2318" width="9.5703125" style="123" customWidth="1"/>
    <col min="2319" max="2319" width="0.42578125" style="123" customWidth="1"/>
    <col min="2320" max="2326" width="6.42578125" style="123" customWidth="1"/>
    <col min="2327" max="2555" width="11.42578125" style="123"/>
    <col min="2556" max="2556" width="1" style="123" customWidth="1"/>
    <col min="2557" max="2557" width="4.28515625" style="123" customWidth="1"/>
    <col min="2558" max="2558" width="34.7109375" style="123" customWidth="1"/>
    <col min="2559" max="2559" width="0" style="123" hidden="1" customWidth="1"/>
    <col min="2560" max="2560" width="20" style="123" customWidth="1"/>
    <col min="2561" max="2561" width="20.85546875" style="123" customWidth="1"/>
    <col min="2562" max="2562" width="25" style="123" customWidth="1"/>
    <col min="2563" max="2563" width="18.7109375" style="123" customWidth="1"/>
    <col min="2564" max="2564" width="29.7109375" style="123" customWidth="1"/>
    <col min="2565" max="2565" width="13.42578125" style="123" customWidth="1"/>
    <col min="2566" max="2566" width="13.85546875" style="123" customWidth="1"/>
    <col min="2567" max="2571" width="16.5703125" style="123" customWidth="1"/>
    <col min="2572" max="2572" width="20.5703125" style="123" customWidth="1"/>
    <col min="2573" max="2573" width="21.140625" style="123" customWidth="1"/>
    <col min="2574" max="2574" width="9.5703125" style="123" customWidth="1"/>
    <col min="2575" max="2575" width="0.42578125" style="123" customWidth="1"/>
    <col min="2576" max="2582" width="6.42578125" style="123" customWidth="1"/>
    <col min="2583" max="2811" width="11.42578125" style="123"/>
    <col min="2812" max="2812" width="1" style="123" customWidth="1"/>
    <col min="2813" max="2813" width="4.28515625" style="123" customWidth="1"/>
    <col min="2814" max="2814" width="34.7109375" style="123" customWidth="1"/>
    <col min="2815" max="2815" width="0" style="123" hidden="1" customWidth="1"/>
    <col min="2816" max="2816" width="20" style="123" customWidth="1"/>
    <col min="2817" max="2817" width="20.85546875" style="123" customWidth="1"/>
    <col min="2818" max="2818" width="25" style="123" customWidth="1"/>
    <col min="2819" max="2819" width="18.7109375" style="123" customWidth="1"/>
    <col min="2820" max="2820" width="29.7109375" style="123" customWidth="1"/>
    <col min="2821" max="2821" width="13.42578125" style="123" customWidth="1"/>
    <col min="2822" max="2822" width="13.85546875" style="123" customWidth="1"/>
    <col min="2823" max="2827" width="16.5703125" style="123" customWidth="1"/>
    <col min="2828" max="2828" width="20.5703125" style="123" customWidth="1"/>
    <col min="2829" max="2829" width="21.140625" style="123" customWidth="1"/>
    <col min="2830" max="2830" width="9.5703125" style="123" customWidth="1"/>
    <col min="2831" max="2831" width="0.42578125" style="123" customWidth="1"/>
    <col min="2832" max="2838" width="6.42578125" style="123" customWidth="1"/>
    <col min="2839" max="3067" width="11.42578125" style="123"/>
    <col min="3068" max="3068" width="1" style="123" customWidth="1"/>
    <col min="3069" max="3069" width="4.28515625" style="123" customWidth="1"/>
    <col min="3070" max="3070" width="34.7109375" style="123" customWidth="1"/>
    <col min="3071" max="3071" width="0" style="123" hidden="1" customWidth="1"/>
    <col min="3072" max="3072" width="20" style="123" customWidth="1"/>
    <col min="3073" max="3073" width="20.85546875" style="123" customWidth="1"/>
    <col min="3074" max="3074" width="25" style="123" customWidth="1"/>
    <col min="3075" max="3075" width="18.7109375" style="123" customWidth="1"/>
    <col min="3076" max="3076" width="29.7109375" style="123" customWidth="1"/>
    <col min="3077" max="3077" width="13.42578125" style="123" customWidth="1"/>
    <col min="3078" max="3078" width="13.85546875" style="123" customWidth="1"/>
    <col min="3079" max="3083" width="16.5703125" style="123" customWidth="1"/>
    <col min="3084" max="3084" width="20.5703125" style="123" customWidth="1"/>
    <col min="3085" max="3085" width="21.140625" style="123" customWidth="1"/>
    <col min="3086" max="3086" width="9.5703125" style="123" customWidth="1"/>
    <col min="3087" max="3087" width="0.42578125" style="123" customWidth="1"/>
    <col min="3088" max="3094" width="6.42578125" style="123" customWidth="1"/>
    <col min="3095" max="3323" width="11.42578125" style="123"/>
    <col min="3324" max="3324" width="1" style="123" customWidth="1"/>
    <col min="3325" max="3325" width="4.28515625" style="123" customWidth="1"/>
    <col min="3326" max="3326" width="34.7109375" style="123" customWidth="1"/>
    <col min="3327" max="3327" width="0" style="123" hidden="1" customWidth="1"/>
    <col min="3328" max="3328" width="20" style="123" customWidth="1"/>
    <col min="3329" max="3329" width="20.85546875" style="123" customWidth="1"/>
    <col min="3330" max="3330" width="25" style="123" customWidth="1"/>
    <col min="3331" max="3331" width="18.7109375" style="123" customWidth="1"/>
    <col min="3332" max="3332" width="29.7109375" style="123" customWidth="1"/>
    <col min="3333" max="3333" width="13.42578125" style="123" customWidth="1"/>
    <col min="3334" max="3334" width="13.85546875" style="123" customWidth="1"/>
    <col min="3335" max="3339" width="16.5703125" style="123" customWidth="1"/>
    <col min="3340" max="3340" width="20.5703125" style="123" customWidth="1"/>
    <col min="3341" max="3341" width="21.140625" style="123" customWidth="1"/>
    <col min="3342" max="3342" width="9.5703125" style="123" customWidth="1"/>
    <col min="3343" max="3343" width="0.42578125" style="123" customWidth="1"/>
    <col min="3344" max="3350" width="6.42578125" style="123" customWidth="1"/>
    <col min="3351" max="3579" width="11.42578125" style="123"/>
    <col min="3580" max="3580" width="1" style="123" customWidth="1"/>
    <col min="3581" max="3581" width="4.28515625" style="123" customWidth="1"/>
    <col min="3582" max="3582" width="34.7109375" style="123" customWidth="1"/>
    <col min="3583" max="3583" width="0" style="123" hidden="1" customWidth="1"/>
    <col min="3584" max="3584" width="20" style="123" customWidth="1"/>
    <col min="3585" max="3585" width="20.85546875" style="123" customWidth="1"/>
    <col min="3586" max="3586" width="25" style="123" customWidth="1"/>
    <col min="3587" max="3587" width="18.7109375" style="123" customWidth="1"/>
    <col min="3588" max="3588" width="29.7109375" style="123" customWidth="1"/>
    <col min="3589" max="3589" width="13.42578125" style="123" customWidth="1"/>
    <col min="3590" max="3590" width="13.85546875" style="123" customWidth="1"/>
    <col min="3591" max="3595" width="16.5703125" style="123" customWidth="1"/>
    <col min="3596" max="3596" width="20.5703125" style="123" customWidth="1"/>
    <col min="3597" max="3597" width="21.140625" style="123" customWidth="1"/>
    <col min="3598" max="3598" width="9.5703125" style="123" customWidth="1"/>
    <col min="3599" max="3599" width="0.42578125" style="123" customWidth="1"/>
    <col min="3600" max="3606" width="6.42578125" style="123" customWidth="1"/>
    <col min="3607" max="3835" width="11.42578125" style="123"/>
    <col min="3836" max="3836" width="1" style="123" customWidth="1"/>
    <col min="3837" max="3837" width="4.28515625" style="123" customWidth="1"/>
    <col min="3838" max="3838" width="34.7109375" style="123" customWidth="1"/>
    <col min="3839" max="3839" width="0" style="123" hidden="1" customWidth="1"/>
    <col min="3840" max="3840" width="20" style="123" customWidth="1"/>
    <col min="3841" max="3841" width="20.85546875" style="123" customWidth="1"/>
    <col min="3842" max="3842" width="25" style="123" customWidth="1"/>
    <col min="3843" max="3843" width="18.7109375" style="123" customWidth="1"/>
    <col min="3844" max="3844" width="29.7109375" style="123" customWidth="1"/>
    <col min="3845" max="3845" width="13.42578125" style="123" customWidth="1"/>
    <col min="3846" max="3846" width="13.85546875" style="123" customWidth="1"/>
    <col min="3847" max="3851" width="16.5703125" style="123" customWidth="1"/>
    <col min="3852" max="3852" width="20.5703125" style="123" customWidth="1"/>
    <col min="3853" max="3853" width="21.140625" style="123" customWidth="1"/>
    <col min="3854" max="3854" width="9.5703125" style="123" customWidth="1"/>
    <col min="3855" max="3855" width="0.42578125" style="123" customWidth="1"/>
    <col min="3856" max="3862" width="6.42578125" style="123" customWidth="1"/>
    <col min="3863" max="4091" width="11.42578125" style="123"/>
    <col min="4092" max="4092" width="1" style="123" customWidth="1"/>
    <col min="4093" max="4093" width="4.28515625" style="123" customWidth="1"/>
    <col min="4094" max="4094" width="34.7109375" style="123" customWidth="1"/>
    <col min="4095" max="4095" width="0" style="123" hidden="1" customWidth="1"/>
    <col min="4096" max="4096" width="20" style="123" customWidth="1"/>
    <col min="4097" max="4097" width="20.85546875" style="123" customWidth="1"/>
    <col min="4098" max="4098" width="25" style="123" customWidth="1"/>
    <col min="4099" max="4099" width="18.7109375" style="123" customWidth="1"/>
    <col min="4100" max="4100" width="29.7109375" style="123" customWidth="1"/>
    <col min="4101" max="4101" width="13.42578125" style="123" customWidth="1"/>
    <col min="4102" max="4102" width="13.85546875" style="123" customWidth="1"/>
    <col min="4103" max="4107" width="16.5703125" style="123" customWidth="1"/>
    <col min="4108" max="4108" width="20.5703125" style="123" customWidth="1"/>
    <col min="4109" max="4109" width="21.140625" style="123" customWidth="1"/>
    <col min="4110" max="4110" width="9.5703125" style="123" customWidth="1"/>
    <col min="4111" max="4111" width="0.42578125" style="123" customWidth="1"/>
    <col min="4112" max="4118" width="6.42578125" style="123" customWidth="1"/>
    <col min="4119" max="4347" width="11.42578125" style="123"/>
    <col min="4348" max="4348" width="1" style="123" customWidth="1"/>
    <col min="4349" max="4349" width="4.28515625" style="123" customWidth="1"/>
    <col min="4350" max="4350" width="34.7109375" style="123" customWidth="1"/>
    <col min="4351" max="4351" width="0" style="123" hidden="1" customWidth="1"/>
    <col min="4352" max="4352" width="20" style="123" customWidth="1"/>
    <col min="4353" max="4353" width="20.85546875" style="123" customWidth="1"/>
    <col min="4354" max="4354" width="25" style="123" customWidth="1"/>
    <col min="4355" max="4355" width="18.7109375" style="123" customWidth="1"/>
    <col min="4356" max="4356" width="29.7109375" style="123" customWidth="1"/>
    <col min="4357" max="4357" width="13.42578125" style="123" customWidth="1"/>
    <col min="4358" max="4358" width="13.85546875" style="123" customWidth="1"/>
    <col min="4359" max="4363" width="16.5703125" style="123" customWidth="1"/>
    <col min="4364" max="4364" width="20.5703125" style="123" customWidth="1"/>
    <col min="4365" max="4365" width="21.140625" style="123" customWidth="1"/>
    <col min="4366" max="4366" width="9.5703125" style="123" customWidth="1"/>
    <col min="4367" max="4367" width="0.42578125" style="123" customWidth="1"/>
    <col min="4368" max="4374" width="6.42578125" style="123" customWidth="1"/>
    <col min="4375" max="4603" width="11.42578125" style="123"/>
    <col min="4604" max="4604" width="1" style="123" customWidth="1"/>
    <col min="4605" max="4605" width="4.28515625" style="123" customWidth="1"/>
    <col min="4606" max="4606" width="34.7109375" style="123" customWidth="1"/>
    <col min="4607" max="4607" width="0" style="123" hidden="1" customWidth="1"/>
    <col min="4608" max="4608" width="20" style="123" customWidth="1"/>
    <col min="4609" max="4609" width="20.85546875" style="123" customWidth="1"/>
    <col min="4610" max="4610" width="25" style="123" customWidth="1"/>
    <col min="4611" max="4611" width="18.7109375" style="123" customWidth="1"/>
    <col min="4612" max="4612" width="29.7109375" style="123" customWidth="1"/>
    <col min="4613" max="4613" width="13.42578125" style="123" customWidth="1"/>
    <col min="4614" max="4614" width="13.85546875" style="123" customWidth="1"/>
    <col min="4615" max="4619" width="16.5703125" style="123" customWidth="1"/>
    <col min="4620" max="4620" width="20.5703125" style="123" customWidth="1"/>
    <col min="4621" max="4621" width="21.140625" style="123" customWidth="1"/>
    <col min="4622" max="4622" width="9.5703125" style="123" customWidth="1"/>
    <col min="4623" max="4623" width="0.42578125" style="123" customWidth="1"/>
    <col min="4624" max="4630" width="6.42578125" style="123" customWidth="1"/>
    <col min="4631" max="4859" width="11.42578125" style="123"/>
    <col min="4860" max="4860" width="1" style="123" customWidth="1"/>
    <col min="4861" max="4861" width="4.28515625" style="123" customWidth="1"/>
    <col min="4862" max="4862" width="34.7109375" style="123" customWidth="1"/>
    <col min="4863" max="4863" width="0" style="123" hidden="1" customWidth="1"/>
    <col min="4864" max="4864" width="20" style="123" customWidth="1"/>
    <col min="4865" max="4865" width="20.85546875" style="123" customWidth="1"/>
    <col min="4866" max="4866" width="25" style="123" customWidth="1"/>
    <col min="4867" max="4867" width="18.7109375" style="123" customWidth="1"/>
    <col min="4868" max="4868" width="29.7109375" style="123" customWidth="1"/>
    <col min="4869" max="4869" width="13.42578125" style="123" customWidth="1"/>
    <col min="4870" max="4870" width="13.85546875" style="123" customWidth="1"/>
    <col min="4871" max="4875" width="16.5703125" style="123" customWidth="1"/>
    <col min="4876" max="4876" width="20.5703125" style="123" customWidth="1"/>
    <col min="4877" max="4877" width="21.140625" style="123" customWidth="1"/>
    <col min="4878" max="4878" width="9.5703125" style="123" customWidth="1"/>
    <col min="4879" max="4879" width="0.42578125" style="123" customWidth="1"/>
    <col min="4880" max="4886" width="6.42578125" style="123" customWidth="1"/>
    <col min="4887" max="5115" width="11.42578125" style="123"/>
    <col min="5116" max="5116" width="1" style="123" customWidth="1"/>
    <col min="5117" max="5117" width="4.28515625" style="123" customWidth="1"/>
    <col min="5118" max="5118" width="34.7109375" style="123" customWidth="1"/>
    <col min="5119" max="5119" width="0" style="123" hidden="1" customWidth="1"/>
    <col min="5120" max="5120" width="20" style="123" customWidth="1"/>
    <col min="5121" max="5121" width="20.85546875" style="123" customWidth="1"/>
    <col min="5122" max="5122" width="25" style="123" customWidth="1"/>
    <col min="5123" max="5123" width="18.7109375" style="123" customWidth="1"/>
    <col min="5124" max="5124" width="29.7109375" style="123" customWidth="1"/>
    <col min="5125" max="5125" width="13.42578125" style="123" customWidth="1"/>
    <col min="5126" max="5126" width="13.85546875" style="123" customWidth="1"/>
    <col min="5127" max="5131" width="16.5703125" style="123" customWidth="1"/>
    <col min="5132" max="5132" width="20.5703125" style="123" customWidth="1"/>
    <col min="5133" max="5133" width="21.140625" style="123" customWidth="1"/>
    <col min="5134" max="5134" width="9.5703125" style="123" customWidth="1"/>
    <col min="5135" max="5135" width="0.42578125" style="123" customWidth="1"/>
    <col min="5136" max="5142" width="6.42578125" style="123" customWidth="1"/>
    <col min="5143" max="5371" width="11.42578125" style="123"/>
    <col min="5372" max="5372" width="1" style="123" customWidth="1"/>
    <col min="5373" max="5373" width="4.28515625" style="123" customWidth="1"/>
    <col min="5374" max="5374" width="34.7109375" style="123" customWidth="1"/>
    <col min="5375" max="5375" width="0" style="123" hidden="1" customWidth="1"/>
    <col min="5376" max="5376" width="20" style="123" customWidth="1"/>
    <col min="5377" max="5377" width="20.85546875" style="123" customWidth="1"/>
    <col min="5378" max="5378" width="25" style="123" customWidth="1"/>
    <col min="5379" max="5379" width="18.7109375" style="123" customWidth="1"/>
    <col min="5380" max="5380" width="29.7109375" style="123" customWidth="1"/>
    <col min="5381" max="5381" width="13.42578125" style="123" customWidth="1"/>
    <col min="5382" max="5382" width="13.85546875" style="123" customWidth="1"/>
    <col min="5383" max="5387" width="16.5703125" style="123" customWidth="1"/>
    <col min="5388" max="5388" width="20.5703125" style="123" customWidth="1"/>
    <col min="5389" max="5389" width="21.140625" style="123" customWidth="1"/>
    <col min="5390" max="5390" width="9.5703125" style="123" customWidth="1"/>
    <col min="5391" max="5391" width="0.42578125" style="123" customWidth="1"/>
    <col min="5392" max="5398" width="6.42578125" style="123" customWidth="1"/>
    <col min="5399" max="5627" width="11.42578125" style="123"/>
    <col min="5628" max="5628" width="1" style="123" customWidth="1"/>
    <col min="5629" max="5629" width="4.28515625" style="123" customWidth="1"/>
    <col min="5630" max="5630" width="34.7109375" style="123" customWidth="1"/>
    <col min="5631" max="5631" width="0" style="123" hidden="1" customWidth="1"/>
    <col min="5632" max="5632" width="20" style="123" customWidth="1"/>
    <col min="5633" max="5633" width="20.85546875" style="123" customWidth="1"/>
    <col min="5634" max="5634" width="25" style="123" customWidth="1"/>
    <col min="5635" max="5635" width="18.7109375" style="123" customWidth="1"/>
    <col min="5636" max="5636" width="29.7109375" style="123" customWidth="1"/>
    <col min="5637" max="5637" width="13.42578125" style="123" customWidth="1"/>
    <col min="5638" max="5638" width="13.85546875" style="123" customWidth="1"/>
    <col min="5639" max="5643" width="16.5703125" style="123" customWidth="1"/>
    <col min="5644" max="5644" width="20.5703125" style="123" customWidth="1"/>
    <col min="5645" max="5645" width="21.140625" style="123" customWidth="1"/>
    <col min="5646" max="5646" width="9.5703125" style="123" customWidth="1"/>
    <col min="5647" max="5647" width="0.42578125" style="123" customWidth="1"/>
    <col min="5648" max="5654" width="6.42578125" style="123" customWidth="1"/>
    <col min="5655" max="5883" width="11.42578125" style="123"/>
    <col min="5884" max="5884" width="1" style="123" customWidth="1"/>
    <col min="5885" max="5885" width="4.28515625" style="123" customWidth="1"/>
    <col min="5886" max="5886" width="34.7109375" style="123" customWidth="1"/>
    <col min="5887" max="5887" width="0" style="123" hidden="1" customWidth="1"/>
    <col min="5888" max="5888" width="20" style="123" customWidth="1"/>
    <col min="5889" max="5889" width="20.85546875" style="123" customWidth="1"/>
    <col min="5890" max="5890" width="25" style="123" customWidth="1"/>
    <col min="5891" max="5891" width="18.7109375" style="123" customWidth="1"/>
    <col min="5892" max="5892" width="29.7109375" style="123" customWidth="1"/>
    <col min="5893" max="5893" width="13.42578125" style="123" customWidth="1"/>
    <col min="5894" max="5894" width="13.85546875" style="123" customWidth="1"/>
    <col min="5895" max="5899" width="16.5703125" style="123" customWidth="1"/>
    <col min="5900" max="5900" width="20.5703125" style="123" customWidth="1"/>
    <col min="5901" max="5901" width="21.140625" style="123" customWidth="1"/>
    <col min="5902" max="5902" width="9.5703125" style="123" customWidth="1"/>
    <col min="5903" max="5903" width="0.42578125" style="123" customWidth="1"/>
    <col min="5904" max="5910" width="6.42578125" style="123" customWidth="1"/>
    <col min="5911" max="6139" width="11.42578125" style="123"/>
    <col min="6140" max="6140" width="1" style="123" customWidth="1"/>
    <col min="6141" max="6141" width="4.28515625" style="123" customWidth="1"/>
    <col min="6142" max="6142" width="34.7109375" style="123" customWidth="1"/>
    <col min="6143" max="6143" width="0" style="123" hidden="1" customWidth="1"/>
    <col min="6144" max="6144" width="20" style="123" customWidth="1"/>
    <col min="6145" max="6145" width="20.85546875" style="123" customWidth="1"/>
    <col min="6146" max="6146" width="25" style="123" customWidth="1"/>
    <col min="6147" max="6147" width="18.7109375" style="123" customWidth="1"/>
    <col min="6148" max="6148" width="29.7109375" style="123" customWidth="1"/>
    <col min="6149" max="6149" width="13.42578125" style="123" customWidth="1"/>
    <col min="6150" max="6150" width="13.85546875" style="123" customWidth="1"/>
    <col min="6151" max="6155" width="16.5703125" style="123" customWidth="1"/>
    <col min="6156" max="6156" width="20.5703125" style="123" customWidth="1"/>
    <col min="6157" max="6157" width="21.140625" style="123" customWidth="1"/>
    <col min="6158" max="6158" width="9.5703125" style="123" customWidth="1"/>
    <col min="6159" max="6159" width="0.42578125" style="123" customWidth="1"/>
    <col min="6160" max="6166" width="6.42578125" style="123" customWidth="1"/>
    <col min="6167" max="6395" width="11.42578125" style="123"/>
    <col min="6396" max="6396" width="1" style="123" customWidth="1"/>
    <col min="6397" max="6397" width="4.28515625" style="123" customWidth="1"/>
    <col min="6398" max="6398" width="34.7109375" style="123" customWidth="1"/>
    <col min="6399" max="6399" width="0" style="123" hidden="1" customWidth="1"/>
    <col min="6400" max="6400" width="20" style="123" customWidth="1"/>
    <col min="6401" max="6401" width="20.85546875" style="123" customWidth="1"/>
    <col min="6402" max="6402" width="25" style="123" customWidth="1"/>
    <col min="6403" max="6403" width="18.7109375" style="123" customWidth="1"/>
    <col min="6404" max="6404" width="29.7109375" style="123" customWidth="1"/>
    <col min="6405" max="6405" width="13.42578125" style="123" customWidth="1"/>
    <col min="6406" max="6406" width="13.85546875" style="123" customWidth="1"/>
    <col min="6407" max="6411" width="16.5703125" style="123" customWidth="1"/>
    <col min="6412" max="6412" width="20.5703125" style="123" customWidth="1"/>
    <col min="6413" max="6413" width="21.140625" style="123" customWidth="1"/>
    <col min="6414" max="6414" width="9.5703125" style="123" customWidth="1"/>
    <col min="6415" max="6415" width="0.42578125" style="123" customWidth="1"/>
    <col min="6416" max="6422" width="6.42578125" style="123" customWidth="1"/>
    <col min="6423" max="6651" width="11.42578125" style="123"/>
    <col min="6652" max="6652" width="1" style="123" customWidth="1"/>
    <col min="6653" max="6653" width="4.28515625" style="123" customWidth="1"/>
    <col min="6654" max="6654" width="34.7109375" style="123" customWidth="1"/>
    <col min="6655" max="6655" width="0" style="123" hidden="1" customWidth="1"/>
    <col min="6656" max="6656" width="20" style="123" customWidth="1"/>
    <col min="6657" max="6657" width="20.85546875" style="123" customWidth="1"/>
    <col min="6658" max="6658" width="25" style="123" customWidth="1"/>
    <col min="6659" max="6659" width="18.7109375" style="123" customWidth="1"/>
    <col min="6660" max="6660" width="29.7109375" style="123" customWidth="1"/>
    <col min="6661" max="6661" width="13.42578125" style="123" customWidth="1"/>
    <col min="6662" max="6662" width="13.85546875" style="123" customWidth="1"/>
    <col min="6663" max="6667" width="16.5703125" style="123" customWidth="1"/>
    <col min="6668" max="6668" width="20.5703125" style="123" customWidth="1"/>
    <col min="6669" max="6669" width="21.140625" style="123" customWidth="1"/>
    <col min="6670" max="6670" width="9.5703125" style="123" customWidth="1"/>
    <col min="6671" max="6671" width="0.42578125" style="123" customWidth="1"/>
    <col min="6672" max="6678" width="6.42578125" style="123" customWidth="1"/>
    <col min="6679" max="6907" width="11.42578125" style="123"/>
    <col min="6908" max="6908" width="1" style="123" customWidth="1"/>
    <col min="6909" max="6909" width="4.28515625" style="123" customWidth="1"/>
    <col min="6910" max="6910" width="34.7109375" style="123" customWidth="1"/>
    <col min="6911" max="6911" width="0" style="123" hidden="1" customWidth="1"/>
    <col min="6912" max="6912" width="20" style="123" customWidth="1"/>
    <col min="6913" max="6913" width="20.85546875" style="123" customWidth="1"/>
    <col min="6914" max="6914" width="25" style="123" customWidth="1"/>
    <col min="6915" max="6915" width="18.7109375" style="123" customWidth="1"/>
    <col min="6916" max="6916" width="29.7109375" style="123" customWidth="1"/>
    <col min="6917" max="6917" width="13.42578125" style="123" customWidth="1"/>
    <col min="6918" max="6918" width="13.85546875" style="123" customWidth="1"/>
    <col min="6919" max="6923" width="16.5703125" style="123" customWidth="1"/>
    <col min="6924" max="6924" width="20.5703125" style="123" customWidth="1"/>
    <col min="6925" max="6925" width="21.140625" style="123" customWidth="1"/>
    <col min="6926" max="6926" width="9.5703125" style="123" customWidth="1"/>
    <col min="6927" max="6927" width="0.42578125" style="123" customWidth="1"/>
    <col min="6928" max="6934" width="6.42578125" style="123" customWidth="1"/>
    <col min="6935" max="7163" width="11.42578125" style="123"/>
    <col min="7164" max="7164" width="1" style="123" customWidth="1"/>
    <col min="7165" max="7165" width="4.28515625" style="123" customWidth="1"/>
    <col min="7166" max="7166" width="34.7109375" style="123" customWidth="1"/>
    <col min="7167" max="7167" width="0" style="123" hidden="1" customWidth="1"/>
    <col min="7168" max="7168" width="20" style="123" customWidth="1"/>
    <col min="7169" max="7169" width="20.85546875" style="123" customWidth="1"/>
    <col min="7170" max="7170" width="25" style="123" customWidth="1"/>
    <col min="7171" max="7171" width="18.7109375" style="123" customWidth="1"/>
    <col min="7172" max="7172" width="29.7109375" style="123" customWidth="1"/>
    <col min="7173" max="7173" width="13.42578125" style="123" customWidth="1"/>
    <col min="7174" max="7174" width="13.85546875" style="123" customWidth="1"/>
    <col min="7175" max="7179" width="16.5703125" style="123" customWidth="1"/>
    <col min="7180" max="7180" width="20.5703125" style="123" customWidth="1"/>
    <col min="7181" max="7181" width="21.140625" style="123" customWidth="1"/>
    <col min="7182" max="7182" width="9.5703125" style="123" customWidth="1"/>
    <col min="7183" max="7183" width="0.42578125" style="123" customWidth="1"/>
    <col min="7184" max="7190" width="6.42578125" style="123" customWidth="1"/>
    <col min="7191" max="7419" width="11.42578125" style="123"/>
    <col min="7420" max="7420" width="1" style="123" customWidth="1"/>
    <col min="7421" max="7421" width="4.28515625" style="123" customWidth="1"/>
    <col min="7422" max="7422" width="34.7109375" style="123" customWidth="1"/>
    <col min="7423" max="7423" width="0" style="123" hidden="1" customWidth="1"/>
    <col min="7424" max="7424" width="20" style="123" customWidth="1"/>
    <col min="7425" max="7425" width="20.85546875" style="123" customWidth="1"/>
    <col min="7426" max="7426" width="25" style="123" customWidth="1"/>
    <col min="7427" max="7427" width="18.7109375" style="123" customWidth="1"/>
    <col min="7428" max="7428" width="29.7109375" style="123" customWidth="1"/>
    <col min="7429" max="7429" width="13.42578125" style="123" customWidth="1"/>
    <col min="7430" max="7430" width="13.85546875" style="123" customWidth="1"/>
    <col min="7431" max="7435" width="16.5703125" style="123" customWidth="1"/>
    <col min="7436" max="7436" width="20.5703125" style="123" customWidth="1"/>
    <col min="7437" max="7437" width="21.140625" style="123" customWidth="1"/>
    <col min="7438" max="7438" width="9.5703125" style="123" customWidth="1"/>
    <col min="7439" max="7439" width="0.42578125" style="123" customWidth="1"/>
    <col min="7440" max="7446" width="6.42578125" style="123" customWidth="1"/>
    <col min="7447" max="7675" width="11.42578125" style="123"/>
    <col min="7676" max="7676" width="1" style="123" customWidth="1"/>
    <col min="7677" max="7677" width="4.28515625" style="123" customWidth="1"/>
    <col min="7678" max="7678" width="34.7109375" style="123" customWidth="1"/>
    <col min="7679" max="7679" width="0" style="123" hidden="1" customWidth="1"/>
    <col min="7680" max="7680" width="20" style="123" customWidth="1"/>
    <col min="7681" max="7681" width="20.85546875" style="123" customWidth="1"/>
    <col min="7682" max="7682" width="25" style="123" customWidth="1"/>
    <col min="7683" max="7683" width="18.7109375" style="123" customWidth="1"/>
    <col min="7684" max="7684" width="29.7109375" style="123" customWidth="1"/>
    <col min="7685" max="7685" width="13.42578125" style="123" customWidth="1"/>
    <col min="7686" max="7686" width="13.85546875" style="123" customWidth="1"/>
    <col min="7687" max="7691" width="16.5703125" style="123" customWidth="1"/>
    <col min="7692" max="7692" width="20.5703125" style="123" customWidth="1"/>
    <col min="7693" max="7693" width="21.140625" style="123" customWidth="1"/>
    <col min="7694" max="7694" width="9.5703125" style="123" customWidth="1"/>
    <col min="7695" max="7695" width="0.42578125" style="123" customWidth="1"/>
    <col min="7696" max="7702" width="6.42578125" style="123" customWidth="1"/>
    <col min="7703" max="7931" width="11.42578125" style="123"/>
    <col min="7932" max="7932" width="1" style="123" customWidth="1"/>
    <col min="7933" max="7933" width="4.28515625" style="123" customWidth="1"/>
    <col min="7934" max="7934" width="34.7109375" style="123" customWidth="1"/>
    <col min="7935" max="7935" width="0" style="123" hidden="1" customWidth="1"/>
    <col min="7936" max="7936" width="20" style="123" customWidth="1"/>
    <col min="7937" max="7937" width="20.85546875" style="123" customWidth="1"/>
    <col min="7938" max="7938" width="25" style="123" customWidth="1"/>
    <col min="7939" max="7939" width="18.7109375" style="123" customWidth="1"/>
    <col min="7940" max="7940" width="29.7109375" style="123" customWidth="1"/>
    <col min="7941" max="7941" width="13.42578125" style="123" customWidth="1"/>
    <col min="7942" max="7942" width="13.85546875" style="123" customWidth="1"/>
    <col min="7943" max="7947" width="16.5703125" style="123" customWidth="1"/>
    <col min="7948" max="7948" width="20.5703125" style="123" customWidth="1"/>
    <col min="7949" max="7949" width="21.140625" style="123" customWidth="1"/>
    <col min="7950" max="7950" width="9.5703125" style="123" customWidth="1"/>
    <col min="7951" max="7951" width="0.42578125" style="123" customWidth="1"/>
    <col min="7952" max="7958" width="6.42578125" style="123" customWidth="1"/>
    <col min="7959" max="8187" width="11.42578125" style="123"/>
    <col min="8188" max="8188" width="1" style="123" customWidth="1"/>
    <col min="8189" max="8189" width="4.28515625" style="123" customWidth="1"/>
    <col min="8190" max="8190" width="34.7109375" style="123" customWidth="1"/>
    <col min="8191" max="8191" width="0" style="123" hidden="1" customWidth="1"/>
    <col min="8192" max="8192" width="20" style="123" customWidth="1"/>
    <col min="8193" max="8193" width="20.85546875" style="123" customWidth="1"/>
    <col min="8194" max="8194" width="25" style="123" customWidth="1"/>
    <col min="8195" max="8195" width="18.7109375" style="123" customWidth="1"/>
    <col min="8196" max="8196" width="29.7109375" style="123" customWidth="1"/>
    <col min="8197" max="8197" width="13.42578125" style="123" customWidth="1"/>
    <col min="8198" max="8198" width="13.85546875" style="123" customWidth="1"/>
    <col min="8199" max="8203" width="16.5703125" style="123" customWidth="1"/>
    <col min="8204" max="8204" width="20.5703125" style="123" customWidth="1"/>
    <col min="8205" max="8205" width="21.140625" style="123" customWidth="1"/>
    <col min="8206" max="8206" width="9.5703125" style="123" customWidth="1"/>
    <col min="8207" max="8207" width="0.42578125" style="123" customWidth="1"/>
    <col min="8208" max="8214" width="6.42578125" style="123" customWidth="1"/>
    <col min="8215" max="8443" width="11.42578125" style="123"/>
    <col min="8444" max="8444" width="1" style="123" customWidth="1"/>
    <col min="8445" max="8445" width="4.28515625" style="123" customWidth="1"/>
    <col min="8446" max="8446" width="34.7109375" style="123" customWidth="1"/>
    <col min="8447" max="8447" width="0" style="123" hidden="1" customWidth="1"/>
    <col min="8448" max="8448" width="20" style="123" customWidth="1"/>
    <col min="8449" max="8449" width="20.85546875" style="123" customWidth="1"/>
    <col min="8450" max="8450" width="25" style="123" customWidth="1"/>
    <col min="8451" max="8451" width="18.7109375" style="123" customWidth="1"/>
    <col min="8452" max="8452" width="29.7109375" style="123" customWidth="1"/>
    <col min="8453" max="8453" width="13.42578125" style="123" customWidth="1"/>
    <col min="8454" max="8454" width="13.85546875" style="123" customWidth="1"/>
    <col min="8455" max="8459" width="16.5703125" style="123" customWidth="1"/>
    <col min="8460" max="8460" width="20.5703125" style="123" customWidth="1"/>
    <col min="8461" max="8461" width="21.140625" style="123" customWidth="1"/>
    <col min="8462" max="8462" width="9.5703125" style="123" customWidth="1"/>
    <col min="8463" max="8463" width="0.42578125" style="123" customWidth="1"/>
    <col min="8464" max="8470" width="6.42578125" style="123" customWidth="1"/>
    <col min="8471" max="8699" width="11.42578125" style="123"/>
    <col min="8700" max="8700" width="1" style="123" customWidth="1"/>
    <col min="8701" max="8701" width="4.28515625" style="123" customWidth="1"/>
    <col min="8702" max="8702" width="34.7109375" style="123" customWidth="1"/>
    <col min="8703" max="8703" width="0" style="123" hidden="1" customWidth="1"/>
    <col min="8704" max="8704" width="20" style="123" customWidth="1"/>
    <col min="8705" max="8705" width="20.85546875" style="123" customWidth="1"/>
    <col min="8706" max="8706" width="25" style="123" customWidth="1"/>
    <col min="8707" max="8707" width="18.7109375" style="123" customWidth="1"/>
    <col min="8708" max="8708" width="29.7109375" style="123" customWidth="1"/>
    <col min="8709" max="8709" width="13.42578125" style="123" customWidth="1"/>
    <col min="8710" max="8710" width="13.85546875" style="123" customWidth="1"/>
    <col min="8711" max="8715" width="16.5703125" style="123" customWidth="1"/>
    <col min="8716" max="8716" width="20.5703125" style="123" customWidth="1"/>
    <col min="8717" max="8717" width="21.140625" style="123" customWidth="1"/>
    <col min="8718" max="8718" width="9.5703125" style="123" customWidth="1"/>
    <col min="8719" max="8719" width="0.42578125" style="123" customWidth="1"/>
    <col min="8720" max="8726" width="6.42578125" style="123" customWidth="1"/>
    <col min="8727" max="8955" width="11.42578125" style="123"/>
    <col min="8956" max="8956" width="1" style="123" customWidth="1"/>
    <col min="8957" max="8957" width="4.28515625" style="123" customWidth="1"/>
    <col min="8958" max="8958" width="34.7109375" style="123" customWidth="1"/>
    <col min="8959" max="8959" width="0" style="123" hidden="1" customWidth="1"/>
    <col min="8960" max="8960" width="20" style="123" customWidth="1"/>
    <col min="8961" max="8961" width="20.85546875" style="123" customWidth="1"/>
    <col min="8962" max="8962" width="25" style="123" customWidth="1"/>
    <col min="8963" max="8963" width="18.7109375" style="123" customWidth="1"/>
    <col min="8964" max="8964" width="29.7109375" style="123" customWidth="1"/>
    <col min="8965" max="8965" width="13.42578125" style="123" customWidth="1"/>
    <col min="8966" max="8966" width="13.85546875" style="123" customWidth="1"/>
    <col min="8967" max="8971" width="16.5703125" style="123" customWidth="1"/>
    <col min="8972" max="8972" width="20.5703125" style="123" customWidth="1"/>
    <col min="8973" max="8973" width="21.140625" style="123" customWidth="1"/>
    <col min="8974" max="8974" width="9.5703125" style="123" customWidth="1"/>
    <col min="8975" max="8975" width="0.42578125" style="123" customWidth="1"/>
    <col min="8976" max="8982" width="6.42578125" style="123" customWidth="1"/>
    <col min="8983" max="9211" width="11.42578125" style="123"/>
    <col min="9212" max="9212" width="1" style="123" customWidth="1"/>
    <col min="9213" max="9213" width="4.28515625" style="123" customWidth="1"/>
    <col min="9214" max="9214" width="34.7109375" style="123" customWidth="1"/>
    <col min="9215" max="9215" width="0" style="123" hidden="1" customWidth="1"/>
    <col min="9216" max="9216" width="20" style="123" customWidth="1"/>
    <col min="9217" max="9217" width="20.85546875" style="123" customWidth="1"/>
    <col min="9218" max="9218" width="25" style="123" customWidth="1"/>
    <col min="9219" max="9219" width="18.7109375" style="123" customWidth="1"/>
    <col min="9220" max="9220" width="29.7109375" style="123" customWidth="1"/>
    <col min="9221" max="9221" width="13.42578125" style="123" customWidth="1"/>
    <col min="9222" max="9222" width="13.85546875" style="123" customWidth="1"/>
    <col min="9223" max="9227" width="16.5703125" style="123" customWidth="1"/>
    <col min="9228" max="9228" width="20.5703125" style="123" customWidth="1"/>
    <col min="9229" max="9229" width="21.140625" style="123" customWidth="1"/>
    <col min="9230" max="9230" width="9.5703125" style="123" customWidth="1"/>
    <col min="9231" max="9231" width="0.42578125" style="123" customWidth="1"/>
    <col min="9232" max="9238" width="6.42578125" style="123" customWidth="1"/>
    <col min="9239" max="9467" width="11.42578125" style="123"/>
    <col min="9468" max="9468" width="1" style="123" customWidth="1"/>
    <col min="9469" max="9469" width="4.28515625" style="123" customWidth="1"/>
    <col min="9470" max="9470" width="34.7109375" style="123" customWidth="1"/>
    <col min="9471" max="9471" width="0" style="123" hidden="1" customWidth="1"/>
    <col min="9472" max="9472" width="20" style="123" customWidth="1"/>
    <col min="9473" max="9473" width="20.85546875" style="123" customWidth="1"/>
    <col min="9474" max="9474" width="25" style="123" customWidth="1"/>
    <col min="9475" max="9475" width="18.7109375" style="123" customWidth="1"/>
    <col min="9476" max="9476" width="29.7109375" style="123" customWidth="1"/>
    <col min="9477" max="9477" width="13.42578125" style="123" customWidth="1"/>
    <col min="9478" max="9478" width="13.85546875" style="123" customWidth="1"/>
    <col min="9479" max="9483" width="16.5703125" style="123" customWidth="1"/>
    <col min="9484" max="9484" width="20.5703125" style="123" customWidth="1"/>
    <col min="9485" max="9485" width="21.140625" style="123" customWidth="1"/>
    <col min="9486" max="9486" width="9.5703125" style="123" customWidth="1"/>
    <col min="9487" max="9487" width="0.42578125" style="123" customWidth="1"/>
    <col min="9488" max="9494" width="6.42578125" style="123" customWidth="1"/>
    <col min="9495" max="9723" width="11.42578125" style="123"/>
    <col min="9724" max="9724" width="1" style="123" customWidth="1"/>
    <col min="9725" max="9725" width="4.28515625" style="123" customWidth="1"/>
    <col min="9726" max="9726" width="34.7109375" style="123" customWidth="1"/>
    <col min="9727" max="9727" width="0" style="123" hidden="1" customWidth="1"/>
    <col min="9728" max="9728" width="20" style="123" customWidth="1"/>
    <col min="9729" max="9729" width="20.85546875" style="123" customWidth="1"/>
    <col min="9730" max="9730" width="25" style="123" customWidth="1"/>
    <col min="9731" max="9731" width="18.7109375" style="123" customWidth="1"/>
    <col min="9732" max="9732" width="29.7109375" style="123" customWidth="1"/>
    <col min="9733" max="9733" width="13.42578125" style="123" customWidth="1"/>
    <col min="9734" max="9734" width="13.85546875" style="123" customWidth="1"/>
    <col min="9735" max="9739" width="16.5703125" style="123" customWidth="1"/>
    <col min="9740" max="9740" width="20.5703125" style="123" customWidth="1"/>
    <col min="9741" max="9741" width="21.140625" style="123" customWidth="1"/>
    <col min="9742" max="9742" width="9.5703125" style="123" customWidth="1"/>
    <col min="9743" max="9743" width="0.42578125" style="123" customWidth="1"/>
    <col min="9744" max="9750" width="6.42578125" style="123" customWidth="1"/>
    <col min="9751" max="9979" width="11.42578125" style="123"/>
    <col min="9980" max="9980" width="1" style="123" customWidth="1"/>
    <col min="9981" max="9981" width="4.28515625" style="123" customWidth="1"/>
    <col min="9982" max="9982" width="34.7109375" style="123" customWidth="1"/>
    <col min="9983" max="9983" width="0" style="123" hidden="1" customWidth="1"/>
    <col min="9984" max="9984" width="20" style="123" customWidth="1"/>
    <col min="9985" max="9985" width="20.85546875" style="123" customWidth="1"/>
    <col min="9986" max="9986" width="25" style="123" customWidth="1"/>
    <col min="9987" max="9987" width="18.7109375" style="123" customWidth="1"/>
    <col min="9988" max="9988" width="29.7109375" style="123" customWidth="1"/>
    <col min="9989" max="9989" width="13.42578125" style="123" customWidth="1"/>
    <col min="9990" max="9990" width="13.85546875" style="123" customWidth="1"/>
    <col min="9991" max="9995" width="16.5703125" style="123" customWidth="1"/>
    <col min="9996" max="9996" width="20.5703125" style="123" customWidth="1"/>
    <col min="9997" max="9997" width="21.140625" style="123" customWidth="1"/>
    <col min="9998" max="9998" width="9.5703125" style="123" customWidth="1"/>
    <col min="9999" max="9999" width="0.42578125" style="123" customWidth="1"/>
    <col min="10000" max="10006" width="6.42578125" style="123" customWidth="1"/>
    <col min="10007" max="10235" width="11.42578125" style="123"/>
    <col min="10236" max="10236" width="1" style="123" customWidth="1"/>
    <col min="10237" max="10237" width="4.28515625" style="123" customWidth="1"/>
    <col min="10238" max="10238" width="34.7109375" style="123" customWidth="1"/>
    <col min="10239" max="10239" width="0" style="123" hidden="1" customWidth="1"/>
    <col min="10240" max="10240" width="20" style="123" customWidth="1"/>
    <col min="10241" max="10241" width="20.85546875" style="123" customWidth="1"/>
    <col min="10242" max="10242" width="25" style="123" customWidth="1"/>
    <col min="10243" max="10243" width="18.7109375" style="123" customWidth="1"/>
    <col min="10244" max="10244" width="29.7109375" style="123" customWidth="1"/>
    <col min="10245" max="10245" width="13.42578125" style="123" customWidth="1"/>
    <col min="10246" max="10246" width="13.85546875" style="123" customWidth="1"/>
    <col min="10247" max="10251" width="16.5703125" style="123" customWidth="1"/>
    <col min="10252" max="10252" width="20.5703125" style="123" customWidth="1"/>
    <col min="10253" max="10253" width="21.140625" style="123" customWidth="1"/>
    <col min="10254" max="10254" width="9.5703125" style="123" customWidth="1"/>
    <col min="10255" max="10255" width="0.42578125" style="123" customWidth="1"/>
    <col min="10256" max="10262" width="6.42578125" style="123" customWidth="1"/>
    <col min="10263" max="10491" width="11.42578125" style="123"/>
    <col min="10492" max="10492" width="1" style="123" customWidth="1"/>
    <col min="10493" max="10493" width="4.28515625" style="123" customWidth="1"/>
    <col min="10494" max="10494" width="34.7109375" style="123" customWidth="1"/>
    <col min="10495" max="10495" width="0" style="123" hidden="1" customWidth="1"/>
    <col min="10496" max="10496" width="20" style="123" customWidth="1"/>
    <col min="10497" max="10497" width="20.85546875" style="123" customWidth="1"/>
    <col min="10498" max="10498" width="25" style="123" customWidth="1"/>
    <col min="10499" max="10499" width="18.7109375" style="123" customWidth="1"/>
    <col min="10500" max="10500" width="29.7109375" style="123" customWidth="1"/>
    <col min="10501" max="10501" width="13.42578125" style="123" customWidth="1"/>
    <col min="10502" max="10502" width="13.85546875" style="123" customWidth="1"/>
    <col min="10503" max="10507" width="16.5703125" style="123" customWidth="1"/>
    <col min="10508" max="10508" width="20.5703125" style="123" customWidth="1"/>
    <col min="10509" max="10509" width="21.140625" style="123" customWidth="1"/>
    <col min="10510" max="10510" width="9.5703125" style="123" customWidth="1"/>
    <col min="10511" max="10511" width="0.42578125" style="123" customWidth="1"/>
    <col min="10512" max="10518" width="6.42578125" style="123" customWidth="1"/>
    <col min="10519" max="10747" width="11.42578125" style="123"/>
    <col min="10748" max="10748" width="1" style="123" customWidth="1"/>
    <col min="10749" max="10749" width="4.28515625" style="123" customWidth="1"/>
    <col min="10750" max="10750" width="34.7109375" style="123" customWidth="1"/>
    <col min="10751" max="10751" width="0" style="123" hidden="1" customWidth="1"/>
    <col min="10752" max="10752" width="20" style="123" customWidth="1"/>
    <col min="10753" max="10753" width="20.85546875" style="123" customWidth="1"/>
    <col min="10754" max="10754" width="25" style="123" customWidth="1"/>
    <col min="10755" max="10755" width="18.7109375" style="123" customWidth="1"/>
    <col min="10756" max="10756" width="29.7109375" style="123" customWidth="1"/>
    <col min="10757" max="10757" width="13.42578125" style="123" customWidth="1"/>
    <col min="10758" max="10758" width="13.85546875" style="123" customWidth="1"/>
    <col min="10759" max="10763" width="16.5703125" style="123" customWidth="1"/>
    <col min="10764" max="10764" width="20.5703125" style="123" customWidth="1"/>
    <col min="10765" max="10765" width="21.140625" style="123" customWidth="1"/>
    <col min="10766" max="10766" width="9.5703125" style="123" customWidth="1"/>
    <col min="10767" max="10767" width="0.42578125" style="123" customWidth="1"/>
    <col min="10768" max="10774" width="6.42578125" style="123" customWidth="1"/>
    <col min="10775" max="11003" width="11.42578125" style="123"/>
    <col min="11004" max="11004" width="1" style="123" customWidth="1"/>
    <col min="11005" max="11005" width="4.28515625" style="123" customWidth="1"/>
    <col min="11006" max="11006" width="34.7109375" style="123" customWidth="1"/>
    <col min="11007" max="11007" width="0" style="123" hidden="1" customWidth="1"/>
    <col min="11008" max="11008" width="20" style="123" customWidth="1"/>
    <col min="11009" max="11009" width="20.85546875" style="123" customWidth="1"/>
    <col min="11010" max="11010" width="25" style="123" customWidth="1"/>
    <col min="11011" max="11011" width="18.7109375" style="123" customWidth="1"/>
    <col min="11012" max="11012" width="29.7109375" style="123" customWidth="1"/>
    <col min="11013" max="11013" width="13.42578125" style="123" customWidth="1"/>
    <col min="11014" max="11014" width="13.85546875" style="123" customWidth="1"/>
    <col min="11015" max="11019" width="16.5703125" style="123" customWidth="1"/>
    <col min="11020" max="11020" width="20.5703125" style="123" customWidth="1"/>
    <col min="11021" max="11021" width="21.140625" style="123" customWidth="1"/>
    <col min="11022" max="11022" width="9.5703125" style="123" customWidth="1"/>
    <col min="11023" max="11023" width="0.42578125" style="123" customWidth="1"/>
    <col min="11024" max="11030" width="6.42578125" style="123" customWidth="1"/>
    <col min="11031" max="11259" width="11.42578125" style="123"/>
    <col min="11260" max="11260" width="1" style="123" customWidth="1"/>
    <col min="11261" max="11261" width="4.28515625" style="123" customWidth="1"/>
    <col min="11262" max="11262" width="34.7109375" style="123" customWidth="1"/>
    <col min="11263" max="11263" width="0" style="123" hidden="1" customWidth="1"/>
    <col min="11264" max="11264" width="20" style="123" customWidth="1"/>
    <col min="11265" max="11265" width="20.85546875" style="123" customWidth="1"/>
    <col min="11266" max="11266" width="25" style="123" customWidth="1"/>
    <col min="11267" max="11267" width="18.7109375" style="123" customWidth="1"/>
    <col min="11268" max="11268" width="29.7109375" style="123" customWidth="1"/>
    <col min="11269" max="11269" width="13.42578125" style="123" customWidth="1"/>
    <col min="11270" max="11270" width="13.85546875" style="123" customWidth="1"/>
    <col min="11271" max="11275" width="16.5703125" style="123" customWidth="1"/>
    <col min="11276" max="11276" width="20.5703125" style="123" customWidth="1"/>
    <col min="11277" max="11277" width="21.140625" style="123" customWidth="1"/>
    <col min="11278" max="11278" width="9.5703125" style="123" customWidth="1"/>
    <col min="11279" max="11279" width="0.42578125" style="123" customWidth="1"/>
    <col min="11280" max="11286" width="6.42578125" style="123" customWidth="1"/>
    <col min="11287" max="11515" width="11.42578125" style="123"/>
    <col min="11516" max="11516" width="1" style="123" customWidth="1"/>
    <col min="11517" max="11517" width="4.28515625" style="123" customWidth="1"/>
    <col min="11518" max="11518" width="34.7109375" style="123" customWidth="1"/>
    <col min="11519" max="11519" width="0" style="123" hidden="1" customWidth="1"/>
    <col min="11520" max="11520" width="20" style="123" customWidth="1"/>
    <col min="11521" max="11521" width="20.85546875" style="123" customWidth="1"/>
    <col min="11522" max="11522" width="25" style="123" customWidth="1"/>
    <col min="11523" max="11523" width="18.7109375" style="123" customWidth="1"/>
    <col min="11524" max="11524" width="29.7109375" style="123" customWidth="1"/>
    <col min="11525" max="11525" width="13.42578125" style="123" customWidth="1"/>
    <col min="11526" max="11526" width="13.85546875" style="123" customWidth="1"/>
    <col min="11527" max="11531" width="16.5703125" style="123" customWidth="1"/>
    <col min="11532" max="11532" width="20.5703125" style="123" customWidth="1"/>
    <col min="11533" max="11533" width="21.140625" style="123" customWidth="1"/>
    <col min="11534" max="11534" width="9.5703125" style="123" customWidth="1"/>
    <col min="11535" max="11535" width="0.42578125" style="123" customWidth="1"/>
    <col min="11536" max="11542" width="6.42578125" style="123" customWidth="1"/>
    <col min="11543" max="11771" width="11.42578125" style="123"/>
    <col min="11772" max="11772" width="1" style="123" customWidth="1"/>
    <col min="11773" max="11773" width="4.28515625" style="123" customWidth="1"/>
    <col min="11774" max="11774" width="34.7109375" style="123" customWidth="1"/>
    <col min="11775" max="11775" width="0" style="123" hidden="1" customWidth="1"/>
    <col min="11776" max="11776" width="20" style="123" customWidth="1"/>
    <col min="11777" max="11777" width="20.85546875" style="123" customWidth="1"/>
    <col min="11778" max="11778" width="25" style="123" customWidth="1"/>
    <col min="11779" max="11779" width="18.7109375" style="123" customWidth="1"/>
    <col min="11780" max="11780" width="29.7109375" style="123" customWidth="1"/>
    <col min="11781" max="11781" width="13.42578125" style="123" customWidth="1"/>
    <col min="11782" max="11782" width="13.85546875" style="123" customWidth="1"/>
    <col min="11783" max="11787" width="16.5703125" style="123" customWidth="1"/>
    <col min="11788" max="11788" width="20.5703125" style="123" customWidth="1"/>
    <col min="11789" max="11789" width="21.140625" style="123" customWidth="1"/>
    <col min="11790" max="11790" width="9.5703125" style="123" customWidth="1"/>
    <col min="11791" max="11791" width="0.42578125" style="123" customWidth="1"/>
    <col min="11792" max="11798" width="6.42578125" style="123" customWidth="1"/>
    <col min="11799" max="12027" width="11.42578125" style="123"/>
    <col min="12028" max="12028" width="1" style="123" customWidth="1"/>
    <col min="12029" max="12029" width="4.28515625" style="123" customWidth="1"/>
    <col min="12030" max="12030" width="34.7109375" style="123" customWidth="1"/>
    <col min="12031" max="12031" width="0" style="123" hidden="1" customWidth="1"/>
    <col min="12032" max="12032" width="20" style="123" customWidth="1"/>
    <col min="12033" max="12033" width="20.85546875" style="123" customWidth="1"/>
    <col min="12034" max="12034" width="25" style="123" customWidth="1"/>
    <col min="12035" max="12035" width="18.7109375" style="123" customWidth="1"/>
    <col min="12036" max="12036" width="29.7109375" style="123" customWidth="1"/>
    <col min="12037" max="12037" width="13.42578125" style="123" customWidth="1"/>
    <col min="12038" max="12038" width="13.85546875" style="123" customWidth="1"/>
    <col min="12039" max="12043" width="16.5703125" style="123" customWidth="1"/>
    <col min="12044" max="12044" width="20.5703125" style="123" customWidth="1"/>
    <col min="12045" max="12045" width="21.140625" style="123" customWidth="1"/>
    <col min="12046" max="12046" width="9.5703125" style="123" customWidth="1"/>
    <col min="12047" max="12047" width="0.42578125" style="123" customWidth="1"/>
    <col min="12048" max="12054" width="6.42578125" style="123" customWidth="1"/>
    <col min="12055" max="12283" width="11.42578125" style="123"/>
    <col min="12284" max="12284" width="1" style="123" customWidth="1"/>
    <col min="12285" max="12285" width="4.28515625" style="123" customWidth="1"/>
    <col min="12286" max="12286" width="34.7109375" style="123" customWidth="1"/>
    <col min="12287" max="12287" width="0" style="123" hidden="1" customWidth="1"/>
    <col min="12288" max="12288" width="20" style="123" customWidth="1"/>
    <col min="12289" max="12289" width="20.85546875" style="123" customWidth="1"/>
    <col min="12290" max="12290" width="25" style="123" customWidth="1"/>
    <col min="12291" max="12291" width="18.7109375" style="123" customWidth="1"/>
    <col min="12292" max="12292" width="29.7109375" style="123" customWidth="1"/>
    <col min="12293" max="12293" width="13.42578125" style="123" customWidth="1"/>
    <col min="12294" max="12294" width="13.85546875" style="123" customWidth="1"/>
    <col min="12295" max="12299" width="16.5703125" style="123" customWidth="1"/>
    <col min="12300" max="12300" width="20.5703125" style="123" customWidth="1"/>
    <col min="12301" max="12301" width="21.140625" style="123" customWidth="1"/>
    <col min="12302" max="12302" width="9.5703125" style="123" customWidth="1"/>
    <col min="12303" max="12303" width="0.42578125" style="123" customWidth="1"/>
    <col min="12304" max="12310" width="6.42578125" style="123" customWidth="1"/>
    <col min="12311" max="12539" width="11.42578125" style="123"/>
    <col min="12540" max="12540" width="1" style="123" customWidth="1"/>
    <col min="12541" max="12541" width="4.28515625" style="123" customWidth="1"/>
    <col min="12542" max="12542" width="34.7109375" style="123" customWidth="1"/>
    <col min="12543" max="12543" width="0" style="123" hidden="1" customWidth="1"/>
    <col min="12544" max="12544" width="20" style="123" customWidth="1"/>
    <col min="12545" max="12545" width="20.85546875" style="123" customWidth="1"/>
    <col min="12546" max="12546" width="25" style="123" customWidth="1"/>
    <col min="12547" max="12547" width="18.7109375" style="123" customWidth="1"/>
    <col min="12548" max="12548" width="29.7109375" style="123" customWidth="1"/>
    <col min="12549" max="12549" width="13.42578125" style="123" customWidth="1"/>
    <col min="12550" max="12550" width="13.85546875" style="123" customWidth="1"/>
    <col min="12551" max="12555" width="16.5703125" style="123" customWidth="1"/>
    <col min="12556" max="12556" width="20.5703125" style="123" customWidth="1"/>
    <col min="12557" max="12557" width="21.140625" style="123" customWidth="1"/>
    <col min="12558" max="12558" width="9.5703125" style="123" customWidth="1"/>
    <col min="12559" max="12559" width="0.42578125" style="123" customWidth="1"/>
    <col min="12560" max="12566" width="6.42578125" style="123" customWidth="1"/>
    <col min="12567" max="12795" width="11.42578125" style="123"/>
    <col min="12796" max="12796" width="1" style="123" customWidth="1"/>
    <col min="12797" max="12797" width="4.28515625" style="123" customWidth="1"/>
    <col min="12798" max="12798" width="34.7109375" style="123" customWidth="1"/>
    <col min="12799" max="12799" width="0" style="123" hidden="1" customWidth="1"/>
    <col min="12800" max="12800" width="20" style="123" customWidth="1"/>
    <col min="12801" max="12801" width="20.85546875" style="123" customWidth="1"/>
    <col min="12802" max="12802" width="25" style="123" customWidth="1"/>
    <col min="12803" max="12803" width="18.7109375" style="123" customWidth="1"/>
    <col min="12804" max="12804" width="29.7109375" style="123" customWidth="1"/>
    <col min="12805" max="12805" width="13.42578125" style="123" customWidth="1"/>
    <col min="12806" max="12806" width="13.85546875" style="123" customWidth="1"/>
    <col min="12807" max="12811" width="16.5703125" style="123" customWidth="1"/>
    <col min="12812" max="12812" width="20.5703125" style="123" customWidth="1"/>
    <col min="12813" max="12813" width="21.140625" style="123" customWidth="1"/>
    <col min="12814" max="12814" width="9.5703125" style="123" customWidth="1"/>
    <col min="12815" max="12815" width="0.42578125" style="123" customWidth="1"/>
    <col min="12816" max="12822" width="6.42578125" style="123" customWidth="1"/>
    <col min="12823" max="13051" width="11.42578125" style="123"/>
    <col min="13052" max="13052" width="1" style="123" customWidth="1"/>
    <col min="13053" max="13053" width="4.28515625" style="123" customWidth="1"/>
    <col min="13054" max="13054" width="34.7109375" style="123" customWidth="1"/>
    <col min="13055" max="13055" width="0" style="123" hidden="1" customWidth="1"/>
    <col min="13056" max="13056" width="20" style="123" customWidth="1"/>
    <col min="13057" max="13057" width="20.85546875" style="123" customWidth="1"/>
    <col min="13058" max="13058" width="25" style="123" customWidth="1"/>
    <col min="13059" max="13059" width="18.7109375" style="123" customWidth="1"/>
    <col min="13060" max="13060" width="29.7109375" style="123" customWidth="1"/>
    <col min="13061" max="13061" width="13.42578125" style="123" customWidth="1"/>
    <col min="13062" max="13062" width="13.85546875" style="123" customWidth="1"/>
    <col min="13063" max="13067" width="16.5703125" style="123" customWidth="1"/>
    <col min="13068" max="13068" width="20.5703125" style="123" customWidth="1"/>
    <col min="13069" max="13069" width="21.140625" style="123" customWidth="1"/>
    <col min="13070" max="13070" width="9.5703125" style="123" customWidth="1"/>
    <col min="13071" max="13071" width="0.42578125" style="123" customWidth="1"/>
    <col min="13072" max="13078" width="6.42578125" style="123" customWidth="1"/>
    <col min="13079" max="13307" width="11.42578125" style="123"/>
    <col min="13308" max="13308" width="1" style="123" customWidth="1"/>
    <col min="13309" max="13309" width="4.28515625" style="123" customWidth="1"/>
    <col min="13310" max="13310" width="34.7109375" style="123" customWidth="1"/>
    <col min="13311" max="13311" width="0" style="123" hidden="1" customWidth="1"/>
    <col min="13312" max="13312" width="20" style="123" customWidth="1"/>
    <col min="13313" max="13313" width="20.85546875" style="123" customWidth="1"/>
    <col min="13314" max="13314" width="25" style="123" customWidth="1"/>
    <col min="13315" max="13315" width="18.7109375" style="123" customWidth="1"/>
    <col min="13316" max="13316" width="29.7109375" style="123" customWidth="1"/>
    <col min="13317" max="13317" width="13.42578125" style="123" customWidth="1"/>
    <col min="13318" max="13318" width="13.85546875" style="123" customWidth="1"/>
    <col min="13319" max="13323" width="16.5703125" style="123" customWidth="1"/>
    <col min="13324" max="13324" width="20.5703125" style="123" customWidth="1"/>
    <col min="13325" max="13325" width="21.140625" style="123" customWidth="1"/>
    <col min="13326" max="13326" width="9.5703125" style="123" customWidth="1"/>
    <col min="13327" max="13327" width="0.42578125" style="123" customWidth="1"/>
    <col min="13328" max="13334" width="6.42578125" style="123" customWidth="1"/>
    <col min="13335" max="13563" width="11.42578125" style="123"/>
    <col min="13564" max="13564" width="1" style="123" customWidth="1"/>
    <col min="13565" max="13565" width="4.28515625" style="123" customWidth="1"/>
    <col min="13566" max="13566" width="34.7109375" style="123" customWidth="1"/>
    <col min="13567" max="13567" width="0" style="123" hidden="1" customWidth="1"/>
    <col min="13568" max="13568" width="20" style="123" customWidth="1"/>
    <col min="13569" max="13569" width="20.85546875" style="123" customWidth="1"/>
    <col min="13570" max="13570" width="25" style="123" customWidth="1"/>
    <col min="13571" max="13571" width="18.7109375" style="123" customWidth="1"/>
    <col min="13572" max="13572" width="29.7109375" style="123" customWidth="1"/>
    <col min="13573" max="13573" width="13.42578125" style="123" customWidth="1"/>
    <col min="13574" max="13574" width="13.85546875" style="123" customWidth="1"/>
    <col min="13575" max="13579" width="16.5703125" style="123" customWidth="1"/>
    <col min="13580" max="13580" width="20.5703125" style="123" customWidth="1"/>
    <col min="13581" max="13581" width="21.140625" style="123" customWidth="1"/>
    <col min="13582" max="13582" width="9.5703125" style="123" customWidth="1"/>
    <col min="13583" max="13583" width="0.42578125" style="123" customWidth="1"/>
    <col min="13584" max="13590" width="6.42578125" style="123" customWidth="1"/>
    <col min="13591" max="13819" width="11.42578125" style="123"/>
    <col min="13820" max="13820" width="1" style="123" customWidth="1"/>
    <col min="13821" max="13821" width="4.28515625" style="123" customWidth="1"/>
    <col min="13822" max="13822" width="34.7109375" style="123" customWidth="1"/>
    <col min="13823" max="13823" width="0" style="123" hidden="1" customWidth="1"/>
    <col min="13824" max="13824" width="20" style="123" customWidth="1"/>
    <col min="13825" max="13825" width="20.85546875" style="123" customWidth="1"/>
    <col min="13826" max="13826" width="25" style="123" customWidth="1"/>
    <col min="13827" max="13827" width="18.7109375" style="123" customWidth="1"/>
    <col min="13828" max="13828" width="29.7109375" style="123" customWidth="1"/>
    <col min="13829" max="13829" width="13.42578125" style="123" customWidth="1"/>
    <col min="13830" max="13830" width="13.85546875" style="123" customWidth="1"/>
    <col min="13831" max="13835" width="16.5703125" style="123" customWidth="1"/>
    <col min="13836" max="13836" width="20.5703125" style="123" customWidth="1"/>
    <col min="13837" max="13837" width="21.140625" style="123" customWidth="1"/>
    <col min="13838" max="13838" width="9.5703125" style="123" customWidth="1"/>
    <col min="13839" max="13839" width="0.42578125" style="123" customWidth="1"/>
    <col min="13840" max="13846" width="6.42578125" style="123" customWidth="1"/>
    <col min="13847" max="14075" width="11.42578125" style="123"/>
    <col min="14076" max="14076" width="1" style="123" customWidth="1"/>
    <col min="14077" max="14077" width="4.28515625" style="123" customWidth="1"/>
    <col min="14078" max="14078" width="34.7109375" style="123" customWidth="1"/>
    <col min="14079" max="14079" width="0" style="123" hidden="1" customWidth="1"/>
    <col min="14080" max="14080" width="20" style="123" customWidth="1"/>
    <col min="14081" max="14081" width="20.85546875" style="123" customWidth="1"/>
    <col min="14082" max="14082" width="25" style="123" customWidth="1"/>
    <col min="14083" max="14083" width="18.7109375" style="123" customWidth="1"/>
    <col min="14084" max="14084" width="29.7109375" style="123" customWidth="1"/>
    <col min="14085" max="14085" width="13.42578125" style="123" customWidth="1"/>
    <col min="14086" max="14086" width="13.85546875" style="123" customWidth="1"/>
    <col min="14087" max="14091" width="16.5703125" style="123" customWidth="1"/>
    <col min="14092" max="14092" width="20.5703125" style="123" customWidth="1"/>
    <col min="14093" max="14093" width="21.140625" style="123" customWidth="1"/>
    <col min="14094" max="14094" width="9.5703125" style="123" customWidth="1"/>
    <col min="14095" max="14095" width="0.42578125" style="123" customWidth="1"/>
    <col min="14096" max="14102" width="6.42578125" style="123" customWidth="1"/>
    <col min="14103" max="14331" width="11.42578125" style="123"/>
    <col min="14332" max="14332" width="1" style="123" customWidth="1"/>
    <col min="14333" max="14333" width="4.28515625" style="123" customWidth="1"/>
    <col min="14334" max="14334" width="34.7109375" style="123" customWidth="1"/>
    <col min="14335" max="14335" width="0" style="123" hidden="1" customWidth="1"/>
    <col min="14336" max="14336" width="20" style="123" customWidth="1"/>
    <col min="14337" max="14337" width="20.85546875" style="123" customWidth="1"/>
    <col min="14338" max="14338" width="25" style="123" customWidth="1"/>
    <col min="14339" max="14339" width="18.7109375" style="123" customWidth="1"/>
    <col min="14340" max="14340" width="29.7109375" style="123" customWidth="1"/>
    <col min="14341" max="14341" width="13.42578125" style="123" customWidth="1"/>
    <col min="14342" max="14342" width="13.85546875" style="123" customWidth="1"/>
    <col min="14343" max="14347" width="16.5703125" style="123" customWidth="1"/>
    <col min="14348" max="14348" width="20.5703125" style="123" customWidth="1"/>
    <col min="14349" max="14349" width="21.140625" style="123" customWidth="1"/>
    <col min="14350" max="14350" width="9.5703125" style="123" customWidth="1"/>
    <col min="14351" max="14351" width="0.42578125" style="123" customWidth="1"/>
    <col min="14352" max="14358" width="6.42578125" style="123" customWidth="1"/>
    <col min="14359" max="14587" width="11.42578125" style="123"/>
    <col min="14588" max="14588" width="1" style="123" customWidth="1"/>
    <col min="14589" max="14589" width="4.28515625" style="123" customWidth="1"/>
    <col min="14590" max="14590" width="34.7109375" style="123" customWidth="1"/>
    <col min="14591" max="14591" width="0" style="123" hidden="1" customWidth="1"/>
    <col min="14592" max="14592" width="20" style="123" customWidth="1"/>
    <col min="14593" max="14593" width="20.85546875" style="123" customWidth="1"/>
    <col min="14594" max="14594" width="25" style="123" customWidth="1"/>
    <col min="14595" max="14595" width="18.7109375" style="123" customWidth="1"/>
    <col min="14596" max="14596" width="29.7109375" style="123" customWidth="1"/>
    <col min="14597" max="14597" width="13.42578125" style="123" customWidth="1"/>
    <col min="14598" max="14598" width="13.85546875" style="123" customWidth="1"/>
    <col min="14599" max="14603" width="16.5703125" style="123" customWidth="1"/>
    <col min="14604" max="14604" width="20.5703125" style="123" customWidth="1"/>
    <col min="14605" max="14605" width="21.140625" style="123" customWidth="1"/>
    <col min="14606" max="14606" width="9.5703125" style="123" customWidth="1"/>
    <col min="14607" max="14607" width="0.42578125" style="123" customWidth="1"/>
    <col min="14608" max="14614" width="6.42578125" style="123" customWidth="1"/>
    <col min="14615" max="14843" width="11.42578125" style="123"/>
    <col min="14844" max="14844" width="1" style="123" customWidth="1"/>
    <col min="14845" max="14845" width="4.28515625" style="123" customWidth="1"/>
    <col min="14846" max="14846" width="34.7109375" style="123" customWidth="1"/>
    <col min="14847" max="14847" width="0" style="123" hidden="1" customWidth="1"/>
    <col min="14848" max="14848" width="20" style="123" customWidth="1"/>
    <col min="14849" max="14849" width="20.85546875" style="123" customWidth="1"/>
    <col min="14850" max="14850" width="25" style="123" customWidth="1"/>
    <col min="14851" max="14851" width="18.7109375" style="123" customWidth="1"/>
    <col min="14852" max="14852" width="29.7109375" style="123" customWidth="1"/>
    <col min="14853" max="14853" width="13.42578125" style="123" customWidth="1"/>
    <col min="14854" max="14854" width="13.85546875" style="123" customWidth="1"/>
    <col min="14855" max="14859" width="16.5703125" style="123" customWidth="1"/>
    <col min="14860" max="14860" width="20.5703125" style="123" customWidth="1"/>
    <col min="14861" max="14861" width="21.140625" style="123" customWidth="1"/>
    <col min="14862" max="14862" width="9.5703125" style="123" customWidth="1"/>
    <col min="14863" max="14863" width="0.42578125" style="123" customWidth="1"/>
    <col min="14864" max="14870" width="6.42578125" style="123" customWidth="1"/>
    <col min="14871" max="15099" width="11.42578125" style="123"/>
    <col min="15100" max="15100" width="1" style="123" customWidth="1"/>
    <col min="15101" max="15101" width="4.28515625" style="123" customWidth="1"/>
    <col min="15102" max="15102" width="34.7109375" style="123" customWidth="1"/>
    <col min="15103" max="15103" width="0" style="123" hidden="1" customWidth="1"/>
    <col min="15104" max="15104" width="20" style="123" customWidth="1"/>
    <col min="15105" max="15105" width="20.85546875" style="123" customWidth="1"/>
    <col min="15106" max="15106" width="25" style="123" customWidth="1"/>
    <col min="15107" max="15107" width="18.7109375" style="123" customWidth="1"/>
    <col min="15108" max="15108" width="29.7109375" style="123" customWidth="1"/>
    <col min="15109" max="15109" width="13.42578125" style="123" customWidth="1"/>
    <col min="15110" max="15110" width="13.85546875" style="123" customWidth="1"/>
    <col min="15111" max="15115" width="16.5703125" style="123" customWidth="1"/>
    <col min="15116" max="15116" width="20.5703125" style="123" customWidth="1"/>
    <col min="15117" max="15117" width="21.140625" style="123" customWidth="1"/>
    <col min="15118" max="15118" width="9.5703125" style="123" customWidth="1"/>
    <col min="15119" max="15119" width="0.42578125" style="123" customWidth="1"/>
    <col min="15120" max="15126" width="6.42578125" style="123" customWidth="1"/>
    <col min="15127" max="15355" width="11.42578125" style="123"/>
    <col min="15356" max="15356" width="1" style="123" customWidth="1"/>
    <col min="15357" max="15357" width="4.28515625" style="123" customWidth="1"/>
    <col min="15358" max="15358" width="34.7109375" style="123" customWidth="1"/>
    <col min="15359" max="15359" width="0" style="123" hidden="1" customWidth="1"/>
    <col min="15360" max="15360" width="20" style="123" customWidth="1"/>
    <col min="15361" max="15361" width="20.85546875" style="123" customWidth="1"/>
    <col min="15362" max="15362" width="25" style="123" customWidth="1"/>
    <col min="15363" max="15363" width="18.7109375" style="123" customWidth="1"/>
    <col min="15364" max="15364" width="29.7109375" style="123" customWidth="1"/>
    <col min="15365" max="15365" width="13.42578125" style="123" customWidth="1"/>
    <col min="15366" max="15366" width="13.85546875" style="123" customWidth="1"/>
    <col min="15367" max="15371" width="16.5703125" style="123" customWidth="1"/>
    <col min="15372" max="15372" width="20.5703125" style="123" customWidth="1"/>
    <col min="15373" max="15373" width="21.140625" style="123" customWidth="1"/>
    <col min="15374" max="15374" width="9.5703125" style="123" customWidth="1"/>
    <col min="15375" max="15375" width="0.42578125" style="123" customWidth="1"/>
    <col min="15376" max="15382" width="6.42578125" style="123" customWidth="1"/>
    <col min="15383" max="15611" width="11.42578125" style="123"/>
    <col min="15612" max="15612" width="1" style="123" customWidth="1"/>
    <col min="15613" max="15613" width="4.28515625" style="123" customWidth="1"/>
    <col min="15614" max="15614" width="34.7109375" style="123" customWidth="1"/>
    <col min="15615" max="15615" width="0" style="123" hidden="1" customWidth="1"/>
    <col min="15616" max="15616" width="20" style="123" customWidth="1"/>
    <col min="15617" max="15617" width="20.85546875" style="123" customWidth="1"/>
    <col min="15618" max="15618" width="25" style="123" customWidth="1"/>
    <col min="15619" max="15619" width="18.7109375" style="123" customWidth="1"/>
    <col min="15620" max="15620" width="29.7109375" style="123" customWidth="1"/>
    <col min="15621" max="15621" width="13.42578125" style="123" customWidth="1"/>
    <col min="15622" max="15622" width="13.85546875" style="123" customWidth="1"/>
    <col min="15623" max="15627" width="16.5703125" style="123" customWidth="1"/>
    <col min="15628" max="15628" width="20.5703125" style="123" customWidth="1"/>
    <col min="15629" max="15629" width="21.140625" style="123" customWidth="1"/>
    <col min="15630" max="15630" width="9.5703125" style="123" customWidth="1"/>
    <col min="15631" max="15631" width="0.42578125" style="123" customWidth="1"/>
    <col min="15632" max="15638" width="6.42578125" style="123" customWidth="1"/>
    <col min="15639" max="15867" width="11.42578125" style="123"/>
    <col min="15868" max="15868" width="1" style="123" customWidth="1"/>
    <col min="15869" max="15869" width="4.28515625" style="123" customWidth="1"/>
    <col min="15870" max="15870" width="34.7109375" style="123" customWidth="1"/>
    <col min="15871" max="15871" width="0" style="123" hidden="1" customWidth="1"/>
    <col min="15872" max="15872" width="20" style="123" customWidth="1"/>
    <col min="15873" max="15873" width="20.85546875" style="123" customWidth="1"/>
    <col min="15874" max="15874" width="25" style="123" customWidth="1"/>
    <col min="15875" max="15875" width="18.7109375" style="123" customWidth="1"/>
    <col min="15876" max="15876" width="29.7109375" style="123" customWidth="1"/>
    <col min="15877" max="15877" width="13.42578125" style="123" customWidth="1"/>
    <col min="15878" max="15878" width="13.85546875" style="123" customWidth="1"/>
    <col min="15879" max="15883" width="16.5703125" style="123" customWidth="1"/>
    <col min="15884" max="15884" width="20.5703125" style="123" customWidth="1"/>
    <col min="15885" max="15885" width="21.140625" style="123" customWidth="1"/>
    <col min="15886" max="15886" width="9.5703125" style="123" customWidth="1"/>
    <col min="15887" max="15887" width="0.42578125" style="123" customWidth="1"/>
    <col min="15888" max="15894" width="6.42578125" style="123" customWidth="1"/>
    <col min="15895" max="16123" width="11.42578125" style="123"/>
    <col min="16124" max="16124" width="1" style="123" customWidth="1"/>
    <col min="16125" max="16125" width="4.28515625" style="123" customWidth="1"/>
    <col min="16126" max="16126" width="34.7109375" style="123" customWidth="1"/>
    <col min="16127" max="16127" width="0" style="123" hidden="1" customWidth="1"/>
    <col min="16128" max="16128" width="20" style="123" customWidth="1"/>
    <col min="16129" max="16129" width="20.85546875" style="123" customWidth="1"/>
    <col min="16130" max="16130" width="25" style="123" customWidth="1"/>
    <col min="16131" max="16131" width="18.7109375" style="123" customWidth="1"/>
    <col min="16132" max="16132" width="29.7109375" style="123" customWidth="1"/>
    <col min="16133" max="16133" width="13.42578125" style="123" customWidth="1"/>
    <col min="16134" max="16134" width="13.85546875" style="123" customWidth="1"/>
    <col min="16135" max="16139" width="16.5703125" style="123" customWidth="1"/>
    <col min="16140" max="16140" width="20.5703125" style="123" customWidth="1"/>
    <col min="16141" max="16141" width="21.140625" style="123" customWidth="1"/>
    <col min="16142" max="16142" width="9.5703125" style="123" customWidth="1"/>
    <col min="16143" max="16143" width="0.42578125" style="123" customWidth="1"/>
    <col min="16144" max="16150" width="6.42578125" style="123" customWidth="1"/>
    <col min="16151" max="16371" width="11.42578125" style="123"/>
    <col min="16372" max="16384" width="11.42578125" style="123" customWidth="1"/>
  </cols>
  <sheetData>
    <row r="2" spans="1:16" ht="15" x14ac:dyDescent="0.25">
      <c r="B2" s="493" t="s">
        <v>77</v>
      </c>
      <c r="C2" s="494"/>
      <c r="D2" s="494"/>
      <c r="E2" s="494"/>
      <c r="F2" s="494"/>
      <c r="G2" s="494"/>
      <c r="H2" s="494"/>
      <c r="I2" s="494"/>
      <c r="J2" s="494"/>
      <c r="K2" s="494"/>
      <c r="L2" s="494"/>
      <c r="M2" s="494"/>
      <c r="N2" s="494"/>
      <c r="O2" s="494"/>
      <c r="P2" s="494"/>
    </row>
    <row r="4" spans="1:16" ht="15" x14ac:dyDescent="0.25">
      <c r="B4" s="505" t="s">
        <v>78</v>
      </c>
      <c r="C4" s="505"/>
      <c r="D4" s="505"/>
      <c r="E4" s="505"/>
      <c r="F4" s="505"/>
      <c r="G4" s="505"/>
      <c r="H4" s="505"/>
      <c r="I4" s="505"/>
      <c r="J4" s="505"/>
      <c r="K4" s="505"/>
      <c r="L4" s="505"/>
      <c r="M4" s="505"/>
      <c r="N4" s="505"/>
      <c r="O4" s="505"/>
      <c r="P4" s="505"/>
    </row>
    <row r="5" spans="1:16" s="171" customFormat="1" ht="15" x14ac:dyDescent="0.25">
      <c r="A5" s="508" t="s">
        <v>79</v>
      </c>
      <c r="B5" s="508"/>
      <c r="C5" s="508"/>
      <c r="D5" s="508"/>
      <c r="E5" s="508"/>
      <c r="F5" s="508"/>
      <c r="G5" s="508"/>
      <c r="H5" s="508"/>
      <c r="I5" s="508"/>
      <c r="J5" s="508"/>
      <c r="K5" s="508"/>
      <c r="L5" s="508"/>
    </row>
    <row r="6" spans="1:16" ht="15" thickBot="1" x14ac:dyDescent="0.3"/>
    <row r="7" spans="1:16" ht="15.75" thickBot="1" x14ac:dyDescent="0.3">
      <c r="B7" s="130" t="s">
        <v>80</v>
      </c>
      <c r="C7" s="500" t="s">
        <v>62</v>
      </c>
      <c r="D7" s="500"/>
      <c r="E7" s="500"/>
      <c r="F7" s="500"/>
      <c r="G7" s="500"/>
      <c r="H7" s="500"/>
      <c r="I7" s="500"/>
      <c r="J7" s="500"/>
      <c r="K7" s="500"/>
      <c r="L7" s="500"/>
      <c r="M7" s="500"/>
      <c r="N7" s="501"/>
    </row>
    <row r="8" spans="1:16" ht="15.75" thickBot="1" x14ac:dyDescent="0.3">
      <c r="B8" s="130" t="s">
        <v>81</v>
      </c>
      <c r="C8" s="500" t="s">
        <v>871</v>
      </c>
      <c r="D8" s="500"/>
      <c r="E8" s="500"/>
      <c r="F8" s="500"/>
      <c r="G8" s="500"/>
      <c r="H8" s="500"/>
      <c r="I8" s="500"/>
      <c r="J8" s="500"/>
      <c r="K8" s="500"/>
      <c r="L8" s="500"/>
      <c r="M8" s="500"/>
      <c r="N8" s="501"/>
    </row>
    <row r="9" spans="1:16" ht="15.75" thickBot="1" x14ac:dyDescent="0.3">
      <c r="B9" s="130" t="s">
        <v>82</v>
      </c>
      <c r="C9" s="500" t="s">
        <v>872</v>
      </c>
      <c r="D9" s="500"/>
      <c r="E9" s="500"/>
      <c r="F9" s="500"/>
      <c r="G9" s="500"/>
      <c r="H9" s="500"/>
      <c r="I9" s="500"/>
      <c r="J9" s="500"/>
      <c r="K9" s="500"/>
      <c r="L9" s="500"/>
      <c r="M9" s="500"/>
      <c r="N9" s="501"/>
    </row>
    <row r="10" spans="1:16" ht="15.75" thickBot="1" x14ac:dyDescent="0.3">
      <c r="B10" s="130" t="s">
        <v>83</v>
      </c>
      <c r="C10" s="500" t="s">
        <v>873</v>
      </c>
      <c r="D10" s="500"/>
      <c r="E10" s="500"/>
      <c r="F10" s="500"/>
      <c r="G10" s="500"/>
      <c r="H10" s="500"/>
      <c r="I10" s="500"/>
      <c r="J10" s="500"/>
      <c r="K10" s="500"/>
      <c r="L10" s="500"/>
      <c r="M10" s="500"/>
      <c r="N10" s="501"/>
    </row>
    <row r="11" spans="1:16" ht="15.75" thickBot="1" x14ac:dyDescent="0.3">
      <c r="B11" s="130" t="s">
        <v>84</v>
      </c>
      <c r="C11" s="502">
        <v>28</v>
      </c>
      <c r="D11" s="502"/>
      <c r="E11" s="503"/>
      <c r="F11" s="172"/>
      <c r="G11" s="172"/>
      <c r="H11" s="172"/>
      <c r="I11" s="172"/>
      <c r="J11" s="172"/>
      <c r="K11" s="172"/>
      <c r="L11" s="172"/>
      <c r="M11" s="172"/>
      <c r="N11" s="173"/>
    </row>
    <row r="12" spans="1:16" ht="15.75" thickBot="1" x14ac:dyDescent="0.3">
      <c r="B12" s="131" t="s">
        <v>85</v>
      </c>
      <c r="C12" s="147">
        <v>42021</v>
      </c>
      <c r="D12" s="104"/>
      <c r="E12" s="104"/>
      <c r="F12" s="104"/>
      <c r="G12" s="104"/>
      <c r="H12" s="104"/>
      <c r="I12" s="104"/>
      <c r="J12" s="104"/>
      <c r="K12" s="104"/>
      <c r="L12" s="104"/>
      <c r="M12" s="104"/>
      <c r="N12" s="105"/>
    </row>
    <row r="13" spans="1:16" ht="15" x14ac:dyDescent="0.25">
      <c r="B13" s="132"/>
      <c r="C13" s="148"/>
      <c r="D13" s="133"/>
      <c r="E13" s="133"/>
      <c r="F13" s="133"/>
      <c r="G13" s="133"/>
      <c r="H13" s="133"/>
      <c r="I13" s="174"/>
      <c r="J13" s="174"/>
      <c r="K13" s="174"/>
      <c r="L13" s="174"/>
      <c r="M13" s="174"/>
      <c r="N13" s="133"/>
    </row>
    <row r="14" spans="1:16" ht="15" x14ac:dyDescent="0.25">
      <c r="I14" s="174"/>
      <c r="J14" s="174"/>
      <c r="K14" s="174"/>
      <c r="L14" s="174"/>
      <c r="M14" s="174"/>
      <c r="N14" s="175"/>
    </row>
    <row r="15" spans="1:16" ht="30" customHeight="1" x14ac:dyDescent="0.25">
      <c r="B15" s="498" t="s">
        <v>86</v>
      </c>
      <c r="C15" s="498"/>
      <c r="D15" s="176" t="s">
        <v>87</v>
      </c>
      <c r="E15" s="176" t="s">
        <v>88</v>
      </c>
      <c r="F15" s="176" t="s">
        <v>89</v>
      </c>
      <c r="G15" s="177"/>
      <c r="I15" s="149"/>
      <c r="J15" s="149"/>
      <c r="K15" s="149"/>
      <c r="L15" s="149"/>
      <c r="M15" s="149"/>
      <c r="N15" s="175"/>
    </row>
    <row r="16" spans="1:16" ht="15" x14ac:dyDescent="0.25">
      <c r="B16" s="498"/>
      <c r="C16" s="498"/>
      <c r="D16" s="176">
        <v>28</v>
      </c>
      <c r="E16" s="178">
        <v>666580810</v>
      </c>
      <c r="F16" s="178">
        <v>245</v>
      </c>
      <c r="G16" s="179"/>
      <c r="I16" s="150"/>
      <c r="J16" s="150"/>
      <c r="K16" s="150"/>
      <c r="L16" s="150"/>
      <c r="M16" s="150"/>
      <c r="N16" s="175"/>
    </row>
    <row r="17" spans="1:14" ht="15" x14ac:dyDescent="0.25">
      <c r="B17" s="498"/>
      <c r="C17" s="498"/>
      <c r="D17" s="176"/>
      <c r="E17" s="178"/>
      <c r="F17" s="178"/>
      <c r="G17" s="179"/>
      <c r="I17" s="150"/>
      <c r="J17" s="150"/>
      <c r="K17" s="150"/>
      <c r="L17" s="150"/>
      <c r="M17" s="150"/>
      <c r="N17" s="175"/>
    </row>
    <row r="18" spans="1:14" ht="15" x14ac:dyDescent="0.25">
      <c r="B18" s="498"/>
      <c r="C18" s="498"/>
      <c r="D18" s="176"/>
      <c r="E18" s="180"/>
      <c r="F18" s="178"/>
      <c r="G18" s="179"/>
      <c r="I18" s="150"/>
      <c r="J18" s="150"/>
      <c r="K18" s="150"/>
      <c r="L18" s="150"/>
      <c r="M18" s="150"/>
      <c r="N18" s="175"/>
    </row>
    <row r="19" spans="1:14" ht="15" x14ac:dyDescent="0.25">
      <c r="B19" s="498"/>
      <c r="C19" s="498"/>
      <c r="D19" s="176"/>
      <c r="E19" s="180"/>
      <c r="F19" s="178"/>
      <c r="G19" s="179"/>
      <c r="H19" s="151"/>
      <c r="I19" s="150"/>
      <c r="J19" s="150"/>
      <c r="K19" s="150"/>
      <c r="L19" s="150"/>
      <c r="M19" s="150"/>
      <c r="N19" s="181"/>
    </row>
    <row r="20" spans="1:14" ht="15" x14ac:dyDescent="0.25">
      <c r="B20" s="498"/>
      <c r="C20" s="498"/>
      <c r="D20" s="176"/>
      <c r="E20" s="180"/>
      <c r="F20" s="178"/>
      <c r="G20" s="179"/>
      <c r="H20" s="151"/>
      <c r="I20" s="152"/>
      <c r="J20" s="152"/>
      <c r="K20" s="152"/>
      <c r="L20" s="152"/>
      <c r="M20" s="152"/>
      <c r="N20" s="181"/>
    </row>
    <row r="21" spans="1:14" ht="15" x14ac:dyDescent="0.25">
      <c r="B21" s="498"/>
      <c r="C21" s="498"/>
      <c r="D21" s="176"/>
      <c r="E21" s="180"/>
      <c r="F21" s="178"/>
      <c r="G21" s="179"/>
      <c r="H21" s="151"/>
      <c r="I21" s="174"/>
      <c r="J21" s="174"/>
      <c r="K21" s="174"/>
      <c r="L21" s="174"/>
      <c r="M21" s="174"/>
      <c r="N21" s="181"/>
    </row>
    <row r="22" spans="1:14" ht="15" x14ac:dyDescent="0.25">
      <c r="B22" s="498"/>
      <c r="C22" s="498"/>
      <c r="D22" s="176"/>
      <c r="E22" s="180"/>
      <c r="F22" s="178"/>
      <c r="G22" s="179"/>
      <c r="H22" s="151"/>
      <c r="I22" s="174"/>
      <c r="J22" s="174"/>
      <c r="K22" s="174"/>
      <c r="L22" s="174"/>
      <c r="M22" s="174"/>
      <c r="N22" s="181"/>
    </row>
    <row r="23" spans="1:14" ht="15.75" thickBot="1" x14ac:dyDescent="0.3">
      <c r="B23" s="489" t="s">
        <v>90</v>
      </c>
      <c r="C23" s="491"/>
      <c r="D23" s="176"/>
      <c r="E23" s="182">
        <f>SUM(E16:E22)</f>
        <v>666580810</v>
      </c>
      <c r="F23" s="178">
        <f>SUM(F16:F22)</f>
        <v>245</v>
      </c>
      <c r="G23" s="179"/>
      <c r="H23" s="151"/>
      <c r="I23" s="174"/>
      <c r="J23" s="174"/>
      <c r="K23" s="174"/>
      <c r="L23" s="174"/>
      <c r="M23" s="174"/>
      <c r="N23" s="181"/>
    </row>
    <row r="24" spans="1:14" ht="43.5" thickBot="1" x14ac:dyDescent="0.3">
      <c r="A24" s="131"/>
      <c r="B24" s="127" t="s">
        <v>91</v>
      </c>
      <c r="C24" s="127" t="s">
        <v>92</v>
      </c>
      <c r="E24" s="149"/>
      <c r="F24" s="149"/>
      <c r="G24" s="149"/>
      <c r="H24" s="149"/>
      <c r="I24" s="132"/>
      <c r="J24" s="132"/>
      <c r="K24" s="132"/>
      <c r="L24" s="132"/>
      <c r="M24" s="132"/>
    </row>
    <row r="25" spans="1:14" ht="15.75" thickBot="1" x14ac:dyDescent="0.3">
      <c r="A25" s="183">
        <v>1</v>
      </c>
      <c r="C25" s="184">
        <f>+F23*80%</f>
        <v>196</v>
      </c>
      <c r="D25" s="150"/>
      <c r="E25" s="185">
        <f>E23</f>
        <v>666580810</v>
      </c>
      <c r="F25" s="153"/>
      <c r="G25" s="153"/>
      <c r="H25" s="153"/>
      <c r="I25" s="186"/>
      <c r="J25" s="186"/>
      <c r="K25" s="186"/>
      <c r="L25" s="186"/>
      <c r="M25" s="186"/>
    </row>
    <row r="26" spans="1:14" ht="15" x14ac:dyDescent="0.25">
      <c r="A26" s="187"/>
      <c r="C26" s="108"/>
      <c r="D26" s="150"/>
      <c r="E26" s="154"/>
      <c r="F26" s="153"/>
      <c r="G26" s="153"/>
      <c r="H26" s="153"/>
      <c r="I26" s="186"/>
      <c r="J26" s="186"/>
      <c r="K26" s="186"/>
      <c r="L26" s="186"/>
      <c r="M26" s="186"/>
    </row>
    <row r="27" spans="1:14" ht="15" x14ac:dyDescent="0.25">
      <c r="A27" s="187"/>
      <c r="C27" s="108"/>
      <c r="D27" s="150"/>
      <c r="E27" s="154"/>
      <c r="F27" s="153"/>
      <c r="G27" s="153"/>
      <c r="H27" s="153"/>
      <c r="I27" s="186"/>
      <c r="J27" s="186"/>
      <c r="K27" s="186"/>
      <c r="L27" s="186"/>
      <c r="M27" s="186"/>
    </row>
    <row r="28" spans="1:14" ht="15" x14ac:dyDescent="0.2">
      <c r="A28" s="187"/>
      <c r="B28" s="188" t="s">
        <v>93</v>
      </c>
      <c r="C28" s="171"/>
      <c r="D28" s="171"/>
      <c r="E28" s="171"/>
      <c r="F28" s="171"/>
      <c r="G28" s="171"/>
      <c r="H28" s="171"/>
      <c r="I28" s="174"/>
      <c r="J28" s="174"/>
      <c r="K28" s="174"/>
      <c r="L28" s="174"/>
      <c r="M28" s="174"/>
      <c r="N28" s="175"/>
    </row>
    <row r="29" spans="1:14" ht="15" x14ac:dyDescent="0.2">
      <c r="A29" s="187"/>
      <c r="B29" s="171"/>
      <c r="C29" s="171"/>
      <c r="D29" s="171"/>
      <c r="E29" s="171"/>
      <c r="F29" s="171"/>
      <c r="G29" s="171"/>
      <c r="H29" s="171"/>
      <c r="I29" s="174"/>
      <c r="J29" s="174"/>
      <c r="K29" s="174"/>
      <c r="L29" s="174"/>
      <c r="M29" s="174"/>
      <c r="N29" s="175"/>
    </row>
    <row r="30" spans="1:14" ht="15" x14ac:dyDescent="0.2">
      <c r="A30" s="187"/>
      <c r="B30" s="176" t="s">
        <v>94</v>
      </c>
      <c r="C30" s="176" t="s">
        <v>75</v>
      </c>
      <c r="D30" s="176" t="s">
        <v>95</v>
      </c>
      <c r="E30" s="171"/>
      <c r="F30" s="171"/>
      <c r="G30" s="171"/>
      <c r="H30" s="171"/>
      <c r="I30" s="174"/>
      <c r="J30" s="174"/>
      <c r="K30" s="174"/>
      <c r="L30" s="174"/>
      <c r="M30" s="174"/>
      <c r="N30" s="175"/>
    </row>
    <row r="31" spans="1:14" ht="15" x14ac:dyDescent="0.2">
      <c r="A31" s="187"/>
      <c r="B31" s="99" t="s">
        <v>97</v>
      </c>
      <c r="C31" s="85" t="s">
        <v>98</v>
      </c>
      <c r="D31" s="99"/>
      <c r="E31" s="171"/>
      <c r="F31" s="171"/>
      <c r="G31" s="171"/>
      <c r="H31" s="171"/>
      <c r="I31" s="174"/>
      <c r="J31" s="174"/>
      <c r="K31" s="174"/>
      <c r="L31" s="174"/>
      <c r="M31" s="174"/>
      <c r="N31" s="175"/>
    </row>
    <row r="32" spans="1:14" ht="15" x14ac:dyDescent="0.2">
      <c r="A32" s="187"/>
      <c r="B32" s="99" t="s">
        <v>99</v>
      </c>
      <c r="C32" s="85" t="s">
        <v>98</v>
      </c>
      <c r="D32" s="99"/>
      <c r="E32" s="171"/>
      <c r="F32" s="171"/>
      <c r="G32" s="171"/>
      <c r="H32" s="171"/>
      <c r="I32" s="174"/>
      <c r="J32" s="174"/>
      <c r="K32" s="174"/>
      <c r="L32" s="174"/>
      <c r="M32" s="174"/>
      <c r="N32" s="175"/>
    </row>
    <row r="33" spans="1:14" ht="15" x14ac:dyDescent="0.2">
      <c r="A33" s="187"/>
      <c r="B33" s="99" t="s">
        <v>100</v>
      </c>
      <c r="C33" s="99"/>
      <c r="D33" s="85" t="s">
        <v>98</v>
      </c>
      <c r="E33" s="171"/>
      <c r="F33" s="171"/>
      <c r="G33" s="171"/>
      <c r="H33" s="171"/>
      <c r="I33" s="174"/>
      <c r="J33" s="174"/>
      <c r="K33" s="174"/>
      <c r="L33" s="174"/>
      <c r="M33" s="174"/>
      <c r="N33" s="175"/>
    </row>
    <row r="34" spans="1:14" ht="15" x14ac:dyDescent="0.2">
      <c r="A34" s="187"/>
      <c r="B34" s="99" t="s">
        <v>101</v>
      </c>
      <c r="C34" s="85"/>
      <c r="D34" s="85" t="s">
        <v>98</v>
      </c>
      <c r="E34" s="171"/>
      <c r="F34" s="171"/>
      <c r="G34" s="171"/>
      <c r="H34" s="171"/>
      <c r="I34" s="174"/>
      <c r="J34" s="174"/>
      <c r="K34" s="174"/>
      <c r="L34" s="174"/>
      <c r="M34" s="174"/>
      <c r="N34" s="175"/>
    </row>
    <row r="35" spans="1:14" ht="15" x14ac:dyDescent="0.2">
      <c r="A35" s="187"/>
      <c r="B35" s="171"/>
      <c r="C35" s="171"/>
      <c r="D35" s="171"/>
      <c r="E35" s="171"/>
      <c r="F35" s="171"/>
      <c r="G35" s="171"/>
      <c r="H35" s="171"/>
      <c r="I35" s="174"/>
      <c r="J35" s="174"/>
      <c r="K35" s="174"/>
      <c r="L35" s="174"/>
      <c r="M35" s="174"/>
      <c r="N35" s="175"/>
    </row>
    <row r="36" spans="1:14" ht="15" x14ac:dyDescent="0.2">
      <c r="A36" s="187"/>
      <c r="B36" s="171"/>
      <c r="C36" s="171"/>
      <c r="D36" s="171"/>
      <c r="E36" s="171"/>
      <c r="F36" s="171"/>
      <c r="G36" s="171"/>
      <c r="H36" s="171"/>
      <c r="I36" s="174"/>
      <c r="J36" s="174"/>
      <c r="K36" s="174"/>
      <c r="L36" s="174"/>
      <c r="M36" s="174"/>
      <c r="N36" s="175"/>
    </row>
    <row r="37" spans="1:14" ht="15" x14ac:dyDescent="0.2">
      <c r="A37" s="187"/>
      <c r="B37" s="188" t="s">
        <v>102</v>
      </c>
      <c r="C37" s="171"/>
      <c r="D37" s="171"/>
      <c r="E37" s="171"/>
      <c r="F37" s="171"/>
      <c r="G37" s="171"/>
      <c r="H37" s="171"/>
      <c r="I37" s="174"/>
      <c r="J37" s="174"/>
      <c r="K37" s="174"/>
      <c r="L37" s="174"/>
      <c r="M37" s="174"/>
      <c r="N37" s="175"/>
    </row>
    <row r="38" spans="1:14" ht="15" x14ac:dyDescent="0.2">
      <c r="A38" s="187"/>
      <c r="B38" s="171"/>
      <c r="C38" s="171"/>
      <c r="D38" s="171"/>
      <c r="E38" s="171"/>
      <c r="F38" s="171"/>
      <c r="G38" s="171"/>
      <c r="H38" s="171"/>
      <c r="I38" s="174"/>
      <c r="J38" s="174"/>
      <c r="K38" s="174"/>
      <c r="L38" s="174"/>
      <c r="M38" s="174"/>
      <c r="N38" s="175"/>
    </row>
    <row r="39" spans="1:14" ht="15" x14ac:dyDescent="0.2">
      <c r="A39" s="187"/>
      <c r="B39" s="171"/>
      <c r="C39" s="171"/>
      <c r="D39" s="171"/>
      <c r="E39" s="171"/>
      <c r="F39" s="171"/>
      <c r="G39" s="171"/>
      <c r="H39" s="171"/>
      <c r="I39" s="174"/>
      <c r="J39" s="174"/>
      <c r="K39" s="174"/>
      <c r="L39" s="174"/>
      <c r="M39" s="174"/>
      <c r="N39" s="175"/>
    </row>
    <row r="40" spans="1:14" ht="15" x14ac:dyDescent="0.2">
      <c r="A40" s="187"/>
      <c r="B40" s="176" t="s">
        <v>94</v>
      </c>
      <c r="C40" s="176" t="s">
        <v>103</v>
      </c>
      <c r="D40" s="158" t="s">
        <v>104</v>
      </c>
      <c r="E40" s="158" t="s">
        <v>105</v>
      </c>
      <c r="F40" s="171"/>
      <c r="G40" s="171"/>
      <c r="H40" s="171"/>
      <c r="I40" s="174"/>
      <c r="J40" s="174"/>
      <c r="K40" s="174"/>
      <c r="L40" s="174"/>
      <c r="M40" s="174"/>
      <c r="N40" s="175"/>
    </row>
    <row r="41" spans="1:14" ht="42.75" x14ac:dyDescent="0.2">
      <c r="A41" s="187"/>
      <c r="B41" s="190" t="s">
        <v>106</v>
      </c>
      <c r="C41" s="47">
        <v>40</v>
      </c>
      <c r="D41" s="85">
        <v>20</v>
      </c>
      <c r="E41" s="474">
        <f>+D41+D42</f>
        <v>20</v>
      </c>
      <c r="F41" s="171"/>
      <c r="G41" s="171"/>
      <c r="H41" s="171"/>
      <c r="I41" s="174"/>
      <c r="J41" s="174"/>
      <c r="K41" s="174"/>
      <c r="L41" s="174"/>
      <c r="M41" s="174"/>
      <c r="N41" s="175"/>
    </row>
    <row r="42" spans="1:14" ht="71.25" x14ac:dyDescent="0.2">
      <c r="A42" s="187"/>
      <c r="B42" s="190" t="s">
        <v>107</v>
      </c>
      <c r="C42" s="47">
        <v>60</v>
      </c>
      <c r="D42" s="85">
        <v>0</v>
      </c>
      <c r="E42" s="475"/>
      <c r="F42" s="171"/>
      <c r="G42" s="171"/>
      <c r="H42" s="171"/>
      <c r="I42" s="174"/>
      <c r="J42" s="174"/>
      <c r="K42" s="174"/>
      <c r="L42" s="174"/>
      <c r="M42" s="174"/>
      <c r="N42" s="175"/>
    </row>
    <row r="43" spans="1:14" ht="15" x14ac:dyDescent="0.25">
      <c r="A43" s="187"/>
      <c r="C43" s="108"/>
      <c r="D43" s="150"/>
      <c r="E43" s="154"/>
      <c r="F43" s="153"/>
      <c r="G43" s="153"/>
      <c r="H43" s="153"/>
      <c r="I43" s="186"/>
      <c r="J43" s="186"/>
      <c r="K43" s="186"/>
      <c r="L43" s="186"/>
      <c r="M43" s="186"/>
    </row>
    <row r="44" spans="1:14" ht="15" x14ac:dyDescent="0.25">
      <c r="A44" s="187"/>
      <c r="C44" s="108"/>
      <c r="D44" s="150"/>
      <c r="E44" s="154"/>
      <c r="F44" s="153"/>
      <c r="G44" s="153"/>
      <c r="H44" s="153"/>
      <c r="I44" s="186"/>
      <c r="J44" s="186"/>
      <c r="K44" s="186"/>
      <c r="L44" s="186"/>
      <c r="M44" s="186"/>
    </row>
    <row r="45" spans="1:14" ht="15" x14ac:dyDescent="0.25">
      <c r="A45" s="187"/>
      <c r="C45" s="108"/>
      <c r="D45" s="150"/>
      <c r="E45" s="154"/>
      <c r="F45" s="153"/>
      <c r="G45" s="153"/>
      <c r="H45" s="153"/>
      <c r="I45" s="186"/>
      <c r="J45" s="186"/>
      <c r="K45" s="186"/>
      <c r="L45" s="186"/>
      <c r="M45" s="186"/>
    </row>
    <row r="46" spans="1:14" ht="15" thickBot="1" x14ac:dyDescent="0.3">
      <c r="M46" s="504" t="s">
        <v>108</v>
      </c>
      <c r="N46" s="504"/>
    </row>
    <row r="47" spans="1:14" ht="15" x14ac:dyDescent="0.25">
      <c r="B47" s="188" t="s">
        <v>109</v>
      </c>
      <c r="M47" s="191"/>
      <c r="N47" s="191"/>
    </row>
    <row r="48" spans="1:14" ht="15" thickBot="1" x14ac:dyDescent="0.3">
      <c r="M48" s="191"/>
      <c r="N48" s="191"/>
    </row>
    <row r="49" spans="1:26" s="174" customFormat="1" ht="75" x14ac:dyDescent="0.25">
      <c r="B49" s="192" t="s">
        <v>110</v>
      </c>
      <c r="C49" s="192" t="s">
        <v>111</v>
      </c>
      <c r="D49" s="192" t="s">
        <v>112</v>
      </c>
      <c r="E49" s="192" t="s">
        <v>113</v>
      </c>
      <c r="F49" s="192" t="s">
        <v>114</v>
      </c>
      <c r="G49" s="192" t="s">
        <v>115</v>
      </c>
      <c r="H49" s="192" t="s">
        <v>116</v>
      </c>
      <c r="I49" s="192" t="s">
        <v>117</v>
      </c>
      <c r="J49" s="192" t="s">
        <v>118</v>
      </c>
      <c r="K49" s="192" t="s">
        <v>119</v>
      </c>
      <c r="L49" s="192" t="s">
        <v>120</v>
      </c>
      <c r="M49" s="193" t="s">
        <v>121</v>
      </c>
      <c r="N49" s="192" t="s">
        <v>122</v>
      </c>
      <c r="O49" s="192" t="s">
        <v>123</v>
      </c>
      <c r="P49" s="194" t="s">
        <v>124</v>
      </c>
      <c r="Q49" s="194" t="s">
        <v>125</v>
      </c>
    </row>
    <row r="50" spans="1:26" s="79" customFormat="1" ht="85.5" x14ac:dyDescent="0.25">
      <c r="A50" s="47">
        <v>1</v>
      </c>
      <c r="B50" s="62" t="s">
        <v>874</v>
      </c>
      <c r="C50" s="62" t="s">
        <v>875</v>
      </c>
      <c r="D50" s="62" t="s">
        <v>876</v>
      </c>
      <c r="E50" s="62" t="s">
        <v>877</v>
      </c>
      <c r="F50" s="63" t="s">
        <v>75</v>
      </c>
      <c r="G50" s="64">
        <v>0.5</v>
      </c>
      <c r="H50" s="65">
        <v>40165</v>
      </c>
      <c r="I50" s="65">
        <v>40984</v>
      </c>
      <c r="J50" s="66" t="s">
        <v>95</v>
      </c>
      <c r="K50" s="67">
        <f>+(I50-I61)/30</f>
        <v>26.333333333333332</v>
      </c>
      <c r="L50" s="68">
        <f>+(I61-H50)/30</f>
        <v>0.96666666666666667</v>
      </c>
      <c r="M50" s="69">
        <v>237</v>
      </c>
      <c r="N50" s="68">
        <f>M50*G50</f>
        <v>118.5</v>
      </c>
      <c r="O50" s="70">
        <v>173220000</v>
      </c>
      <c r="P50" s="70" t="s">
        <v>878</v>
      </c>
      <c r="Q50" s="76"/>
      <c r="R50" s="86"/>
      <c r="S50" s="86"/>
      <c r="T50" s="86"/>
      <c r="U50" s="86"/>
      <c r="V50" s="86"/>
      <c r="W50" s="86"/>
      <c r="X50" s="86"/>
      <c r="Y50" s="86"/>
      <c r="Z50" s="86"/>
    </row>
    <row r="51" spans="1:26" s="79" customFormat="1" ht="28.5" x14ac:dyDescent="0.25">
      <c r="A51" s="47">
        <f>+A50+1</f>
        <v>2</v>
      </c>
      <c r="B51" s="62" t="s">
        <v>873</v>
      </c>
      <c r="C51" s="62" t="s">
        <v>879</v>
      </c>
      <c r="D51" s="62" t="s">
        <v>594</v>
      </c>
      <c r="E51" s="62" t="s">
        <v>880</v>
      </c>
      <c r="F51" s="63" t="s">
        <v>75</v>
      </c>
      <c r="G51" s="64">
        <v>0.25</v>
      </c>
      <c r="H51" s="65">
        <v>40939</v>
      </c>
      <c r="I51" s="65">
        <v>41638</v>
      </c>
      <c r="J51" s="66" t="s">
        <v>95</v>
      </c>
      <c r="K51" s="67">
        <f>(I51-H51)/30</f>
        <v>23.3</v>
      </c>
      <c r="L51" s="68" t="s">
        <v>596</v>
      </c>
      <c r="M51" s="69">
        <v>330</v>
      </c>
      <c r="N51" s="68">
        <f t="shared" ref="N51:N52" si="0">M51*G51</f>
        <v>82.5</v>
      </c>
      <c r="O51" s="70">
        <v>188019550</v>
      </c>
      <c r="P51" s="70" t="s">
        <v>881</v>
      </c>
      <c r="Q51" s="76"/>
      <c r="R51" s="86"/>
      <c r="S51" s="86"/>
      <c r="T51" s="86"/>
      <c r="U51" s="86"/>
      <c r="V51" s="86"/>
      <c r="W51" s="86"/>
      <c r="X51" s="86"/>
      <c r="Y51" s="86"/>
      <c r="Z51" s="86"/>
    </row>
    <row r="52" spans="1:26" s="79" customFormat="1" ht="71.25" x14ac:dyDescent="0.25">
      <c r="A52" s="47">
        <f t="shared" ref="A52:A57" si="1">+A51+1</f>
        <v>3</v>
      </c>
      <c r="B52" s="62" t="s">
        <v>872</v>
      </c>
      <c r="C52" s="62" t="s">
        <v>882</v>
      </c>
      <c r="D52" s="62" t="s">
        <v>594</v>
      </c>
      <c r="E52" s="62" t="s">
        <v>883</v>
      </c>
      <c r="F52" s="63" t="s">
        <v>75</v>
      </c>
      <c r="G52" s="64">
        <v>0.25</v>
      </c>
      <c r="H52" s="65">
        <v>41886</v>
      </c>
      <c r="I52" s="65">
        <v>41988</v>
      </c>
      <c r="J52" s="66" t="s">
        <v>95</v>
      </c>
      <c r="K52" s="67">
        <f>(I52-H52)/30</f>
        <v>3.4</v>
      </c>
      <c r="L52" s="68" t="s">
        <v>596</v>
      </c>
      <c r="M52" s="69" t="s">
        <v>884</v>
      </c>
      <c r="N52" s="68" t="e">
        <f t="shared" si="0"/>
        <v>#VALUE!</v>
      </c>
      <c r="O52" s="70">
        <v>119356650</v>
      </c>
      <c r="P52" s="70" t="s">
        <v>885</v>
      </c>
      <c r="Q52" s="76"/>
      <c r="R52" s="86"/>
      <c r="S52" s="86"/>
      <c r="T52" s="86"/>
      <c r="U52" s="86"/>
      <c r="V52" s="86"/>
      <c r="W52" s="86"/>
      <c r="X52" s="86"/>
      <c r="Y52" s="86"/>
      <c r="Z52" s="86"/>
    </row>
    <row r="53" spans="1:26" s="79" customFormat="1" ht="30.75" customHeight="1" x14ac:dyDescent="0.25">
      <c r="A53" s="47">
        <f t="shared" si="1"/>
        <v>4</v>
      </c>
      <c r="B53" s="62"/>
      <c r="C53" s="62"/>
      <c r="D53" s="62"/>
      <c r="E53" s="62"/>
      <c r="F53" s="238"/>
      <c r="G53" s="63"/>
      <c r="H53" s="65"/>
      <c r="I53" s="65"/>
      <c r="J53" s="66"/>
      <c r="K53" s="67"/>
      <c r="L53" s="78"/>
      <c r="M53" s="68"/>
      <c r="N53" s="68"/>
      <c r="O53" s="70"/>
      <c r="P53" s="70"/>
      <c r="Q53" s="76"/>
      <c r="R53" s="86"/>
      <c r="S53" s="86"/>
      <c r="T53" s="86"/>
      <c r="U53" s="86"/>
      <c r="V53" s="86"/>
      <c r="W53" s="86"/>
      <c r="X53" s="86"/>
      <c r="Y53" s="86"/>
      <c r="Z53" s="86"/>
    </row>
    <row r="54" spans="1:26" s="79" customFormat="1" x14ac:dyDescent="0.25">
      <c r="A54" s="47">
        <f t="shared" si="1"/>
        <v>5</v>
      </c>
      <c r="B54" s="62"/>
      <c r="C54" s="63"/>
      <c r="D54" s="62"/>
      <c r="E54" s="138"/>
      <c r="F54" s="63"/>
      <c r="G54" s="63"/>
      <c r="H54" s="65"/>
      <c r="I54" s="65"/>
      <c r="J54" s="66"/>
      <c r="K54" s="67"/>
      <c r="L54" s="66"/>
      <c r="M54" s="68"/>
      <c r="N54" s="68"/>
      <c r="O54" s="70"/>
      <c r="P54" s="70"/>
      <c r="Q54" s="76"/>
      <c r="R54" s="86"/>
      <c r="S54" s="86"/>
      <c r="T54" s="86"/>
      <c r="U54" s="86"/>
      <c r="V54" s="86"/>
      <c r="W54" s="86"/>
      <c r="X54" s="86"/>
      <c r="Y54" s="86"/>
      <c r="Z54" s="86"/>
    </row>
    <row r="55" spans="1:26" s="79" customFormat="1" x14ac:dyDescent="0.25">
      <c r="A55" s="47">
        <f t="shared" si="1"/>
        <v>6</v>
      </c>
      <c r="B55" s="62"/>
      <c r="C55" s="63"/>
      <c r="D55" s="62"/>
      <c r="E55" s="138"/>
      <c r="F55" s="63"/>
      <c r="G55" s="63"/>
      <c r="H55" s="65"/>
      <c r="I55" s="136"/>
      <c r="J55" s="66"/>
      <c r="K55" s="66"/>
      <c r="L55" s="66"/>
      <c r="M55" s="68"/>
      <c r="N55" s="68"/>
      <c r="O55" s="70"/>
      <c r="P55" s="70"/>
      <c r="Q55" s="76"/>
      <c r="R55" s="86"/>
      <c r="S55" s="86"/>
      <c r="T55" s="86"/>
      <c r="U55" s="86"/>
      <c r="V55" s="86"/>
      <c r="W55" s="86"/>
      <c r="X55" s="86"/>
      <c r="Y55" s="86"/>
      <c r="Z55" s="86"/>
    </row>
    <row r="56" spans="1:26" s="79" customFormat="1" x14ac:dyDescent="0.25">
      <c r="A56" s="47">
        <f t="shared" si="1"/>
        <v>7</v>
      </c>
      <c r="B56" s="62"/>
      <c r="C56" s="63"/>
      <c r="D56" s="62"/>
      <c r="E56" s="138"/>
      <c r="F56" s="63"/>
      <c r="G56" s="63"/>
      <c r="H56" s="65"/>
      <c r="I56" s="136"/>
      <c r="J56" s="66"/>
      <c r="K56" s="66"/>
      <c r="L56" s="66"/>
      <c r="M56" s="68"/>
      <c r="N56" s="68"/>
      <c r="O56" s="70"/>
      <c r="P56" s="70"/>
      <c r="Q56" s="76"/>
      <c r="R56" s="86"/>
      <c r="S56" s="86"/>
      <c r="T56" s="86"/>
      <c r="U56" s="86"/>
      <c r="V56" s="86"/>
      <c r="W56" s="86"/>
      <c r="X56" s="86"/>
      <c r="Y56" s="86"/>
      <c r="Z56" s="86"/>
    </row>
    <row r="57" spans="1:26" s="79" customFormat="1" x14ac:dyDescent="0.25">
      <c r="A57" s="47">
        <f t="shared" si="1"/>
        <v>8</v>
      </c>
      <c r="B57" s="62"/>
      <c r="C57" s="63"/>
      <c r="D57" s="62"/>
      <c r="E57" s="138"/>
      <c r="F57" s="63"/>
      <c r="G57" s="63"/>
      <c r="H57" s="65"/>
      <c r="I57" s="65"/>
      <c r="J57" s="66"/>
      <c r="K57" s="66"/>
      <c r="L57" s="66"/>
      <c r="M57" s="68"/>
      <c r="N57" s="68"/>
      <c r="O57" s="70"/>
      <c r="P57" s="70"/>
      <c r="Q57" s="76"/>
      <c r="R57" s="86"/>
      <c r="S57" s="86"/>
      <c r="T57" s="86"/>
      <c r="U57" s="86"/>
      <c r="V57" s="86"/>
      <c r="W57" s="86"/>
      <c r="X57" s="86"/>
      <c r="Y57" s="86"/>
      <c r="Z57" s="86"/>
    </row>
    <row r="58" spans="1:26" s="79" customFormat="1" ht="15" x14ac:dyDescent="0.25">
      <c r="A58" s="47"/>
      <c r="B58" s="118" t="s">
        <v>105</v>
      </c>
      <c r="C58" s="63"/>
      <c r="D58" s="62"/>
      <c r="E58" s="138"/>
      <c r="F58" s="63"/>
      <c r="G58" s="63"/>
      <c r="H58" s="63"/>
      <c r="I58" s="66"/>
      <c r="J58" s="66"/>
      <c r="K58" s="139">
        <f>SUM(K50:K57)</f>
        <v>53.033333333333331</v>
      </c>
      <c r="L58" s="139">
        <f>SUM(L50:L57)</f>
        <v>0.96666666666666667</v>
      </c>
      <c r="M58" s="139">
        <f>SUM(M50:M57)</f>
        <v>567</v>
      </c>
      <c r="N58" s="139">
        <f>SUM(N50:N51)</f>
        <v>201</v>
      </c>
      <c r="O58" s="70"/>
      <c r="P58" s="70"/>
      <c r="Q58" s="76"/>
    </row>
    <row r="59" spans="1:26" x14ac:dyDescent="0.25">
      <c r="E59" s="155"/>
      <c r="K59" s="156"/>
    </row>
    <row r="60" spans="1:26" ht="15" x14ac:dyDescent="0.25">
      <c r="B60" s="471" t="s">
        <v>133</v>
      </c>
      <c r="C60" s="471" t="s">
        <v>134</v>
      </c>
      <c r="D60" s="505" t="s">
        <v>135</v>
      </c>
      <c r="E60" s="505"/>
      <c r="K60" s="157"/>
      <c r="L60" s="157"/>
      <c r="M60" s="157"/>
    </row>
    <row r="61" spans="1:26" ht="15" x14ac:dyDescent="0.25">
      <c r="B61" s="473"/>
      <c r="C61" s="473"/>
      <c r="D61" s="158" t="s">
        <v>136</v>
      </c>
      <c r="E61" s="159" t="s">
        <v>137</v>
      </c>
      <c r="H61" s="141"/>
      <c r="I61" s="161">
        <v>40194</v>
      </c>
      <c r="K61" s="161"/>
      <c r="L61" s="157"/>
    </row>
    <row r="62" spans="1:26" ht="15" x14ac:dyDescent="0.25">
      <c r="B62" s="160" t="s">
        <v>139</v>
      </c>
      <c r="C62" s="162">
        <f>+K58</f>
        <v>53.033333333333331</v>
      </c>
      <c r="D62" s="85" t="s">
        <v>98</v>
      </c>
      <c r="E62" s="85"/>
      <c r="F62" s="142"/>
      <c r="G62" s="142"/>
      <c r="H62" s="142"/>
      <c r="I62" s="142"/>
      <c r="J62" s="142"/>
      <c r="L62" s="243">
        <f>K50+K51+K52+K53</f>
        <v>53.033333333333331</v>
      </c>
      <c r="M62" s="142"/>
    </row>
    <row r="63" spans="1:26" ht="15" x14ac:dyDescent="0.25">
      <c r="B63" s="160" t="s">
        <v>140</v>
      </c>
      <c r="C63" s="164">
        <v>567</v>
      </c>
      <c r="D63" s="85" t="s">
        <v>98</v>
      </c>
      <c r="E63" s="85"/>
    </row>
    <row r="64" spans="1:26" x14ac:dyDescent="0.25">
      <c r="B64" s="187"/>
      <c r="C64" s="506"/>
      <c r="D64" s="506"/>
      <c r="E64" s="506"/>
      <c r="F64" s="506"/>
      <c r="G64" s="506"/>
      <c r="H64" s="506"/>
      <c r="I64" s="506"/>
      <c r="J64" s="506"/>
      <c r="K64" s="506"/>
      <c r="L64" s="506"/>
      <c r="M64" s="506"/>
      <c r="N64" s="506"/>
    </row>
    <row r="65" spans="2:18" ht="15" thickBot="1" x14ac:dyDescent="0.3"/>
    <row r="66" spans="2:18" ht="15.75" thickBot="1" x14ac:dyDescent="0.3">
      <c r="B66" s="507" t="s">
        <v>141</v>
      </c>
      <c r="C66" s="507"/>
      <c r="D66" s="507"/>
      <c r="E66" s="507"/>
      <c r="F66" s="507"/>
      <c r="G66" s="507"/>
      <c r="H66" s="507"/>
      <c r="I66" s="507"/>
      <c r="J66" s="507"/>
      <c r="K66" s="507"/>
      <c r="L66" s="507"/>
      <c r="M66" s="507"/>
      <c r="N66" s="507"/>
    </row>
    <row r="69" spans="2:18" ht="90" x14ac:dyDescent="0.25">
      <c r="B69" s="176" t="s">
        <v>142</v>
      </c>
      <c r="C69" s="195" t="s">
        <v>143</v>
      </c>
      <c r="D69" s="195" t="s">
        <v>144</v>
      </c>
      <c r="E69" s="195" t="s">
        <v>145</v>
      </c>
      <c r="F69" s="195" t="s">
        <v>146</v>
      </c>
      <c r="G69" s="195" t="s">
        <v>147</v>
      </c>
      <c r="H69" s="195" t="s">
        <v>148</v>
      </c>
      <c r="I69" s="176" t="s">
        <v>149</v>
      </c>
      <c r="J69" s="195" t="s">
        <v>150</v>
      </c>
      <c r="K69" s="195" t="s">
        <v>151</v>
      </c>
      <c r="L69" s="195" t="s">
        <v>152</v>
      </c>
      <c r="M69" s="195" t="s">
        <v>153</v>
      </c>
      <c r="N69" s="196" t="s">
        <v>154</v>
      </c>
      <c r="O69" s="196" t="s">
        <v>155</v>
      </c>
      <c r="P69" s="489" t="s">
        <v>96</v>
      </c>
      <c r="Q69" s="491"/>
      <c r="R69" s="195" t="s">
        <v>156</v>
      </c>
    </row>
    <row r="70" spans="2:18" ht="49.5" customHeight="1" x14ac:dyDescent="0.25">
      <c r="B70" s="99" t="s">
        <v>402</v>
      </c>
      <c r="C70" s="127" t="s">
        <v>602</v>
      </c>
      <c r="D70" s="127" t="s">
        <v>886</v>
      </c>
      <c r="E70" s="127">
        <v>245</v>
      </c>
      <c r="F70" s="47" t="s">
        <v>95</v>
      </c>
      <c r="G70" s="81" t="s">
        <v>95</v>
      </c>
      <c r="H70" s="47" t="s">
        <v>75</v>
      </c>
      <c r="I70" s="47" t="s">
        <v>95</v>
      </c>
      <c r="J70" s="47" t="s">
        <v>128</v>
      </c>
      <c r="K70" s="127" t="s">
        <v>75</v>
      </c>
      <c r="L70" s="127" t="s">
        <v>75</v>
      </c>
      <c r="M70" s="127" t="s">
        <v>75</v>
      </c>
      <c r="N70" s="127" t="s">
        <v>75</v>
      </c>
      <c r="O70" s="127" t="s">
        <v>75</v>
      </c>
      <c r="P70" s="468" t="s">
        <v>887</v>
      </c>
      <c r="Q70" s="469"/>
      <c r="R70" s="47" t="s">
        <v>95</v>
      </c>
    </row>
    <row r="71" spans="2:18" ht="15" x14ac:dyDescent="0.2">
      <c r="B71" s="100"/>
      <c r="C71" s="100"/>
      <c r="D71" s="166"/>
      <c r="E71" s="166"/>
      <c r="F71" s="169"/>
      <c r="G71" s="170"/>
      <c r="H71" s="169"/>
      <c r="I71" s="99"/>
      <c r="J71" s="100"/>
      <c r="K71" s="100"/>
      <c r="L71" s="99"/>
      <c r="M71" s="99"/>
      <c r="N71" s="99"/>
      <c r="O71" s="272"/>
      <c r="P71" s="489"/>
      <c r="Q71" s="491"/>
      <c r="R71" s="99"/>
    </row>
    <row r="72" spans="2:18" ht="15" x14ac:dyDescent="0.2">
      <c r="B72" s="100"/>
      <c r="C72" s="100"/>
      <c r="D72" s="166"/>
      <c r="E72" s="166"/>
      <c r="F72" s="169"/>
      <c r="G72" s="170"/>
      <c r="H72" s="169"/>
      <c r="I72" s="99"/>
      <c r="J72" s="100"/>
      <c r="K72" s="100"/>
      <c r="L72" s="99"/>
      <c r="M72" s="99"/>
      <c r="N72" s="99"/>
      <c r="O72" s="99"/>
      <c r="P72" s="489"/>
      <c r="Q72" s="491"/>
      <c r="R72" s="99"/>
    </row>
    <row r="73" spans="2:18" ht="15" x14ac:dyDescent="0.2">
      <c r="B73" s="100"/>
      <c r="C73" s="100"/>
      <c r="D73" s="166"/>
      <c r="E73" s="166"/>
      <c r="F73" s="169"/>
      <c r="G73" s="170"/>
      <c r="H73" s="169"/>
      <c r="I73" s="99"/>
      <c r="J73" s="100"/>
      <c r="K73" s="100"/>
      <c r="L73" s="99"/>
      <c r="M73" s="99"/>
      <c r="N73" s="99"/>
      <c r="O73" s="99"/>
      <c r="P73" s="489"/>
      <c r="Q73" s="491"/>
      <c r="R73" s="99"/>
    </row>
    <row r="74" spans="2:18" ht="15" x14ac:dyDescent="0.2">
      <c r="B74" s="100"/>
      <c r="C74" s="100"/>
      <c r="D74" s="166"/>
      <c r="E74" s="166"/>
      <c r="F74" s="169"/>
      <c r="G74" s="170"/>
      <c r="H74" s="169"/>
      <c r="I74" s="99"/>
      <c r="J74" s="100"/>
      <c r="K74" s="100"/>
      <c r="L74" s="99"/>
      <c r="M74" s="99"/>
      <c r="N74" s="99"/>
      <c r="O74" s="99"/>
      <c r="P74" s="489"/>
      <c r="Q74" s="491"/>
      <c r="R74" s="99"/>
    </row>
    <row r="75" spans="2:18" ht="15" x14ac:dyDescent="0.2">
      <c r="B75" s="100"/>
      <c r="C75" s="100"/>
      <c r="D75" s="166"/>
      <c r="E75" s="166"/>
      <c r="F75" s="169"/>
      <c r="G75" s="170"/>
      <c r="H75" s="169"/>
      <c r="I75" s="99"/>
      <c r="J75" s="100"/>
      <c r="K75" s="100"/>
      <c r="L75" s="99"/>
      <c r="M75" s="99"/>
      <c r="N75" s="99"/>
      <c r="O75" s="99"/>
      <c r="P75" s="489"/>
      <c r="Q75" s="491"/>
      <c r="R75" s="99"/>
    </row>
    <row r="76" spans="2:18" ht="15" x14ac:dyDescent="0.25">
      <c r="B76" s="99"/>
      <c r="C76" s="99"/>
      <c r="D76" s="99"/>
      <c r="E76" s="99"/>
      <c r="F76" s="99"/>
      <c r="G76" s="197"/>
      <c r="H76" s="99"/>
      <c r="I76" s="99"/>
      <c r="J76" s="99"/>
      <c r="K76" s="99"/>
      <c r="L76" s="99"/>
      <c r="M76" s="99"/>
      <c r="N76" s="99"/>
      <c r="O76" s="99"/>
      <c r="P76" s="489"/>
      <c r="Q76" s="491"/>
      <c r="R76" s="99"/>
    </row>
    <row r="77" spans="2:18" x14ac:dyDescent="0.25">
      <c r="B77" s="123" t="s">
        <v>159</v>
      </c>
      <c r="H77" s="99"/>
      <c r="I77" s="99"/>
    </row>
    <row r="78" spans="2:18" x14ac:dyDescent="0.25">
      <c r="B78" s="123" t="s">
        <v>160</v>
      </c>
    </row>
    <row r="79" spans="2:18" x14ac:dyDescent="0.25">
      <c r="B79" s="123" t="s">
        <v>161</v>
      </c>
    </row>
    <row r="81" spans="2:19" ht="15" thickBot="1" x14ac:dyDescent="0.3"/>
    <row r="82" spans="2:19" ht="15.75" thickBot="1" x14ac:dyDescent="0.3">
      <c r="B82" s="486" t="s">
        <v>162</v>
      </c>
      <c r="C82" s="487"/>
      <c r="D82" s="487"/>
      <c r="E82" s="487"/>
      <c r="F82" s="487"/>
      <c r="G82" s="487"/>
      <c r="H82" s="487"/>
      <c r="I82" s="487"/>
      <c r="J82" s="487"/>
      <c r="K82" s="487"/>
      <c r="L82" s="487"/>
      <c r="M82" s="487"/>
      <c r="N82" s="488"/>
    </row>
    <row r="87" spans="2:19" ht="15" x14ac:dyDescent="0.25">
      <c r="B87" s="476" t="s">
        <v>163</v>
      </c>
      <c r="C87" s="498" t="s">
        <v>164</v>
      </c>
      <c r="D87" s="498" t="s">
        <v>165</v>
      </c>
      <c r="E87" s="498" t="s">
        <v>166</v>
      </c>
      <c r="F87" s="498" t="s">
        <v>167</v>
      </c>
      <c r="G87" s="498" t="s">
        <v>168</v>
      </c>
      <c r="H87" s="498" t="s">
        <v>169</v>
      </c>
      <c r="I87" s="498" t="s">
        <v>170</v>
      </c>
      <c r="J87" s="498" t="s">
        <v>171</v>
      </c>
      <c r="K87" s="498"/>
      <c r="L87" s="498"/>
      <c r="M87" s="498" t="s">
        <v>172</v>
      </c>
      <c r="N87" s="498" t="s">
        <v>640</v>
      </c>
      <c r="O87" s="498" t="s">
        <v>641</v>
      </c>
      <c r="P87" s="498" t="s">
        <v>96</v>
      </c>
      <c r="Q87" s="498"/>
      <c r="R87" s="476"/>
      <c r="S87" s="153"/>
    </row>
    <row r="88" spans="2:19" ht="28.5" x14ac:dyDescent="0.2">
      <c r="B88" s="477"/>
      <c r="C88" s="498"/>
      <c r="D88" s="498"/>
      <c r="E88" s="498"/>
      <c r="F88" s="498"/>
      <c r="G88" s="498"/>
      <c r="H88" s="498"/>
      <c r="I88" s="498"/>
      <c r="J88" s="166" t="s">
        <v>173</v>
      </c>
      <c r="K88" s="144" t="s">
        <v>174</v>
      </c>
      <c r="L88" s="100" t="s">
        <v>175</v>
      </c>
      <c r="M88" s="498"/>
      <c r="N88" s="498"/>
      <c r="O88" s="498"/>
      <c r="P88" s="498"/>
      <c r="Q88" s="498"/>
      <c r="R88" s="477"/>
      <c r="S88" s="153"/>
    </row>
    <row r="89" spans="2:19" ht="68.25" customHeight="1" x14ac:dyDescent="0.25">
      <c r="B89" s="47" t="s">
        <v>176</v>
      </c>
      <c r="C89" s="245" t="s">
        <v>642</v>
      </c>
      <c r="D89" s="47" t="s">
        <v>888</v>
      </c>
      <c r="E89" s="71">
        <v>85469479</v>
      </c>
      <c r="F89" s="47" t="s">
        <v>889</v>
      </c>
      <c r="G89" s="47" t="s">
        <v>890</v>
      </c>
      <c r="H89" s="82">
        <v>36777</v>
      </c>
      <c r="I89" s="71" t="s">
        <v>854</v>
      </c>
      <c r="J89" s="47" t="s">
        <v>891</v>
      </c>
      <c r="K89" s="82" t="s">
        <v>892</v>
      </c>
      <c r="L89" s="82" t="s">
        <v>893</v>
      </c>
      <c r="M89" s="47" t="s">
        <v>95</v>
      </c>
      <c r="N89" s="47" t="s">
        <v>75</v>
      </c>
      <c r="O89" s="47" t="s">
        <v>75</v>
      </c>
      <c r="P89" s="470" t="s">
        <v>894</v>
      </c>
      <c r="Q89" s="470"/>
      <c r="R89" s="127"/>
    </row>
    <row r="90" spans="2:19" ht="63.75" customHeight="1" x14ac:dyDescent="0.25">
      <c r="B90" s="47" t="s">
        <v>176</v>
      </c>
      <c r="C90" s="84" t="s">
        <v>642</v>
      </c>
      <c r="D90" s="47" t="s">
        <v>895</v>
      </c>
      <c r="E90" s="71">
        <v>1018414715</v>
      </c>
      <c r="F90" s="47" t="s">
        <v>896</v>
      </c>
      <c r="G90" s="47" t="s">
        <v>897</v>
      </c>
      <c r="H90" s="82">
        <v>41473</v>
      </c>
      <c r="I90" s="71" t="s">
        <v>854</v>
      </c>
      <c r="J90" s="47" t="s">
        <v>891</v>
      </c>
      <c r="K90" s="82" t="s">
        <v>898</v>
      </c>
      <c r="L90" s="82" t="s">
        <v>899</v>
      </c>
      <c r="M90" s="201" t="s">
        <v>95</v>
      </c>
      <c r="N90" s="47" t="s">
        <v>75</v>
      </c>
      <c r="O90" s="47" t="s">
        <v>75</v>
      </c>
      <c r="P90" s="470" t="s">
        <v>894</v>
      </c>
      <c r="Q90" s="470"/>
      <c r="R90" s="127"/>
    </row>
    <row r="91" spans="2:19" ht="72" customHeight="1" x14ac:dyDescent="0.25">
      <c r="B91" s="47" t="s">
        <v>183</v>
      </c>
      <c r="C91" s="84" t="s">
        <v>642</v>
      </c>
      <c r="D91" s="47" t="s">
        <v>900</v>
      </c>
      <c r="E91" s="71">
        <v>1082896366</v>
      </c>
      <c r="F91" s="47" t="s">
        <v>683</v>
      </c>
      <c r="G91" s="47" t="s">
        <v>901</v>
      </c>
      <c r="H91" s="82">
        <v>41033</v>
      </c>
      <c r="I91" s="47">
        <v>128925</v>
      </c>
      <c r="J91" s="47" t="s">
        <v>891</v>
      </c>
      <c r="K91" s="47" t="s">
        <v>902</v>
      </c>
      <c r="L91" s="47" t="s">
        <v>183</v>
      </c>
      <c r="M91" s="201" t="s">
        <v>95</v>
      </c>
      <c r="N91" s="47" t="s">
        <v>75</v>
      </c>
      <c r="O91" s="47" t="s">
        <v>75</v>
      </c>
      <c r="P91" s="470" t="s">
        <v>894</v>
      </c>
      <c r="Q91" s="470"/>
      <c r="R91" s="99"/>
    </row>
    <row r="92" spans="2:19" ht="65.25" customHeight="1" x14ac:dyDescent="0.25">
      <c r="B92" s="47" t="s">
        <v>183</v>
      </c>
      <c r="C92" s="84" t="s">
        <v>642</v>
      </c>
      <c r="D92" s="47" t="s">
        <v>903</v>
      </c>
      <c r="E92" s="71">
        <v>64522091</v>
      </c>
      <c r="F92" s="47" t="s">
        <v>689</v>
      </c>
      <c r="G92" s="47" t="s">
        <v>904</v>
      </c>
      <c r="H92" s="82">
        <v>41816</v>
      </c>
      <c r="I92" s="47" t="s">
        <v>905</v>
      </c>
      <c r="J92" s="47" t="s">
        <v>906</v>
      </c>
      <c r="K92" s="47" t="s">
        <v>907</v>
      </c>
      <c r="L92" s="47" t="s">
        <v>908</v>
      </c>
      <c r="M92" s="201" t="s">
        <v>95</v>
      </c>
      <c r="N92" s="47" t="s">
        <v>75</v>
      </c>
      <c r="O92" s="47" t="s">
        <v>75</v>
      </c>
      <c r="P92" s="470" t="s">
        <v>894</v>
      </c>
      <c r="Q92" s="470"/>
      <c r="R92" s="99"/>
    </row>
    <row r="93" spans="2:19" ht="99.75" x14ac:dyDescent="0.25">
      <c r="B93" s="47" t="s">
        <v>183</v>
      </c>
      <c r="C93" s="84" t="s">
        <v>642</v>
      </c>
      <c r="D93" s="47" t="s">
        <v>909</v>
      </c>
      <c r="E93" s="71">
        <v>49757131</v>
      </c>
      <c r="F93" s="47" t="s">
        <v>683</v>
      </c>
      <c r="G93" s="47" t="s">
        <v>910</v>
      </c>
      <c r="H93" s="82">
        <v>38331</v>
      </c>
      <c r="I93" s="47">
        <v>49757131</v>
      </c>
      <c r="J93" s="47" t="s">
        <v>911</v>
      </c>
      <c r="K93" s="47" t="s">
        <v>912</v>
      </c>
      <c r="L93" s="47" t="s">
        <v>913</v>
      </c>
      <c r="M93" s="201" t="s">
        <v>95</v>
      </c>
      <c r="N93" s="47" t="s">
        <v>75</v>
      </c>
      <c r="O93" s="47" t="s">
        <v>75</v>
      </c>
      <c r="P93" s="470" t="s">
        <v>914</v>
      </c>
      <c r="Q93" s="470"/>
      <c r="R93" s="99"/>
    </row>
    <row r="94" spans="2:19" ht="83.25" customHeight="1" x14ac:dyDescent="0.25">
      <c r="B94" s="47" t="s">
        <v>183</v>
      </c>
      <c r="C94" s="84" t="s">
        <v>642</v>
      </c>
      <c r="D94" s="47" t="s">
        <v>915</v>
      </c>
      <c r="E94" s="71">
        <v>1082851270</v>
      </c>
      <c r="F94" s="47" t="s">
        <v>683</v>
      </c>
      <c r="G94" s="47" t="s">
        <v>916</v>
      </c>
      <c r="H94" s="82">
        <v>40887</v>
      </c>
      <c r="I94" s="47">
        <v>125845</v>
      </c>
      <c r="J94" s="47" t="s">
        <v>917</v>
      </c>
      <c r="K94" s="83" t="s">
        <v>918</v>
      </c>
      <c r="L94" s="47" t="s">
        <v>919</v>
      </c>
      <c r="M94" s="201" t="s">
        <v>95</v>
      </c>
      <c r="N94" s="47" t="s">
        <v>75</v>
      </c>
      <c r="O94" s="47" t="s">
        <v>75</v>
      </c>
      <c r="P94" s="470" t="s">
        <v>914</v>
      </c>
      <c r="Q94" s="470"/>
      <c r="R94" s="99"/>
    </row>
    <row r="95" spans="2:19" ht="159.75" customHeight="1" x14ac:dyDescent="0.25">
      <c r="B95" s="47" t="s">
        <v>183</v>
      </c>
      <c r="C95" s="84" t="s">
        <v>642</v>
      </c>
      <c r="D95" s="47" t="s">
        <v>920</v>
      </c>
      <c r="E95" s="71">
        <v>45436038</v>
      </c>
      <c r="F95" s="47" t="s">
        <v>683</v>
      </c>
      <c r="G95" s="47" t="s">
        <v>263</v>
      </c>
      <c r="H95" s="82">
        <v>37350</v>
      </c>
      <c r="I95" s="47" t="s">
        <v>854</v>
      </c>
      <c r="J95" s="47" t="s">
        <v>921</v>
      </c>
      <c r="K95" s="84" t="s">
        <v>922</v>
      </c>
      <c r="L95" s="47" t="s">
        <v>923</v>
      </c>
      <c r="M95" s="201" t="s">
        <v>95</v>
      </c>
      <c r="N95" s="47" t="s">
        <v>95</v>
      </c>
      <c r="O95" s="47" t="s">
        <v>75</v>
      </c>
      <c r="P95" s="470" t="s">
        <v>924</v>
      </c>
      <c r="Q95" s="470"/>
      <c r="R95" s="127"/>
    </row>
    <row r="98" spans="2:17" ht="15" thickBot="1" x14ac:dyDescent="0.3"/>
    <row r="99" spans="2:17" ht="15.75" thickBot="1" x14ac:dyDescent="0.3">
      <c r="B99" s="486" t="s">
        <v>191</v>
      </c>
      <c r="C99" s="487"/>
      <c r="D99" s="487"/>
      <c r="E99" s="487"/>
      <c r="F99" s="487"/>
      <c r="G99" s="487"/>
      <c r="H99" s="487"/>
      <c r="I99" s="487"/>
      <c r="J99" s="487"/>
      <c r="K99" s="487"/>
      <c r="L99" s="487"/>
      <c r="M99" s="487"/>
      <c r="N99" s="488"/>
    </row>
    <row r="102" spans="2:17" ht="30" x14ac:dyDescent="0.25">
      <c r="B102" s="195" t="s">
        <v>94</v>
      </c>
      <c r="C102" s="195" t="s">
        <v>156</v>
      </c>
      <c r="D102" s="489" t="s">
        <v>96</v>
      </c>
      <c r="E102" s="491"/>
    </row>
    <row r="103" spans="2:17" ht="28.5" x14ac:dyDescent="0.25">
      <c r="B103" s="127" t="s">
        <v>867</v>
      </c>
      <c r="C103" s="99" t="s">
        <v>75</v>
      </c>
      <c r="D103" s="492"/>
      <c r="E103" s="492"/>
    </row>
    <row r="106" spans="2:17" ht="15" x14ac:dyDescent="0.25">
      <c r="B106" s="493" t="s">
        <v>193</v>
      </c>
      <c r="C106" s="494"/>
      <c r="D106" s="494"/>
      <c r="E106" s="494"/>
      <c r="F106" s="494"/>
      <c r="G106" s="494"/>
      <c r="H106" s="494"/>
      <c r="I106" s="494"/>
      <c r="J106" s="494"/>
      <c r="K106" s="494"/>
      <c r="L106" s="494"/>
      <c r="M106" s="494"/>
      <c r="N106" s="494"/>
      <c r="O106" s="494"/>
      <c r="P106" s="494"/>
    </row>
    <row r="108" spans="2:17" ht="15" thickBot="1" x14ac:dyDescent="0.3"/>
    <row r="109" spans="2:17" ht="15.75" thickBot="1" x14ac:dyDescent="0.3">
      <c r="B109" s="486" t="s">
        <v>194</v>
      </c>
      <c r="C109" s="487"/>
      <c r="D109" s="487"/>
      <c r="E109" s="487"/>
      <c r="F109" s="487"/>
      <c r="G109" s="487"/>
      <c r="H109" s="487"/>
      <c r="I109" s="487"/>
      <c r="J109" s="487"/>
      <c r="K109" s="487"/>
      <c r="L109" s="487"/>
      <c r="M109" s="487"/>
      <c r="N109" s="488"/>
    </row>
    <row r="111" spans="2:17" ht="15" thickBot="1" x14ac:dyDescent="0.3">
      <c r="M111" s="191"/>
      <c r="N111" s="191"/>
    </row>
    <row r="112" spans="2:17" s="174" customFormat="1" ht="75" x14ac:dyDescent="0.25">
      <c r="B112" s="192" t="s">
        <v>110</v>
      </c>
      <c r="C112" s="192" t="s">
        <v>111</v>
      </c>
      <c r="D112" s="192" t="s">
        <v>112</v>
      </c>
      <c r="E112" s="192" t="s">
        <v>113</v>
      </c>
      <c r="F112" s="192" t="s">
        <v>114</v>
      </c>
      <c r="G112" s="192" t="s">
        <v>115</v>
      </c>
      <c r="H112" s="192" t="s">
        <v>116</v>
      </c>
      <c r="I112" s="192" t="s">
        <v>117</v>
      </c>
      <c r="J112" s="192" t="s">
        <v>118</v>
      </c>
      <c r="K112" s="192" t="s">
        <v>119</v>
      </c>
      <c r="L112" s="192" t="s">
        <v>120</v>
      </c>
      <c r="M112" s="193" t="s">
        <v>121</v>
      </c>
      <c r="N112" s="192" t="s">
        <v>122</v>
      </c>
      <c r="O112" s="192" t="s">
        <v>123</v>
      </c>
      <c r="P112" s="194" t="s">
        <v>124</v>
      </c>
      <c r="Q112" s="194" t="s">
        <v>125</v>
      </c>
    </row>
    <row r="113" spans="1:26" s="79" customFormat="1" ht="28.5" x14ac:dyDescent="0.25">
      <c r="A113" s="47">
        <v>1</v>
      </c>
      <c r="B113" s="62" t="s">
        <v>873</v>
      </c>
      <c r="C113" s="62" t="s">
        <v>873</v>
      </c>
      <c r="D113" s="62" t="s">
        <v>594</v>
      </c>
      <c r="E113" s="69">
        <v>701820090168</v>
      </c>
      <c r="F113" s="63" t="s">
        <v>75</v>
      </c>
      <c r="G113" s="64">
        <v>0.25</v>
      </c>
      <c r="H113" s="73">
        <v>39840</v>
      </c>
      <c r="I113" s="73">
        <v>40543</v>
      </c>
      <c r="J113" s="66" t="s">
        <v>95</v>
      </c>
      <c r="K113" s="74">
        <f>+(I113-I123)/30</f>
        <v>11.633333333333333</v>
      </c>
      <c r="L113" s="74">
        <f>+(I123-H113)/30</f>
        <v>11.8</v>
      </c>
      <c r="M113" s="75">
        <v>330</v>
      </c>
      <c r="N113" s="68">
        <f>M113*G113</f>
        <v>82.5</v>
      </c>
      <c r="O113" s="70">
        <v>135544012</v>
      </c>
      <c r="P113" s="70" t="s">
        <v>925</v>
      </c>
      <c r="Q113" s="76"/>
      <c r="R113" s="86"/>
      <c r="S113" s="86"/>
      <c r="T113" s="86"/>
      <c r="U113" s="86"/>
      <c r="V113" s="86"/>
      <c r="W113" s="86"/>
      <c r="X113" s="86"/>
      <c r="Y113" s="86"/>
      <c r="Z113" s="86"/>
    </row>
    <row r="114" spans="1:26" s="79" customFormat="1" ht="99.75" x14ac:dyDescent="0.25">
      <c r="A114" s="47">
        <f>+A113+1</f>
        <v>2</v>
      </c>
      <c r="B114" s="62" t="s">
        <v>874</v>
      </c>
      <c r="C114" s="63" t="s">
        <v>926</v>
      </c>
      <c r="D114" s="62" t="s">
        <v>927</v>
      </c>
      <c r="E114" s="69" t="s">
        <v>928</v>
      </c>
      <c r="F114" s="63" t="s">
        <v>75</v>
      </c>
      <c r="G114" s="64">
        <v>0.5</v>
      </c>
      <c r="H114" s="73">
        <v>40165</v>
      </c>
      <c r="I114" s="77">
        <v>40984</v>
      </c>
      <c r="J114" s="66" t="s">
        <v>95</v>
      </c>
      <c r="K114" s="74">
        <f>+(I114-I123)/30</f>
        <v>26.333333333333332</v>
      </c>
      <c r="L114" s="74">
        <f>+(I123-H114)/30</f>
        <v>0.96666666666666667</v>
      </c>
      <c r="M114" s="75">
        <v>237</v>
      </c>
      <c r="N114" s="68">
        <f>M114*G114</f>
        <v>118.5</v>
      </c>
      <c r="O114" s="70">
        <v>173220</v>
      </c>
      <c r="P114" s="70" t="s">
        <v>929</v>
      </c>
      <c r="Q114" s="76" t="s">
        <v>930</v>
      </c>
      <c r="R114" s="86"/>
      <c r="S114" s="86"/>
      <c r="T114" s="86"/>
      <c r="U114" s="86"/>
      <c r="V114" s="86"/>
      <c r="W114" s="86"/>
      <c r="X114" s="86"/>
      <c r="Y114" s="86"/>
      <c r="Z114" s="86"/>
    </row>
    <row r="115" spans="1:26" s="79" customFormat="1" ht="99.75" x14ac:dyDescent="0.25">
      <c r="A115" s="47">
        <f t="shared" ref="A115:A120" si="2">+A114+1</f>
        <v>3</v>
      </c>
      <c r="B115" s="62" t="s">
        <v>872</v>
      </c>
      <c r="C115" s="62" t="s">
        <v>882</v>
      </c>
      <c r="D115" s="62" t="s">
        <v>594</v>
      </c>
      <c r="E115" s="62" t="s">
        <v>931</v>
      </c>
      <c r="F115" s="63" t="s">
        <v>75</v>
      </c>
      <c r="G115" s="64">
        <v>0.25</v>
      </c>
      <c r="H115" s="65">
        <v>41883</v>
      </c>
      <c r="I115" s="65">
        <v>41988</v>
      </c>
      <c r="J115" s="66" t="s">
        <v>95</v>
      </c>
      <c r="K115" s="67">
        <f>(I115-H115)/30</f>
        <v>3.5</v>
      </c>
      <c r="L115" s="78" t="s">
        <v>596</v>
      </c>
      <c r="M115" s="69">
        <v>100</v>
      </c>
      <c r="N115" s="68">
        <f t="shared" ref="N115" si="3">M115*G115</f>
        <v>25</v>
      </c>
      <c r="O115" s="70">
        <v>119356650</v>
      </c>
      <c r="P115" s="70" t="s">
        <v>932</v>
      </c>
      <c r="Q115" s="76" t="s">
        <v>930</v>
      </c>
      <c r="R115" s="86"/>
      <c r="S115" s="86"/>
      <c r="T115" s="86"/>
      <c r="U115" s="86"/>
      <c r="V115" s="86"/>
      <c r="W115" s="86"/>
      <c r="X115" s="86"/>
      <c r="Y115" s="86"/>
      <c r="Z115" s="86"/>
    </row>
    <row r="116" spans="1:26" s="79" customFormat="1" x14ac:dyDescent="0.25">
      <c r="A116" s="47">
        <f t="shared" si="2"/>
        <v>4</v>
      </c>
      <c r="B116" s="62"/>
      <c r="C116" s="63"/>
      <c r="D116" s="62"/>
      <c r="E116" s="138"/>
      <c r="F116" s="63"/>
      <c r="G116" s="68"/>
      <c r="H116" s="68"/>
      <c r="I116" s="68"/>
      <c r="J116" s="66"/>
      <c r="K116" s="68"/>
      <c r="L116" s="68"/>
      <c r="M116" s="75"/>
      <c r="N116" s="68"/>
      <c r="O116" s="68"/>
      <c r="P116" s="68"/>
      <c r="Q116" s="76"/>
      <c r="R116" s="86"/>
      <c r="S116" s="86"/>
      <c r="T116" s="86"/>
      <c r="U116" s="86"/>
      <c r="V116" s="86"/>
      <c r="W116" s="86"/>
      <c r="X116" s="86"/>
      <c r="Y116" s="86"/>
      <c r="Z116" s="86"/>
    </row>
    <row r="117" spans="1:26" s="79" customFormat="1" x14ac:dyDescent="0.25">
      <c r="A117" s="47">
        <f t="shared" si="2"/>
        <v>5</v>
      </c>
      <c r="B117" s="62"/>
      <c r="C117" s="63"/>
      <c r="D117" s="62"/>
      <c r="E117" s="138"/>
      <c r="F117" s="63"/>
      <c r="G117" s="63"/>
      <c r="H117" s="63"/>
      <c r="I117" s="66"/>
      <c r="J117" s="66"/>
      <c r="K117" s="66"/>
      <c r="L117" s="66"/>
      <c r="M117" s="75"/>
      <c r="N117" s="68"/>
      <c r="O117" s="70"/>
      <c r="P117" s="70"/>
      <c r="Q117" s="76"/>
      <c r="R117" s="86"/>
      <c r="S117" s="86"/>
      <c r="T117" s="86"/>
      <c r="U117" s="86"/>
      <c r="V117" s="86"/>
      <c r="W117" s="86"/>
      <c r="X117" s="86"/>
      <c r="Y117" s="86"/>
      <c r="Z117" s="86"/>
    </row>
    <row r="118" spans="1:26" s="79" customFormat="1" x14ac:dyDescent="0.25">
      <c r="A118" s="47">
        <f t="shared" si="2"/>
        <v>6</v>
      </c>
      <c r="B118" s="62"/>
      <c r="C118" s="63"/>
      <c r="D118" s="62"/>
      <c r="E118" s="138"/>
      <c r="F118" s="63"/>
      <c r="G118" s="63"/>
      <c r="H118" s="63"/>
      <c r="I118" s="66"/>
      <c r="J118" s="66"/>
      <c r="K118" s="66"/>
      <c r="L118" s="66"/>
      <c r="M118" s="75"/>
      <c r="N118" s="68"/>
      <c r="O118" s="70"/>
      <c r="P118" s="70"/>
      <c r="Q118" s="76"/>
      <c r="R118" s="86"/>
      <c r="S118" s="86"/>
      <c r="T118" s="86"/>
      <c r="U118" s="86"/>
      <c r="V118" s="86"/>
      <c r="W118" s="86"/>
      <c r="X118" s="86"/>
      <c r="Y118" s="86"/>
      <c r="Z118" s="86"/>
    </row>
    <row r="119" spans="1:26" s="79" customFormat="1" x14ac:dyDescent="0.25">
      <c r="A119" s="47">
        <f t="shared" si="2"/>
        <v>7</v>
      </c>
      <c r="B119" s="62"/>
      <c r="C119" s="63"/>
      <c r="D119" s="62"/>
      <c r="E119" s="138"/>
      <c r="F119" s="63"/>
      <c r="G119" s="63"/>
      <c r="H119" s="63"/>
      <c r="I119" s="66"/>
      <c r="J119" s="66"/>
      <c r="K119" s="66"/>
      <c r="L119" s="66"/>
      <c r="M119" s="75"/>
      <c r="N119" s="68"/>
      <c r="O119" s="70"/>
      <c r="P119" s="70"/>
      <c r="Q119" s="76"/>
      <c r="R119" s="86"/>
      <c r="S119" s="86"/>
      <c r="T119" s="86"/>
      <c r="U119" s="86"/>
      <c r="V119" s="86"/>
      <c r="W119" s="86"/>
      <c r="X119" s="86"/>
      <c r="Y119" s="86"/>
      <c r="Z119" s="86"/>
    </row>
    <row r="120" spans="1:26" s="79" customFormat="1" x14ac:dyDescent="0.25">
      <c r="A120" s="47">
        <f t="shared" si="2"/>
        <v>8</v>
      </c>
      <c r="B120" s="62"/>
      <c r="C120" s="63"/>
      <c r="D120" s="62"/>
      <c r="E120" s="138"/>
      <c r="F120" s="63"/>
      <c r="G120" s="63"/>
      <c r="H120" s="63"/>
      <c r="I120" s="66"/>
      <c r="J120" s="66"/>
      <c r="K120" s="66"/>
      <c r="L120" s="66"/>
      <c r="M120" s="75"/>
      <c r="N120" s="68"/>
      <c r="O120" s="70"/>
      <c r="P120" s="70"/>
      <c r="Q120" s="76"/>
      <c r="R120" s="86"/>
      <c r="S120" s="86"/>
      <c r="T120" s="86"/>
      <c r="U120" s="86"/>
      <c r="V120" s="86"/>
      <c r="W120" s="86"/>
      <c r="X120" s="86"/>
      <c r="Y120" s="86"/>
      <c r="Z120" s="86"/>
    </row>
    <row r="121" spans="1:26" s="79" customFormat="1" ht="15" x14ac:dyDescent="0.25">
      <c r="A121" s="47"/>
      <c r="B121" s="118" t="s">
        <v>105</v>
      </c>
      <c r="C121" s="63"/>
      <c r="D121" s="62"/>
      <c r="E121" s="138"/>
      <c r="F121" s="63"/>
      <c r="G121" s="63"/>
      <c r="H121" s="63"/>
      <c r="I121" s="66"/>
      <c r="J121" s="66"/>
      <c r="K121" s="140"/>
      <c r="L121" s="139">
        <f>SUM(L113)</f>
        <v>11.8</v>
      </c>
      <c r="M121" s="139">
        <f t="shared" ref="M121:N121" si="4">SUM(M113:M120)</f>
        <v>667</v>
      </c>
      <c r="N121" s="140">
        <f t="shared" si="4"/>
        <v>226</v>
      </c>
      <c r="O121" s="70"/>
      <c r="P121" s="70"/>
      <c r="Q121" s="76"/>
    </row>
    <row r="122" spans="1:26" x14ac:dyDescent="0.25">
      <c r="E122" s="155"/>
    </row>
    <row r="123" spans="1:26" ht="15" x14ac:dyDescent="0.25">
      <c r="B123" s="160" t="s">
        <v>204</v>
      </c>
      <c r="C123" s="162">
        <f>L121</f>
        <v>11.8</v>
      </c>
      <c r="I123" s="204">
        <v>40194</v>
      </c>
      <c r="J123" s="142"/>
      <c r="K123" s="142"/>
      <c r="L123" s="142"/>
      <c r="M123" s="142"/>
    </row>
    <row r="125" spans="1:26" ht="15" thickBot="1" x14ac:dyDescent="0.3"/>
    <row r="126" spans="1:26" ht="30.75" thickBot="1" x14ac:dyDescent="0.3">
      <c r="B126" s="210" t="s">
        <v>205</v>
      </c>
      <c r="C126" s="211" t="s">
        <v>206</v>
      </c>
      <c r="D126" s="210" t="s">
        <v>104</v>
      </c>
      <c r="E126" s="211" t="s">
        <v>207</v>
      </c>
    </row>
    <row r="127" spans="1:26" x14ac:dyDescent="0.25">
      <c r="B127" s="47" t="s">
        <v>208</v>
      </c>
      <c r="C127" s="212">
        <v>20</v>
      </c>
      <c r="D127" s="212">
        <v>20</v>
      </c>
      <c r="E127" s="495">
        <f>+D127+D128+D129</f>
        <v>20</v>
      </c>
    </row>
    <row r="128" spans="1:26" x14ac:dyDescent="0.25">
      <c r="B128" s="47" t="s">
        <v>209</v>
      </c>
      <c r="C128" s="85">
        <v>30</v>
      </c>
      <c r="D128" s="85">
        <v>0</v>
      </c>
      <c r="E128" s="496"/>
    </row>
    <row r="129" spans="2:17" ht="15" thickBot="1" x14ac:dyDescent="0.3">
      <c r="B129" s="47" t="s">
        <v>210</v>
      </c>
      <c r="C129" s="213">
        <v>40</v>
      </c>
      <c r="D129" s="213">
        <v>0</v>
      </c>
      <c r="E129" s="497"/>
    </row>
    <row r="131" spans="2:17" ht="15" thickBot="1" x14ac:dyDescent="0.3"/>
    <row r="132" spans="2:17" ht="15.75" thickBot="1" x14ac:dyDescent="0.3">
      <c r="B132" s="486" t="s">
        <v>211</v>
      </c>
      <c r="C132" s="487"/>
      <c r="D132" s="487"/>
      <c r="E132" s="487"/>
      <c r="F132" s="487"/>
      <c r="G132" s="487"/>
      <c r="H132" s="487"/>
      <c r="I132" s="487"/>
      <c r="J132" s="487"/>
      <c r="K132" s="487"/>
      <c r="L132" s="487"/>
      <c r="M132" s="487"/>
      <c r="N132" s="488"/>
    </row>
    <row r="134" spans="2:17" ht="15" x14ac:dyDescent="0.25">
      <c r="B134" s="476" t="s">
        <v>163</v>
      </c>
      <c r="C134" s="476" t="s">
        <v>164</v>
      </c>
      <c r="D134" s="476" t="s">
        <v>165</v>
      </c>
      <c r="E134" s="476" t="s">
        <v>166</v>
      </c>
      <c r="F134" s="476" t="s">
        <v>167</v>
      </c>
      <c r="G134" s="476" t="s">
        <v>168</v>
      </c>
      <c r="H134" s="476" t="s">
        <v>169</v>
      </c>
      <c r="I134" s="476" t="s">
        <v>170</v>
      </c>
      <c r="J134" s="489" t="s">
        <v>171</v>
      </c>
      <c r="K134" s="490"/>
      <c r="L134" s="491"/>
      <c r="M134" s="476" t="s">
        <v>172</v>
      </c>
      <c r="N134" s="476" t="s">
        <v>640</v>
      </c>
      <c r="O134" s="476" t="s">
        <v>641</v>
      </c>
      <c r="P134" s="478" t="s">
        <v>96</v>
      </c>
      <c r="Q134" s="479"/>
    </row>
    <row r="135" spans="2:17" ht="30" x14ac:dyDescent="0.25">
      <c r="B135" s="477"/>
      <c r="C135" s="477"/>
      <c r="D135" s="477"/>
      <c r="E135" s="477"/>
      <c r="F135" s="477"/>
      <c r="G135" s="477"/>
      <c r="H135" s="477"/>
      <c r="I135" s="477"/>
      <c r="J135" s="176" t="s">
        <v>173</v>
      </c>
      <c r="K135" s="176" t="s">
        <v>174</v>
      </c>
      <c r="L135" s="176" t="s">
        <v>175</v>
      </c>
      <c r="M135" s="477"/>
      <c r="N135" s="477"/>
      <c r="O135" s="477"/>
      <c r="P135" s="480"/>
      <c r="Q135" s="481"/>
    </row>
    <row r="136" spans="2:17" ht="60" customHeight="1" x14ac:dyDescent="0.25">
      <c r="B136" s="47" t="s">
        <v>869</v>
      </c>
      <c r="C136" s="47" t="s">
        <v>212</v>
      </c>
      <c r="D136" s="47" t="s">
        <v>933</v>
      </c>
      <c r="E136" s="47">
        <v>36695491</v>
      </c>
      <c r="F136" s="47" t="s">
        <v>934</v>
      </c>
      <c r="G136" s="47" t="s">
        <v>916</v>
      </c>
      <c r="H136" s="82">
        <v>38193</v>
      </c>
      <c r="I136" s="47" t="s">
        <v>854</v>
      </c>
      <c r="J136" s="47" t="s">
        <v>891</v>
      </c>
      <c r="K136" s="47" t="s">
        <v>935</v>
      </c>
      <c r="L136" s="47" t="s">
        <v>936</v>
      </c>
      <c r="M136" s="47" t="s">
        <v>95</v>
      </c>
      <c r="N136" s="47" t="s">
        <v>75</v>
      </c>
      <c r="O136" s="47" t="s">
        <v>75</v>
      </c>
      <c r="P136" s="470" t="s">
        <v>914</v>
      </c>
      <c r="Q136" s="470"/>
    </row>
    <row r="137" spans="2:17" ht="42.75" x14ac:dyDescent="0.25">
      <c r="B137" s="47" t="s">
        <v>870</v>
      </c>
      <c r="C137" s="47" t="s">
        <v>212</v>
      </c>
      <c r="D137" s="47" t="s">
        <v>937</v>
      </c>
      <c r="E137" s="47" t="s">
        <v>854</v>
      </c>
      <c r="F137" s="47" t="s">
        <v>938</v>
      </c>
      <c r="G137" s="47" t="s">
        <v>854</v>
      </c>
      <c r="H137" s="82" t="s">
        <v>854</v>
      </c>
      <c r="I137" s="47" t="s">
        <v>128</v>
      </c>
      <c r="J137" s="47" t="s">
        <v>854</v>
      </c>
      <c r="K137" s="47" t="s">
        <v>939</v>
      </c>
      <c r="L137" s="47" t="s">
        <v>940</v>
      </c>
      <c r="M137" s="47" t="s">
        <v>95</v>
      </c>
      <c r="N137" s="47" t="s">
        <v>95</v>
      </c>
      <c r="O137" s="47" t="s">
        <v>75</v>
      </c>
      <c r="P137" s="470" t="s">
        <v>941</v>
      </c>
      <c r="Q137" s="470"/>
    </row>
    <row r="138" spans="2:17" ht="60" customHeight="1" x14ac:dyDescent="0.25">
      <c r="B138" s="47" t="s">
        <v>559</v>
      </c>
      <c r="C138" s="84" t="s">
        <v>220</v>
      </c>
      <c r="D138" s="47" t="s">
        <v>942</v>
      </c>
      <c r="E138" s="47">
        <v>7629230</v>
      </c>
      <c r="F138" s="47" t="s">
        <v>222</v>
      </c>
      <c r="G138" s="47" t="s">
        <v>943</v>
      </c>
      <c r="H138" s="82">
        <v>40004</v>
      </c>
      <c r="I138" s="47" t="s">
        <v>944</v>
      </c>
      <c r="J138" s="47" t="s">
        <v>854</v>
      </c>
      <c r="K138" s="82" t="s">
        <v>854</v>
      </c>
      <c r="L138" s="47" t="s">
        <v>854</v>
      </c>
      <c r="M138" s="47" t="s">
        <v>95</v>
      </c>
      <c r="N138" s="47" t="s">
        <v>95</v>
      </c>
      <c r="O138" s="47" t="s">
        <v>75</v>
      </c>
      <c r="P138" s="468" t="s">
        <v>945</v>
      </c>
      <c r="Q138" s="469"/>
    </row>
    <row r="139" spans="2:17" x14ac:dyDescent="0.2">
      <c r="B139" s="276"/>
      <c r="C139" s="277"/>
      <c r="D139" s="278"/>
      <c r="E139" s="278"/>
      <c r="F139" s="278"/>
      <c r="G139" s="278"/>
      <c r="H139" s="278"/>
      <c r="I139" s="278"/>
      <c r="J139" s="278"/>
      <c r="K139" s="278"/>
      <c r="L139" s="278"/>
      <c r="M139" s="278"/>
      <c r="N139" s="278"/>
      <c r="O139" s="278"/>
      <c r="P139" s="152"/>
      <c r="Q139" s="152"/>
    </row>
    <row r="142" spans="2:17" ht="15" thickBot="1" x14ac:dyDescent="0.3"/>
    <row r="143" spans="2:17" ht="30" x14ac:dyDescent="0.25">
      <c r="B143" s="158" t="s">
        <v>94</v>
      </c>
      <c r="C143" s="158" t="s">
        <v>205</v>
      </c>
      <c r="D143" s="176" t="s">
        <v>206</v>
      </c>
      <c r="E143" s="158" t="s">
        <v>104</v>
      </c>
      <c r="F143" s="211" t="s">
        <v>227</v>
      </c>
      <c r="G143" s="177"/>
    </row>
    <row r="144" spans="2:17" ht="156.75" x14ac:dyDescent="0.2">
      <c r="B144" s="470" t="s">
        <v>228</v>
      </c>
      <c r="C144" s="217" t="s">
        <v>229</v>
      </c>
      <c r="D144" s="85">
        <v>25</v>
      </c>
      <c r="E144" s="85"/>
      <c r="F144" s="471">
        <f>+E144+E145+E146</f>
        <v>0</v>
      </c>
      <c r="G144" s="221"/>
    </row>
    <row r="145" spans="2:7" ht="114" x14ac:dyDescent="0.2">
      <c r="B145" s="470"/>
      <c r="C145" s="217" t="s">
        <v>230</v>
      </c>
      <c r="D145" s="47">
        <v>25</v>
      </c>
      <c r="E145" s="85"/>
      <c r="F145" s="472"/>
      <c r="G145" s="221"/>
    </row>
    <row r="146" spans="2:7" ht="99.75" x14ac:dyDescent="0.2">
      <c r="B146" s="470"/>
      <c r="C146" s="217" t="s">
        <v>231</v>
      </c>
      <c r="D146" s="85">
        <v>10</v>
      </c>
      <c r="E146" s="85"/>
      <c r="F146" s="473"/>
      <c r="G146" s="221"/>
    </row>
    <row r="147" spans="2:7" x14ac:dyDescent="0.2">
      <c r="C147" s="171"/>
    </row>
    <row r="150" spans="2:7" ht="15" x14ac:dyDescent="0.25">
      <c r="B150" s="188" t="s">
        <v>232</v>
      </c>
    </row>
    <row r="153" spans="2:7" ht="15" x14ac:dyDescent="0.25">
      <c r="B153" s="176" t="s">
        <v>94</v>
      </c>
      <c r="C153" s="176" t="s">
        <v>103</v>
      </c>
      <c r="D153" s="158" t="s">
        <v>104</v>
      </c>
      <c r="E153" s="158" t="s">
        <v>105</v>
      </c>
    </row>
    <row r="154" spans="2:7" ht="42.75" x14ac:dyDescent="0.25">
      <c r="B154" s="190" t="s">
        <v>106</v>
      </c>
      <c r="C154" s="47">
        <v>40</v>
      </c>
      <c r="D154" s="85">
        <f>+E127</f>
        <v>20</v>
      </c>
      <c r="E154" s="474">
        <f>+D154+D155</f>
        <v>20</v>
      </c>
    </row>
    <row r="155" spans="2:7" ht="71.25" x14ac:dyDescent="0.25">
      <c r="B155" s="190" t="s">
        <v>107</v>
      </c>
      <c r="C155" s="47">
        <v>60</v>
      </c>
      <c r="D155" s="85">
        <f>+F144</f>
        <v>0</v>
      </c>
      <c r="E155" s="475"/>
    </row>
  </sheetData>
  <mergeCells count="73">
    <mergeCell ref="M46:N46"/>
    <mergeCell ref="B2:P2"/>
    <mergeCell ref="B4:P4"/>
    <mergeCell ref="A5:L5"/>
    <mergeCell ref="C7:N7"/>
    <mergeCell ref="C8:N8"/>
    <mergeCell ref="C9:N9"/>
    <mergeCell ref="C10:N10"/>
    <mergeCell ref="C11:E11"/>
    <mergeCell ref="B15:C22"/>
    <mergeCell ref="B23:C23"/>
    <mergeCell ref="E41:E42"/>
    <mergeCell ref="P75:Q75"/>
    <mergeCell ref="B60:B61"/>
    <mergeCell ref="C60:C61"/>
    <mergeCell ref="D60:E60"/>
    <mergeCell ref="C64:N64"/>
    <mergeCell ref="B66:N66"/>
    <mergeCell ref="P69:Q69"/>
    <mergeCell ref="P70:Q70"/>
    <mergeCell ref="P71:Q71"/>
    <mergeCell ref="P72:Q72"/>
    <mergeCell ref="P73:Q73"/>
    <mergeCell ref="P74:Q74"/>
    <mergeCell ref="R87:R88"/>
    <mergeCell ref="P76:Q76"/>
    <mergeCell ref="B82:N82"/>
    <mergeCell ref="B87:B88"/>
    <mergeCell ref="C87:C88"/>
    <mergeCell ref="D87:D88"/>
    <mergeCell ref="E87:E88"/>
    <mergeCell ref="F87:F88"/>
    <mergeCell ref="G87:G88"/>
    <mergeCell ref="H87:H88"/>
    <mergeCell ref="I87:I88"/>
    <mergeCell ref="J87:L87"/>
    <mergeCell ref="M87:M88"/>
    <mergeCell ref="N87:N88"/>
    <mergeCell ref="O87:O88"/>
    <mergeCell ref="P87:Q88"/>
    <mergeCell ref="B109:N109"/>
    <mergeCell ref="P89:Q89"/>
    <mergeCell ref="P90:Q90"/>
    <mergeCell ref="P91:Q91"/>
    <mergeCell ref="P92:Q92"/>
    <mergeCell ref="P93:Q93"/>
    <mergeCell ref="P94:Q94"/>
    <mergeCell ref="P95:Q95"/>
    <mergeCell ref="B99:N99"/>
    <mergeCell ref="D102:E102"/>
    <mergeCell ref="D103:E103"/>
    <mergeCell ref="B106:P106"/>
    <mergeCell ref="P136:Q136"/>
    <mergeCell ref="E127:E129"/>
    <mergeCell ref="B132:N132"/>
    <mergeCell ref="B134:B135"/>
    <mergeCell ref="C134:C135"/>
    <mergeCell ref="D134:D135"/>
    <mergeCell ref="E134:E135"/>
    <mergeCell ref="F134:F135"/>
    <mergeCell ref="G134:G135"/>
    <mergeCell ref="H134:H135"/>
    <mergeCell ref="I134:I135"/>
    <mergeCell ref="J134:L134"/>
    <mergeCell ref="M134:M135"/>
    <mergeCell ref="N134:N135"/>
    <mergeCell ref="O134:O135"/>
    <mergeCell ref="P134:Q135"/>
    <mergeCell ref="P137:Q137"/>
    <mergeCell ref="P138:Q138"/>
    <mergeCell ref="B144:B146"/>
    <mergeCell ref="F144:F146"/>
    <mergeCell ref="E154:E155"/>
  </mergeCells>
  <dataValidations count="2">
    <dataValidation type="list" allowBlank="1" showInputMessage="1" showErrorMessage="1" sqref="WVE983071 WVE25:WVE45 WLI25:WLI45 WBM25:WBM45 VRQ25:VRQ45 VHU25:VHU45 UXY25:UXY45 UOC25:UOC45 UEG25:UEG45 TUK25:TUK45 TKO25:TKO45 TAS25:TAS45 SQW25:SQW45 SHA25:SHA45 RXE25:RXE45 RNI25:RNI45 RDM25:RDM45 QTQ25:QTQ45 QJU25:QJU45 PZY25:PZY45 PQC25:PQC45 PGG25:PGG45 OWK25:OWK45 OMO25:OMO45 OCS25:OCS45 NSW25:NSW45 NJA25:NJA45 MZE25:MZE45 MPI25:MPI45 MFM25:MFM45 LVQ25:LVQ45 LLU25:LLU45 LBY25:LBY45 KSC25:KSC45 KIG25:KIG45 JYK25:JYK45 JOO25:JOO45 JES25:JES45 IUW25:IUW45 ILA25:ILA45 IBE25:IBE45 HRI25:HRI45 HHM25:HHM45 GXQ25:GXQ45 GNU25:GNU45 GDY25:GDY45 FUC25:FUC45 FKG25:FKG45 FAK25:FAK45 EQO25:EQO45 EGS25:EGS45 DWW25:DWW45 DNA25:DNA45 DDE25:DDE45 CTI25:CTI45 CJM25:CJM45 BZQ25:BZQ45 BPU25:BPU45 BFY25:BFY45 AWC25:AWC45 AMG25:AMG45 ACK25:ACK45 SO25:SO45 IS25:IS45 A25:A45 WLI983071 WBM983071 VRQ983071 VHU983071 UXY983071 UOC983071 UEG983071 TUK983071 TKO983071 TAS983071 SQW983071 SHA983071 RXE983071 RNI983071 RDM983071 QTQ983071 QJU983071 PZY983071 PQC983071 PGG983071 OWK983071 OMO983071 OCS983071 NSW983071 NJA983071 MZE983071 MPI983071 MFM983071 LVQ983071 LLU983071 LBY983071 KSC983071 KIG983071 JYK983071 JOO983071 JES983071 IUW983071 ILA983071 IBE983071 HRI983071 HHM983071 GXQ983071 GNU983071 GDY983071 FUC983071 FKG983071 FAK983071 EQO983071 EGS983071 DWW983071 DNA983071 DDE983071 CTI983071 CJM983071 BZQ983071 BPU983071 BFY983071 AWC983071 AMG983071 ACK983071 SO983071 IS983071 A983071 WVE917535 WLI917535 WBM917535 VRQ917535 VHU917535 UXY917535 UOC917535 UEG917535 TUK917535 TKO917535 TAS917535 SQW917535 SHA917535 RXE917535 RNI917535 RDM917535 QTQ917535 QJU917535 PZY917535 PQC917535 PGG917535 OWK917535 OMO917535 OCS917535 NSW917535 NJA917535 MZE917535 MPI917535 MFM917535 LVQ917535 LLU917535 LBY917535 KSC917535 KIG917535 JYK917535 JOO917535 JES917535 IUW917535 ILA917535 IBE917535 HRI917535 HHM917535 GXQ917535 GNU917535 GDY917535 FUC917535 FKG917535 FAK917535 EQO917535 EGS917535 DWW917535 DNA917535 DDE917535 CTI917535 CJM917535 BZQ917535 BPU917535 BFY917535 AWC917535 AMG917535 ACK917535 SO917535 IS917535 A917535 WVE851999 WLI851999 WBM851999 VRQ851999 VHU851999 UXY851999 UOC851999 UEG851999 TUK851999 TKO851999 TAS851999 SQW851999 SHA851999 RXE851999 RNI851999 RDM851999 QTQ851999 QJU851999 PZY851999 PQC851999 PGG851999 OWK851999 OMO851999 OCS851999 NSW851999 NJA851999 MZE851999 MPI851999 MFM851999 LVQ851999 LLU851999 LBY851999 KSC851999 KIG851999 JYK851999 JOO851999 JES851999 IUW851999 ILA851999 IBE851999 HRI851999 HHM851999 GXQ851999 GNU851999 GDY851999 FUC851999 FKG851999 FAK851999 EQO851999 EGS851999 DWW851999 DNA851999 DDE851999 CTI851999 CJM851999 BZQ851999 BPU851999 BFY851999 AWC851999 AMG851999 ACK851999 SO851999 IS851999 A851999 WVE786463 WLI786463 WBM786463 VRQ786463 VHU786463 UXY786463 UOC786463 UEG786463 TUK786463 TKO786463 TAS786463 SQW786463 SHA786463 RXE786463 RNI786463 RDM786463 QTQ786463 QJU786463 PZY786463 PQC786463 PGG786463 OWK786463 OMO786463 OCS786463 NSW786463 NJA786463 MZE786463 MPI786463 MFM786463 LVQ786463 LLU786463 LBY786463 KSC786463 KIG786463 JYK786463 JOO786463 JES786463 IUW786463 ILA786463 IBE786463 HRI786463 HHM786463 GXQ786463 GNU786463 GDY786463 FUC786463 FKG786463 FAK786463 EQO786463 EGS786463 DWW786463 DNA786463 DDE786463 CTI786463 CJM786463 BZQ786463 BPU786463 BFY786463 AWC786463 AMG786463 ACK786463 SO786463 IS786463 A786463 WVE720927 WLI720927 WBM720927 VRQ720927 VHU720927 UXY720927 UOC720927 UEG720927 TUK720927 TKO720927 TAS720927 SQW720927 SHA720927 RXE720927 RNI720927 RDM720927 QTQ720927 QJU720927 PZY720927 PQC720927 PGG720927 OWK720927 OMO720927 OCS720927 NSW720927 NJA720927 MZE720927 MPI720927 MFM720927 LVQ720927 LLU720927 LBY720927 KSC720927 KIG720927 JYK720927 JOO720927 JES720927 IUW720927 ILA720927 IBE720927 HRI720927 HHM720927 GXQ720927 GNU720927 GDY720927 FUC720927 FKG720927 FAK720927 EQO720927 EGS720927 DWW720927 DNA720927 DDE720927 CTI720927 CJM720927 BZQ720927 BPU720927 BFY720927 AWC720927 AMG720927 ACK720927 SO720927 IS720927 A720927 WVE655391 WLI655391 WBM655391 VRQ655391 VHU655391 UXY655391 UOC655391 UEG655391 TUK655391 TKO655391 TAS655391 SQW655391 SHA655391 RXE655391 RNI655391 RDM655391 QTQ655391 QJU655391 PZY655391 PQC655391 PGG655391 OWK655391 OMO655391 OCS655391 NSW655391 NJA655391 MZE655391 MPI655391 MFM655391 LVQ655391 LLU655391 LBY655391 KSC655391 KIG655391 JYK655391 JOO655391 JES655391 IUW655391 ILA655391 IBE655391 HRI655391 HHM655391 GXQ655391 GNU655391 GDY655391 FUC655391 FKG655391 FAK655391 EQO655391 EGS655391 DWW655391 DNA655391 DDE655391 CTI655391 CJM655391 BZQ655391 BPU655391 BFY655391 AWC655391 AMG655391 ACK655391 SO655391 IS655391 A655391 WVE589855 WLI589855 WBM589855 VRQ589855 VHU589855 UXY589855 UOC589855 UEG589855 TUK589855 TKO589855 TAS589855 SQW589855 SHA589855 RXE589855 RNI589855 RDM589855 QTQ589855 QJU589855 PZY589855 PQC589855 PGG589855 OWK589855 OMO589855 OCS589855 NSW589855 NJA589855 MZE589855 MPI589855 MFM589855 LVQ589855 LLU589855 LBY589855 KSC589855 KIG589855 JYK589855 JOO589855 JES589855 IUW589855 ILA589855 IBE589855 HRI589855 HHM589855 GXQ589855 GNU589855 GDY589855 FUC589855 FKG589855 FAK589855 EQO589855 EGS589855 DWW589855 DNA589855 DDE589855 CTI589855 CJM589855 BZQ589855 BPU589855 BFY589855 AWC589855 AMG589855 ACK589855 SO589855 IS589855 A589855 WVE524319 WLI524319 WBM524319 VRQ524319 VHU524319 UXY524319 UOC524319 UEG524319 TUK524319 TKO524319 TAS524319 SQW524319 SHA524319 RXE524319 RNI524319 RDM524319 QTQ524319 QJU524319 PZY524319 PQC524319 PGG524319 OWK524319 OMO524319 OCS524319 NSW524319 NJA524319 MZE524319 MPI524319 MFM524319 LVQ524319 LLU524319 LBY524319 KSC524319 KIG524319 JYK524319 JOO524319 JES524319 IUW524319 ILA524319 IBE524319 HRI524319 HHM524319 GXQ524319 GNU524319 GDY524319 FUC524319 FKG524319 FAK524319 EQO524319 EGS524319 DWW524319 DNA524319 DDE524319 CTI524319 CJM524319 BZQ524319 BPU524319 BFY524319 AWC524319 AMG524319 ACK524319 SO524319 IS524319 A524319 WVE458783 WLI458783 WBM458783 VRQ458783 VHU458783 UXY458783 UOC458783 UEG458783 TUK458783 TKO458783 TAS458783 SQW458783 SHA458783 RXE458783 RNI458783 RDM458783 QTQ458783 QJU458783 PZY458783 PQC458783 PGG458783 OWK458783 OMO458783 OCS458783 NSW458783 NJA458783 MZE458783 MPI458783 MFM458783 LVQ458783 LLU458783 LBY458783 KSC458783 KIG458783 JYK458783 JOO458783 JES458783 IUW458783 ILA458783 IBE458783 HRI458783 HHM458783 GXQ458783 GNU458783 GDY458783 FUC458783 FKG458783 FAK458783 EQO458783 EGS458783 DWW458783 DNA458783 DDE458783 CTI458783 CJM458783 BZQ458783 BPU458783 BFY458783 AWC458783 AMG458783 ACK458783 SO458783 IS458783 A458783 WVE393247 WLI393247 WBM393247 VRQ393247 VHU393247 UXY393247 UOC393247 UEG393247 TUK393247 TKO393247 TAS393247 SQW393247 SHA393247 RXE393247 RNI393247 RDM393247 QTQ393247 QJU393247 PZY393247 PQC393247 PGG393247 OWK393247 OMO393247 OCS393247 NSW393247 NJA393247 MZE393247 MPI393247 MFM393247 LVQ393247 LLU393247 LBY393247 KSC393247 KIG393247 JYK393247 JOO393247 JES393247 IUW393247 ILA393247 IBE393247 HRI393247 HHM393247 GXQ393247 GNU393247 GDY393247 FUC393247 FKG393247 FAK393247 EQO393247 EGS393247 DWW393247 DNA393247 DDE393247 CTI393247 CJM393247 BZQ393247 BPU393247 BFY393247 AWC393247 AMG393247 ACK393247 SO393247 IS393247 A393247 WVE327711 WLI327711 WBM327711 VRQ327711 VHU327711 UXY327711 UOC327711 UEG327711 TUK327711 TKO327711 TAS327711 SQW327711 SHA327711 RXE327711 RNI327711 RDM327711 QTQ327711 QJU327711 PZY327711 PQC327711 PGG327711 OWK327711 OMO327711 OCS327711 NSW327711 NJA327711 MZE327711 MPI327711 MFM327711 LVQ327711 LLU327711 LBY327711 KSC327711 KIG327711 JYK327711 JOO327711 JES327711 IUW327711 ILA327711 IBE327711 HRI327711 HHM327711 GXQ327711 GNU327711 GDY327711 FUC327711 FKG327711 FAK327711 EQO327711 EGS327711 DWW327711 DNA327711 DDE327711 CTI327711 CJM327711 BZQ327711 BPU327711 BFY327711 AWC327711 AMG327711 ACK327711 SO327711 IS327711 A327711 WVE262175 WLI262175 WBM262175 VRQ262175 VHU262175 UXY262175 UOC262175 UEG262175 TUK262175 TKO262175 TAS262175 SQW262175 SHA262175 RXE262175 RNI262175 RDM262175 QTQ262175 QJU262175 PZY262175 PQC262175 PGG262175 OWK262175 OMO262175 OCS262175 NSW262175 NJA262175 MZE262175 MPI262175 MFM262175 LVQ262175 LLU262175 LBY262175 KSC262175 KIG262175 JYK262175 JOO262175 JES262175 IUW262175 ILA262175 IBE262175 HRI262175 HHM262175 GXQ262175 GNU262175 GDY262175 FUC262175 FKG262175 FAK262175 EQO262175 EGS262175 DWW262175 DNA262175 DDE262175 CTI262175 CJM262175 BZQ262175 BPU262175 BFY262175 AWC262175 AMG262175 ACK262175 SO262175 IS262175 A262175 WVE196639 WLI196639 WBM196639 VRQ196639 VHU196639 UXY196639 UOC196639 UEG196639 TUK196639 TKO196639 TAS196639 SQW196639 SHA196639 RXE196639 RNI196639 RDM196639 QTQ196639 QJU196639 PZY196639 PQC196639 PGG196639 OWK196639 OMO196639 OCS196639 NSW196639 NJA196639 MZE196639 MPI196639 MFM196639 LVQ196639 LLU196639 LBY196639 KSC196639 KIG196639 JYK196639 JOO196639 JES196639 IUW196639 ILA196639 IBE196639 HRI196639 HHM196639 GXQ196639 GNU196639 GDY196639 FUC196639 FKG196639 FAK196639 EQO196639 EGS196639 DWW196639 DNA196639 DDE196639 CTI196639 CJM196639 BZQ196639 BPU196639 BFY196639 AWC196639 AMG196639 ACK196639 SO196639 IS196639 A196639 WVE131103 WLI131103 WBM131103 VRQ131103 VHU131103 UXY131103 UOC131103 UEG131103 TUK131103 TKO131103 TAS131103 SQW131103 SHA131103 RXE131103 RNI131103 RDM131103 QTQ131103 QJU131103 PZY131103 PQC131103 PGG131103 OWK131103 OMO131103 OCS131103 NSW131103 NJA131103 MZE131103 MPI131103 MFM131103 LVQ131103 LLU131103 LBY131103 KSC131103 KIG131103 JYK131103 JOO131103 JES131103 IUW131103 ILA131103 IBE131103 HRI131103 HHM131103 GXQ131103 GNU131103 GDY131103 FUC131103 FKG131103 FAK131103 EQO131103 EGS131103 DWW131103 DNA131103 DDE131103 CTI131103 CJM131103 BZQ131103 BPU131103 BFY131103 AWC131103 AMG131103 ACK131103 SO131103 IS131103 A131103 WVE65567 WLI65567 WBM65567 VRQ65567 VHU65567 UXY65567 UOC65567 UEG65567 TUK65567 TKO65567 TAS65567 SQW65567 SHA65567 RXE65567 RNI65567 RDM65567 QTQ65567 QJU65567 PZY65567 PQC65567 PGG65567 OWK65567 OMO65567 OCS65567 NSW65567 NJA65567 MZE65567 MPI65567 MFM65567 LVQ65567 LLU65567 LBY65567 KSC65567 KIG65567 JYK65567 JOO65567 JES65567 IUW65567 ILA65567 IBE65567 HRI65567 HHM65567 GXQ65567 GNU65567 GDY65567 FUC65567 FKG65567 FAK65567 EQO65567 EGS65567 DWW65567 DNA65567 DDE65567 CTI65567 CJM65567 BZQ65567 BPU65567 BFY65567 AWC65567 AMG65567 ACK65567 SO65567 IS65567 A65567">
      <formula1>"1,2,3,4,5"</formula1>
    </dataValidation>
    <dataValidation type="decimal" allowBlank="1" showInputMessage="1" showErrorMessage="1" sqref="WVH983071 WVH25:WVH45 WLL25:WLL45 WBP25:WBP45 VRT25:VRT45 VHX25:VHX45 UYB25:UYB45 UOF25:UOF45 UEJ25:UEJ45 TUN25:TUN45 TKR25:TKR45 TAV25:TAV45 SQZ25:SQZ45 SHD25:SHD45 RXH25:RXH45 RNL25:RNL45 RDP25:RDP45 QTT25:QTT45 QJX25:QJX45 QAB25:QAB45 PQF25:PQF45 PGJ25:PGJ45 OWN25:OWN45 OMR25:OMR45 OCV25:OCV45 NSZ25:NSZ45 NJD25:NJD45 MZH25:MZH45 MPL25:MPL45 MFP25:MFP45 LVT25:LVT45 LLX25:LLX45 LCB25:LCB45 KSF25:KSF45 KIJ25:KIJ45 JYN25:JYN45 JOR25:JOR45 JEV25:JEV45 IUZ25:IUZ45 ILD25:ILD45 IBH25:IBH45 HRL25:HRL45 HHP25:HHP45 GXT25:GXT45 GNX25:GNX45 GEB25:GEB45 FUF25:FUF45 FKJ25:FKJ45 FAN25:FAN45 EQR25:EQR45 EGV25:EGV45 DWZ25:DWZ45 DND25:DND45 DDH25:DDH45 CTL25:CTL45 CJP25:CJP45 BZT25:BZT45 BPX25:BPX45 BGB25:BGB45 AWF25:AWF45 AMJ25:AMJ45 ACN25:ACN45 SR25:SR45 IV25:IV45 WBP983071 VRT983071 VHX983071 UYB983071 UOF983071 UEJ983071 TUN983071 TKR983071 TAV983071 SQZ983071 SHD983071 RXH983071 RNL983071 RDP983071 QTT983071 QJX983071 QAB983071 PQF983071 PGJ983071 OWN983071 OMR983071 OCV983071 NSZ983071 NJD983071 MZH983071 MPL983071 MFP983071 LVT983071 LLX983071 LCB983071 KSF983071 KIJ983071 JYN983071 JOR983071 JEV983071 IUZ983071 ILD983071 IBH983071 HRL983071 HHP983071 GXT983071 GNX983071 GEB983071 FUF983071 FKJ983071 FAN983071 EQR983071 EGV983071 DWZ983071 DND983071 DDH983071 CTL983071 CJP983071 BZT983071 BPX983071 BGB983071 AWF983071 AMJ983071 ACN983071 SR983071 IV983071 C983071 WVH917535 WLL917535 WBP917535 VRT917535 VHX917535 UYB917535 UOF917535 UEJ917535 TUN917535 TKR917535 TAV917535 SQZ917535 SHD917535 RXH917535 RNL917535 RDP917535 QTT917535 QJX917535 QAB917535 PQF917535 PGJ917535 OWN917535 OMR917535 OCV917535 NSZ917535 NJD917535 MZH917535 MPL917535 MFP917535 LVT917535 LLX917535 LCB917535 KSF917535 KIJ917535 JYN917535 JOR917535 JEV917535 IUZ917535 ILD917535 IBH917535 HRL917535 HHP917535 GXT917535 GNX917535 GEB917535 FUF917535 FKJ917535 FAN917535 EQR917535 EGV917535 DWZ917535 DND917535 DDH917535 CTL917535 CJP917535 BZT917535 BPX917535 BGB917535 AWF917535 AMJ917535 ACN917535 SR917535 IV917535 C917535 WVH851999 WLL851999 WBP851999 VRT851999 VHX851999 UYB851999 UOF851999 UEJ851999 TUN851999 TKR851999 TAV851999 SQZ851999 SHD851999 RXH851999 RNL851999 RDP851999 QTT851999 QJX851999 QAB851999 PQF851999 PGJ851999 OWN851999 OMR851999 OCV851999 NSZ851999 NJD851999 MZH851999 MPL851999 MFP851999 LVT851999 LLX851999 LCB851999 KSF851999 KIJ851999 JYN851999 JOR851999 JEV851999 IUZ851999 ILD851999 IBH851999 HRL851999 HHP851999 GXT851999 GNX851999 GEB851999 FUF851999 FKJ851999 FAN851999 EQR851999 EGV851999 DWZ851999 DND851999 DDH851999 CTL851999 CJP851999 BZT851999 BPX851999 BGB851999 AWF851999 AMJ851999 ACN851999 SR851999 IV851999 C851999 WVH786463 WLL786463 WBP786463 VRT786463 VHX786463 UYB786463 UOF786463 UEJ786463 TUN786463 TKR786463 TAV786463 SQZ786463 SHD786463 RXH786463 RNL786463 RDP786463 QTT786463 QJX786463 QAB786463 PQF786463 PGJ786463 OWN786463 OMR786463 OCV786463 NSZ786463 NJD786463 MZH786463 MPL786463 MFP786463 LVT786463 LLX786463 LCB786463 KSF786463 KIJ786463 JYN786463 JOR786463 JEV786463 IUZ786463 ILD786463 IBH786463 HRL786463 HHP786463 GXT786463 GNX786463 GEB786463 FUF786463 FKJ786463 FAN786463 EQR786463 EGV786463 DWZ786463 DND786463 DDH786463 CTL786463 CJP786463 BZT786463 BPX786463 BGB786463 AWF786463 AMJ786463 ACN786463 SR786463 IV786463 C786463 WVH720927 WLL720927 WBP720927 VRT720927 VHX720927 UYB720927 UOF720927 UEJ720927 TUN720927 TKR720927 TAV720927 SQZ720927 SHD720927 RXH720927 RNL720927 RDP720927 QTT720927 QJX720927 QAB720927 PQF720927 PGJ720927 OWN720927 OMR720927 OCV720927 NSZ720927 NJD720927 MZH720927 MPL720927 MFP720927 LVT720927 LLX720927 LCB720927 KSF720927 KIJ720927 JYN720927 JOR720927 JEV720927 IUZ720927 ILD720927 IBH720927 HRL720927 HHP720927 GXT720927 GNX720927 GEB720927 FUF720927 FKJ720927 FAN720927 EQR720927 EGV720927 DWZ720927 DND720927 DDH720927 CTL720927 CJP720927 BZT720927 BPX720927 BGB720927 AWF720927 AMJ720927 ACN720927 SR720927 IV720927 C720927 WVH655391 WLL655391 WBP655391 VRT655391 VHX655391 UYB655391 UOF655391 UEJ655391 TUN655391 TKR655391 TAV655391 SQZ655391 SHD655391 RXH655391 RNL655391 RDP655391 QTT655391 QJX655391 QAB655391 PQF655391 PGJ655391 OWN655391 OMR655391 OCV655391 NSZ655391 NJD655391 MZH655391 MPL655391 MFP655391 LVT655391 LLX655391 LCB655391 KSF655391 KIJ655391 JYN655391 JOR655391 JEV655391 IUZ655391 ILD655391 IBH655391 HRL655391 HHP655391 GXT655391 GNX655391 GEB655391 FUF655391 FKJ655391 FAN655391 EQR655391 EGV655391 DWZ655391 DND655391 DDH655391 CTL655391 CJP655391 BZT655391 BPX655391 BGB655391 AWF655391 AMJ655391 ACN655391 SR655391 IV655391 C655391 WVH589855 WLL589855 WBP589855 VRT589855 VHX589855 UYB589855 UOF589855 UEJ589855 TUN589855 TKR589855 TAV589855 SQZ589855 SHD589855 RXH589855 RNL589855 RDP589855 QTT589855 QJX589855 QAB589855 PQF589855 PGJ589855 OWN589855 OMR589855 OCV589855 NSZ589855 NJD589855 MZH589855 MPL589855 MFP589855 LVT589855 LLX589855 LCB589855 KSF589855 KIJ589855 JYN589855 JOR589855 JEV589855 IUZ589855 ILD589855 IBH589855 HRL589855 HHP589855 GXT589855 GNX589855 GEB589855 FUF589855 FKJ589855 FAN589855 EQR589855 EGV589855 DWZ589855 DND589855 DDH589855 CTL589855 CJP589855 BZT589855 BPX589855 BGB589855 AWF589855 AMJ589855 ACN589855 SR589855 IV589855 C589855 WVH524319 WLL524319 WBP524319 VRT524319 VHX524319 UYB524319 UOF524319 UEJ524319 TUN524319 TKR524319 TAV524319 SQZ524319 SHD524319 RXH524319 RNL524319 RDP524319 QTT524319 QJX524319 QAB524319 PQF524319 PGJ524319 OWN524319 OMR524319 OCV524319 NSZ524319 NJD524319 MZH524319 MPL524319 MFP524319 LVT524319 LLX524319 LCB524319 KSF524319 KIJ524319 JYN524319 JOR524319 JEV524319 IUZ524319 ILD524319 IBH524319 HRL524319 HHP524319 GXT524319 GNX524319 GEB524319 FUF524319 FKJ524319 FAN524319 EQR524319 EGV524319 DWZ524319 DND524319 DDH524319 CTL524319 CJP524319 BZT524319 BPX524319 BGB524319 AWF524319 AMJ524319 ACN524319 SR524319 IV524319 C524319 WVH458783 WLL458783 WBP458783 VRT458783 VHX458783 UYB458783 UOF458783 UEJ458783 TUN458783 TKR458783 TAV458783 SQZ458783 SHD458783 RXH458783 RNL458783 RDP458783 QTT458783 QJX458783 QAB458783 PQF458783 PGJ458783 OWN458783 OMR458783 OCV458783 NSZ458783 NJD458783 MZH458783 MPL458783 MFP458783 LVT458783 LLX458783 LCB458783 KSF458783 KIJ458783 JYN458783 JOR458783 JEV458783 IUZ458783 ILD458783 IBH458783 HRL458783 HHP458783 GXT458783 GNX458783 GEB458783 FUF458783 FKJ458783 FAN458783 EQR458783 EGV458783 DWZ458783 DND458783 DDH458783 CTL458783 CJP458783 BZT458783 BPX458783 BGB458783 AWF458783 AMJ458783 ACN458783 SR458783 IV458783 C458783 WVH393247 WLL393247 WBP393247 VRT393247 VHX393247 UYB393247 UOF393247 UEJ393247 TUN393247 TKR393247 TAV393247 SQZ393247 SHD393247 RXH393247 RNL393247 RDP393247 QTT393247 QJX393247 QAB393247 PQF393247 PGJ393247 OWN393247 OMR393247 OCV393247 NSZ393247 NJD393247 MZH393247 MPL393247 MFP393247 LVT393247 LLX393247 LCB393247 KSF393247 KIJ393247 JYN393247 JOR393247 JEV393247 IUZ393247 ILD393247 IBH393247 HRL393247 HHP393247 GXT393247 GNX393247 GEB393247 FUF393247 FKJ393247 FAN393247 EQR393247 EGV393247 DWZ393247 DND393247 DDH393247 CTL393247 CJP393247 BZT393247 BPX393247 BGB393247 AWF393247 AMJ393247 ACN393247 SR393247 IV393247 C393247 WVH327711 WLL327711 WBP327711 VRT327711 VHX327711 UYB327711 UOF327711 UEJ327711 TUN327711 TKR327711 TAV327711 SQZ327711 SHD327711 RXH327711 RNL327711 RDP327711 QTT327711 QJX327711 QAB327711 PQF327711 PGJ327711 OWN327711 OMR327711 OCV327711 NSZ327711 NJD327711 MZH327711 MPL327711 MFP327711 LVT327711 LLX327711 LCB327711 KSF327711 KIJ327711 JYN327711 JOR327711 JEV327711 IUZ327711 ILD327711 IBH327711 HRL327711 HHP327711 GXT327711 GNX327711 GEB327711 FUF327711 FKJ327711 FAN327711 EQR327711 EGV327711 DWZ327711 DND327711 DDH327711 CTL327711 CJP327711 BZT327711 BPX327711 BGB327711 AWF327711 AMJ327711 ACN327711 SR327711 IV327711 C327711 WVH262175 WLL262175 WBP262175 VRT262175 VHX262175 UYB262175 UOF262175 UEJ262175 TUN262175 TKR262175 TAV262175 SQZ262175 SHD262175 RXH262175 RNL262175 RDP262175 QTT262175 QJX262175 QAB262175 PQF262175 PGJ262175 OWN262175 OMR262175 OCV262175 NSZ262175 NJD262175 MZH262175 MPL262175 MFP262175 LVT262175 LLX262175 LCB262175 KSF262175 KIJ262175 JYN262175 JOR262175 JEV262175 IUZ262175 ILD262175 IBH262175 HRL262175 HHP262175 GXT262175 GNX262175 GEB262175 FUF262175 FKJ262175 FAN262175 EQR262175 EGV262175 DWZ262175 DND262175 DDH262175 CTL262175 CJP262175 BZT262175 BPX262175 BGB262175 AWF262175 AMJ262175 ACN262175 SR262175 IV262175 C262175 WVH196639 WLL196639 WBP196639 VRT196639 VHX196639 UYB196639 UOF196639 UEJ196639 TUN196639 TKR196639 TAV196639 SQZ196639 SHD196639 RXH196639 RNL196639 RDP196639 QTT196639 QJX196639 QAB196639 PQF196639 PGJ196639 OWN196639 OMR196639 OCV196639 NSZ196639 NJD196639 MZH196639 MPL196639 MFP196639 LVT196639 LLX196639 LCB196639 KSF196639 KIJ196639 JYN196639 JOR196639 JEV196639 IUZ196639 ILD196639 IBH196639 HRL196639 HHP196639 GXT196639 GNX196639 GEB196639 FUF196639 FKJ196639 FAN196639 EQR196639 EGV196639 DWZ196639 DND196639 DDH196639 CTL196639 CJP196639 BZT196639 BPX196639 BGB196639 AWF196639 AMJ196639 ACN196639 SR196639 IV196639 C196639 WVH131103 WLL131103 WBP131103 VRT131103 VHX131103 UYB131103 UOF131103 UEJ131103 TUN131103 TKR131103 TAV131103 SQZ131103 SHD131103 RXH131103 RNL131103 RDP131103 QTT131103 QJX131103 QAB131103 PQF131103 PGJ131103 OWN131103 OMR131103 OCV131103 NSZ131103 NJD131103 MZH131103 MPL131103 MFP131103 LVT131103 LLX131103 LCB131103 KSF131103 KIJ131103 JYN131103 JOR131103 JEV131103 IUZ131103 ILD131103 IBH131103 HRL131103 HHP131103 GXT131103 GNX131103 GEB131103 FUF131103 FKJ131103 FAN131103 EQR131103 EGV131103 DWZ131103 DND131103 DDH131103 CTL131103 CJP131103 BZT131103 BPX131103 BGB131103 AWF131103 AMJ131103 ACN131103 SR131103 IV131103 C131103 WVH65567 WLL65567 WBP65567 VRT65567 VHX65567 UYB65567 UOF65567 UEJ65567 TUN65567 TKR65567 TAV65567 SQZ65567 SHD65567 RXH65567 RNL65567 RDP65567 QTT65567 QJX65567 QAB65567 PQF65567 PGJ65567 OWN65567 OMR65567 OCV65567 NSZ65567 NJD65567 MZH65567 MPL65567 MFP65567 LVT65567 LLX65567 LCB65567 KSF65567 KIJ65567 JYN65567 JOR65567 JEV65567 IUZ65567 ILD65567 IBH65567 HRL65567 HHP65567 GXT65567 GNX65567 GEB65567 FUF65567 FKJ65567 FAN65567 EQR65567 EGV65567 DWZ65567 DND65567 DDH65567 CTL65567 CJP65567 BZT65567 BPX65567 BGB65567 AWF65567 AMJ65567 ACN65567 SR65567 IV65567 C65567 WLL983071">
      <formula1>0</formula1>
      <formula2>1</formula2>
    </dataValidation>
  </dataValidations>
  <pageMargins left="0.7" right="0.7" top="0.75" bottom="0.75" header="0.3" footer="0.3"/>
  <pageSetup orientation="portrait" horizontalDpi="4294967295" verticalDpi="4294967295"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5"/>
  <sheetViews>
    <sheetView zoomScale="90" zoomScaleNormal="90" workbookViewId="0">
      <selection activeCell="D34" sqref="D34"/>
    </sheetView>
  </sheetViews>
  <sheetFormatPr baseColWidth="10" defaultRowHeight="14.25" x14ac:dyDescent="0.25"/>
  <cols>
    <col min="1" max="1" width="3.140625" style="123" bestFit="1" customWidth="1"/>
    <col min="2" max="2" width="58.85546875" style="123" customWidth="1"/>
    <col min="3" max="3" width="31.140625" style="123" customWidth="1"/>
    <col min="4" max="4" width="26.7109375" style="123" customWidth="1"/>
    <col min="5" max="5" width="25" style="123" customWidth="1"/>
    <col min="6" max="7" width="29.7109375" style="123" customWidth="1"/>
    <col min="8" max="8" width="23" style="123" customWidth="1"/>
    <col min="9" max="9" width="27.28515625" style="123" customWidth="1"/>
    <col min="10" max="10" width="29.5703125" style="123" customWidth="1"/>
    <col min="11" max="11" width="33" style="123" customWidth="1"/>
    <col min="12" max="12" width="29.85546875" style="123" customWidth="1"/>
    <col min="13" max="13" width="26.28515625" style="123" customWidth="1"/>
    <col min="14" max="14" width="22.140625" style="123" customWidth="1"/>
    <col min="15" max="15" width="26.140625" style="123" customWidth="1"/>
    <col min="16" max="16" width="19.5703125" style="123" bestFit="1" customWidth="1"/>
    <col min="17" max="17" width="33.28515625" style="123" customWidth="1"/>
    <col min="18" max="18" width="18.28515625" style="123" customWidth="1"/>
    <col min="19" max="22" width="6.42578125" style="123" customWidth="1"/>
    <col min="23" max="251" width="11.42578125" style="123"/>
    <col min="252" max="252" width="1" style="123" customWidth="1"/>
    <col min="253" max="253" width="4.28515625" style="123" customWidth="1"/>
    <col min="254" max="254" width="34.7109375" style="123" customWidth="1"/>
    <col min="255" max="255" width="0" style="123" hidden="1" customWidth="1"/>
    <col min="256" max="256" width="20" style="123" customWidth="1"/>
    <col min="257" max="257" width="20.85546875" style="123" customWidth="1"/>
    <col min="258" max="258" width="25" style="123" customWidth="1"/>
    <col min="259" max="259" width="18.7109375" style="123" customWidth="1"/>
    <col min="260" max="260" width="29.7109375" style="123" customWidth="1"/>
    <col min="261" max="261" width="13.42578125" style="123" customWidth="1"/>
    <col min="262" max="262" width="13.85546875" style="123" customWidth="1"/>
    <col min="263" max="267" width="16.5703125" style="123" customWidth="1"/>
    <col min="268" max="268" width="20.5703125" style="123" customWidth="1"/>
    <col min="269" max="269" width="21.140625" style="123" customWidth="1"/>
    <col min="270" max="270" width="9.5703125" style="123" customWidth="1"/>
    <col min="271" max="271" width="0.42578125" style="123" customWidth="1"/>
    <col min="272" max="278" width="6.42578125" style="123" customWidth="1"/>
    <col min="279" max="507" width="11.42578125" style="123"/>
    <col min="508" max="508" width="1" style="123" customWidth="1"/>
    <col min="509" max="509" width="4.28515625" style="123" customWidth="1"/>
    <col min="510" max="510" width="34.7109375" style="123" customWidth="1"/>
    <col min="511" max="511" width="0" style="123" hidden="1" customWidth="1"/>
    <col min="512" max="512" width="20" style="123" customWidth="1"/>
    <col min="513" max="513" width="20.85546875" style="123" customWidth="1"/>
    <col min="514" max="514" width="25" style="123" customWidth="1"/>
    <col min="515" max="515" width="18.7109375" style="123" customWidth="1"/>
    <col min="516" max="516" width="29.7109375" style="123" customWidth="1"/>
    <col min="517" max="517" width="13.42578125" style="123" customWidth="1"/>
    <col min="518" max="518" width="13.85546875" style="123" customWidth="1"/>
    <col min="519" max="523" width="16.5703125" style="123" customWidth="1"/>
    <col min="524" max="524" width="20.5703125" style="123" customWidth="1"/>
    <col min="525" max="525" width="21.140625" style="123" customWidth="1"/>
    <col min="526" max="526" width="9.5703125" style="123" customWidth="1"/>
    <col min="527" max="527" width="0.42578125" style="123" customWidth="1"/>
    <col min="528" max="534" width="6.42578125" style="123" customWidth="1"/>
    <col min="535" max="763" width="11.42578125" style="123"/>
    <col min="764" max="764" width="1" style="123" customWidth="1"/>
    <col min="765" max="765" width="4.28515625" style="123" customWidth="1"/>
    <col min="766" max="766" width="34.7109375" style="123" customWidth="1"/>
    <col min="767" max="767" width="0" style="123" hidden="1" customWidth="1"/>
    <col min="768" max="768" width="20" style="123" customWidth="1"/>
    <col min="769" max="769" width="20.85546875" style="123" customWidth="1"/>
    <col min="770" max="770" width="25" style="123" customWidth="1"/>
    <col min="771" max="771" width="18.7109375" style="123" customWidth="1"/>
    <col min="772" max="772" width="29.7109375" style="123" customWidth="1"/>
    <col min="773" max="773" width="13.42578125" style="123" customWidth="1"/>
    <col min="774" max="774" width="13.85546875" style="123" customWidth="1"/>
    <col min="775" max="779" width="16.5703125" style="123" customWidth="1"/>
    <col min="780" max="780" width="20.5703125" style="123" customWidth="1"/>
    <col min="781" max="781" width="21.140625" style="123" customWidth="1"/>
    <col min="782" max="782" width="9.5703125" style="123" customWidth="1"/>
    <col min="783" max="783" width="0.42578125" style="123" customWidth="1"/>
    <col min="784" max="790" width="6.42578125" style="123" customWidth="1"/>
    <col min="791" max="1019" width="11.42578125" style="123"/>
    <col min="1020" max="1020" width="1" style="123" customWidth="1"/>
    <col min="1021" max="1021" width="4.28515625" style="123" customWidth="1"/>
    <col min="1022" max="1022" width="34.7109375" style="123" customWidth="1"/>
    <col min="1023" max="1023" width="0" style="123" hidden="1" customWidth="1"/>
    <col min="1024" max="1024" width="20" style="123" customWidth="1"/>
    <col min="1025" max="1025" width="20.85546875" style="123" customWidth="1"/>
    <col min="1026" max="1026" width="25" style="123" customWidth="1"/>
    <col min="1027" max="1027" width="18.7109375" style="123" customWidth="1"/>
    <col min="1028" max="1028" width="29.7109375" style="123" customWidth="1"/>
    <col min="1029" max="1029" width="13.42578125" style="123" customWidth="1"/>
    <col min="1030" max="1030" width="13.85546875" style="123" customWidth="1"/>
    <col min="1031" max="1035" width="16.5703125" style="123" customWidth="1"/>
    <col min="1036" max="1036" width="20.5703125" style="123" customWidth="1"/>
    <col min="1037" max="1037" width="21.140625" style="123" customWidth="1"/>
    <col min="1038" max="1038" width="9.5703125" style="123" customWidth="1"/>
    <col min="1039" max="1039" width="0.42578125" style="123" customWidth="1"/>
    <col min="1040" max="1046" width="6.42578125" style="123" customWidth="1"/>
    <col min="1047" max="1275" width="11.42578125" style="123"/>
    <col min="1276" max="1276" width="1" style="123" customWidth="1"/>
    <col min="1277" max="1277" width="4.28515625" style="123" customWidth="1"/>
    <col min="1278" max="1278" width="34.7109375" style="123" customWidth="1"/>
    <col min="1279" max="1279" width="0" style="123" hidden="1" customWidth="1"/>
    <col min="1280" max="1280" width="20" style="123" customWidth="1"/>
    <col min="1281" max="1281" width="20.85546875" style="123" customWidth="1"/>
    <col min="1282" max="1282" width="25" style="123" customWidth="1"/>
    <col min="1283" max="1283" width="18.7109375" style="123" customWidth="1"/>
    <col min="1284" max="1284" width="29.7109375" style="123" customWidth="1"/>
    <col min="1285" max="1285" width="13.42578125" style="123" customWidth="1"/>
    <col min="1286" max="1286" width="13.85546875" style="123" customWidth="1"/>
    <col min="1287" max="1291" width="16.5703125" style="123" customWidth="1"/>
    <col min="1292" max="1292" width="20.5703125" style="123" customWidth="1"/>
    <col min="1293" max="1293" width="21.140625" style="123" customWidth="1"/>
    <col min="1294" max="1294" width="9.5703125" style="123" customWidth="1"/>
    <col min="1295" max="1295" width="0.42578125" style="123" customWidth="1"/>
    <col min="1296" max="1302" width="6.42578125" style="123" customWidth="1"/>
    <col min="1303" max="1531" width="11.42578125" style="123"/>
    <col min="1532" max="1532" width="1" style="123" customWidth="1"/>
    <col min="1533" max="1533" width="4.28515625" style="123" customWidth="1"/>
    <col min="1534" max="1534" width="34.7109375" style="123" customWidth="1"/>
    <col min="1535" max="1535" width="0" style="123" hidden="1" customWidth="1"/>
    <col min="1536" max="1536" width="20" style="123" customWidth="1"/>
    <col min="1537" max="1537" width="20.85546875" style="123" customWidth="1"/>
    <col min="1538" max="1538" width="25" style="123" customWidth="1"/>
    <col min="1539" max="1539" width="18.7109375" style="123" customWidth="1"/>
    <col min="1540" max="1540" width="29.7109375" style="123" customWidth="1"/>
    <col min="1541" max="1541" width="13.42578125" style="123" customWidth="1"/>
    <col min="1542" max="1542" width="13.85546875" style="123" customWidth="1"/>
    <col min="1543" max="1547" width="16.5703125" style="123" customWidth="1"/>
    <col min="1548" max="1548" width="20.5703125" style="123" customWidth="1"/>
    <col min="1549" max="1549" width="21.140625" style="123" customWidth="1"/>
    <col min="1550" max="1550" width="9.5703125" style="123" customWidth="1"/>
    <col min="1551" max="1551" width="0.42578125" style="123" customWidth="1"/>
    <col min="1552" max="1558" width="6.42578125" style="123" customWidth="1"/>
    <col min="1559" max="1787" width="11.42578125" style="123"/>
    <col min="1788" max="1788" width="1" style="123" customWidth="1"/>
    <col min="1789" max="1789" width="4.28515625" style="123" customWidth="1"/>
    <col min="1790" max="1790" width="34.7109375" style="123" customWidth="1"/>
    <col min="1791" max="1791" width="0" style="123" hidden="1" customWidth="1"/>
    <col min="1792" max="1792" width="20" style="123" customWidth="1"/>
    <col min="1793" max="1793" width="20.85546875" style="123" customWidth="1"/>
    <col min="1794" max="1794" width="25" style="123" customWidth="1"/>
    <col min="1795" max="1795" width="18.7109375" style="123" customWidth="1"/>
    <col min="1796" max="1796" width="29.7109375" style="123" customWidth="1"/>
    <col min="1797" max="1797" width="13.42578125" style="123" customWidth="1"/>
    <col min="1798" max="1798" width="13.85546875" style="123" customWidth="1"/>
    <col min="1799" max="1803" width="16.5703125" style="123" customWidth="1"/>
    <col min="1804" max="1804" width="20.5703125" style="123" customWidth="1"/>
    <col min="1805" max="1805" width="21.140625" style="123" customWidth="1"/>
    <col min="1806" max="1806" width="9.5703125" style="123" customWidth="1"/>
    <col min="1807" max="1807" width="0.42578125" style="123" customWidth="1"/>
    <col min="1808" max="1814" width="6.42578125" style="123" customWidth="1"/>
    <col min="1815" max="2043" width="11.42578125" style="123"/>
    <col min="2044" max="2044" width="1" style="123" customWidth="1"/>
    <col min="2045" max="2045" width="4.28515625" style="123" customWidth="1"/>
    <col min="2046" max="2046" width="34.7109375" style="123" customWidth="1"/>
    <col min="2047" max="2047" width="0" style="123" hidden="1" customWidth="1"/>
    <col min="2048" max="2048" width="20" style="123" customWidth="1"/>
    <col min="2049" max="2049" width="20.85546875" style="123" customWidth="1"/>
    <col min="2050" max="2050" width="25" style="123" customWidth="1"/>
    <col min="2051" max="2051" width="18.7109375" style="123" customWidth="1"/>
    <col min="2052" max="2052" width="29.7109375" style="123" customWidth="1"/>
    <col min="2053" max="2053" width="13.42578125" style="123" customWidth="1"/>
    <col min="2054" max="2054" width="13.85546875" style="123" customWidth="1"/>
    <col min="2055" max="2059" width="16.5703125" style="123" customWidth="1"/>
    <col min="2060" max="2060" width="20.5703125" style="123" customWidth="1"/>
    <col min="2061" max="2061" width="21.140625" style="123" customWidth="1"/>
    <col min="2062" max="2062" width="9.5703125" style="123" customWidth="1"/>
    <col min="2063" max="2063" width="0.42578125" style="123" customWidth="1"/>
    <col min="2064" max="2070" width="6.42578125" style="123" customWidth="1"/>
    <col min="2071" max="2299" width="11.42578125" style="123"/>
    <col min="2300" max="2300" width="1" style="123" customWidth="1"/>
    <col min="2301" max="2301" width="4.28515625" style="123" customWidth="1"/>
    <col min="2302" max="2302" width="34.7109375" style="123" customWidth="1"/>
    <col min="2303" max="2303" width="0" style="123" hidden="1" customWidth="1"/>
    <col min="2304" max="2304" width="20" style="123" customWidth="1"/>
    <col min="2305" max="2305" width="20.85546875" style="123" customWidth="1"/>
    <col min="2306" max="2306" width="25" style="123" customWidth="1"/>
    <col min="2307" max="2307" width="18.7109375" style="123" customWidth="1"/>
    <col min="2308" max="2308" width="29.7109375" style="123" customWidth="1"/>
    <col min="2309" max="2309" width="13.42578125" style="123" customWidth="1"/>
    <col min="2310" max="2310" width="13.85546875" style="123" customWidth="1"/>
    <col min="2311" max="2315" width="16.5703125" style="123" customWidth="1"/>
    <col min="2316" max="2316" width="20.5703125" style="123" customWidth="1"/>
    <col min="2317" max="2317" width="21.140625" style="123" customWidth="1"/>
    <col min="2318" max="2318" width="9.5703125" style="123" customWidth="1"/>
    <col min="2319" max="2319" width="0.42578125" style="123" customWidth="1"/>
    <col min="2320" max="2326" width="6.42578125" style="123" customWidth="1"/>
    <col min="2327" max="2555" width="11.42578125" style="123"/>
    <col min="2556" max="2556" width="1" style="123" customWidth="1"/>
    <col min="2557" max="2557" width="4.28515625" style="123" customWidth="1"/>
    <col min="2558" max="2558" width="34.7109375" style="123" customWidth="1"/>
    <col min="2559" max="2559" width="0" style="123" hidden="1" customWidth="1"/>
    <col min="2560" max="2560" width="20" style="123" customWidth="1"/>
    <col min="2561" max="2561" width="20.85546875" style="123" customWidth="1"/>
    <col min="2562" max="2562" width="25" style="123" customWidth="1"/>
    <col min="2563" max="2563" width="18.7109375" style="123" customWidth="1"/>
    <col min="2564" max="2564" width="29.7109375" style="123" customWidth="1"/>
    <col min="2565" max="2565" width="13.42578125" style="123" customWidth="1"/>
    <col min="2566" max="2566" width="13.85546875" style="123" customWidth="1"/>
    <col min="2567" max="2571" width="16.5703125" style="123" customWidth="1"/>
    <col min="2572" max="2572" width="20.5703125" style="123" customWidth="1"/>
    <col min="2573" max="2573" width="21.140625" style="123" customWidth="1"/>
    <col min="2574" max="2574" width="9.5703125" style="123" customWidth="1"/>
    <col min="2575" max="2575" width="0.42578125" style="123" customWidth="1"/>
    <col min="2576" max="2582" width="6.42578125" style="123" customWidth="1"/>
    <col min="2583" max="2811" width="11.42578125" style="123"/>
    <col min="2812" max="2812" width="1" style="123" customWidth="1"/>
    <col min="2813" max="2813" width="4.28515625" style="123" customWidth="1"/>
    <col min="2814" max="2814" width="34.7109375" style="123" customWidth="1"/>
    <col min="2815" max="2815" width="0" style="123" hidden="1" customWidth="1"/>
    <col min="2816" max="2816" width="20" style="123" customWidth="1"/>
    <col min="2817" max="2817" width="20.85546875" style="123" customWidth="1"/>
    <col min="2818" max="2818" width="25" style="123" customWidth="1"/>
    <col min="2819" max="2819" width="18.7109375" style="123" customWidth="1"/>
    <col min="2820" max="2820" width="29.7109375" style="123" customWidth="1"/>
    <col min="2821" max="2821" width="13.42578125" style="123" customWidth="1"/>
    <col min="2822" max="2822" width="13.85546875" style="123" customWidth="1"/>
    <col min="2823" max="2827" width="16.5703125" style="123" customWidth="1"/>
    <col min="2828" max="2828" width="20.5703125" style="123" customWidth="1"/>
    <col min="2829" max="2829" width="21.140625" style="123" customWidth="1"/>
    <col min="2830" max="2830" width="9.5703125" style="123" customWidth="1"/>
    <col min="2831" max="2831" width="0.42578125" style="123" customWidth="1"/>
    <col min="2832" max="2838" width="6.42578125" style="123" customWidth="1"/>
    <col min="2839" max="3067" width="11.42578125" style="123"/>
    <col min="3068" max="3068" width="1" style="123" customWidth="1"/>
    <col min="3069" max="3069" width="4.28515625" style="123" customWidth="1"/>
    <col min="3070" max="3070" width="34.7109375" style="123" customWidth="1"/>
    <col min="3071" max="3071" width="0" style="123" hidden="1" customWidth="1"/>
    <col min="3072" max="3072" width="20" style="123" customWidth="1"/>
    <col min="3073" max="3073" width="20.85546875" style="123" customWidth="1"/>
    <col min="3074" max="3074" width="25" style="123" customWidth="1"/>
    <col min="3075" max="3075" width="18.7109375" style="123" customWidth="1"/>
    <col min="3076" max="3076" width="29.7109375" style="123" customWidth="1"/>
    <col min="3077" max="3077" width="13.42578125" style="123" customWidth="1"/>
    <col min="3078" max="3078" width="13.85546875" style="123" customWidth="1"/>
    <col min="3079" max="3083" width="16.5703125" style="123" customWidth="1"/>
    <col min="3084" max="3084" width="20.5703125" style="123" customWidth="1"/>
    <col min="3085" max="3085" width="21.140625" style="123" customWidth="1"/>
    <col min="3086" max="3086" width="9.5703125" style="123" customWidth="1"/>
    <col min="3087" max="3087" width="0.42578125" style="123" customWidth="1"/>
    <col min="3088" max="3094" width="6.42578125" style="123" customWidth="1"/>
    <col min="3095" max="3323" width="11.42578125" style="123"/>
    <col min="3324" max="3324" width="1" style="123" customWidth="1"/>
    <col min="3325" max="3325" width="4.28515625" style="123" customWidth="1"/>
    <col min="3326" max="3326" width="34.7109375" style="123" customWidth="1"/>
    <col min="3327" max="3327" width="0" style="123" hidden="1" customWidth="1"/>
    <col min="3328" max="3328" width="20" style="123" customWidth="1"/>
    <col min="3329" max="3329" width="20.85546875" style="123" customWidth="1"/>
    <col min="3330" max="3330" width="25" style="123" customWidth="1"/>
    <col min="3331" max="3331" width="18.7109375" style="123" customWidth="1"/>
    <col min="3332" max="3332" width="29.7109375" style="123" customWidth="1"/>
    <col min="3333" max="3333" width="13.42578125" style="123" customWidth="1"/>
    <col min="3334" max="3334" width="13.85546875" style="123" customWidth="1"/>
    <col min="3335" max="3339" width="16.5703125" style="123" customWidth="1"/>
    <col min="3340" max="3340" width="20.5703125" style="123" customWidth="1"/>
    <col min="3341" max="3341" width="21.140625" style="123" customWidth="1"/>
    <col min="3342" max="3342" width="9.5703125" style="123" customWidth="1"/>
    <col min="3343" max="3343" width="0.42578125" style="123" customWidth="1"/>
    <col min="3344" max="3350" width="6.42578125" style="123" customWidth="1"/>
    <col min="3351" max="3579" width="11.42578125" style="123"/>
    <col min="3580" max="3580" width="1" style="123" customWidth="1"/>
    <col min="3581" max="3581" width="4.28515625" style="123" customWidth="1"/>
    <col min="3582" max="3582" width="34.7109375" style="123" customWidth="1"/>
    <col min="3583" max="3583" width="0" style="123" hidden="1" customWidth="1"/>
    <col min="3584" max="3584" width="20" style="123" customWidth="1"/>
    <col min="3585" max="3585" width="20.85546875" style="123" customWidth="1"/>
    <col min="3586" max="3586" width="25" style="123" customWidth="1"/>
    <col min="3587" max="3587" width="18.7109375" style="123" customWidth="1"/>
    <col min="3588" max="3588" width="29.7109375" style="123" customWidth="1"/>
    <col min="3589" max="3589" width="13.42578125" style="123" customWidth="1"/>
    <col min="3590" max="3590" width="13.85546875" style="123" customWidth="1"/>
    <col min="3591" max="3595" width="16.5703125" style="123" customWidth="1"/>
    <col min="3596" max="3596" width="20.5703125" style="123" customWidth="1"/>
    <col min="3597" max="3597" width="21.140625" style="123" customWidth="1"/>
    <col min="3598" max="3598" width="9.5703125" style="123" customWidth="1"/>
    <col min="3599" max="3599" width="0.42578125" style="123" customWidth="1"/>
    <col min="3600" max="3606" width="6.42578125" style="123" customWidth="1"/>
    <col min="3607" max="3835" width="11.42578125" style="123"/>
    <col min="3836" max="3836" width="1" style="123" customWidth="1"/>
    <col min="3837" max="3837" width="4.28515625" style="123" customWidth="1"/>
    <col min="3838" max="3838" width="34.7109375" style="123" customWidth="1"/>
    <col min="3839" max="3839" width="0" style="123" hidden="1" customWidth="1"/>
    <col min="3840" max="3840" width="20" style="123" customWidth="1"/>
    <col min="3841" max="3841" width="20.85546875" style="123" customWidth="1"/>
    <col min="3842" max="3842" width="25" style="123" customWidth="1"/>
    <col min="3843" max="3843" width="18.7109375" style="123" customWidth="1"/>
    <col min="3844" max="3844" width="29.7109375" style="123" customWidth="1"/>
    <col min="3845" max="3845" width="13.42578125" style="123" customWidth="1"/>
    <col min="3846" max="3846" width="13.85546875" style="123" customWidth="1"/>
    <col min="3847" max="3851" width="16.5703125" style="123" customWidth="1"/>
    <col min="3852" max="3852" width="20.5703125" style="123" customWidth="1"/>
    <col min="3853" max="3853" width="21.140625" style="123" customWidth="1"/>
    <col min="3854" max="3854" width="9.5703125" style="123" customWidth="1"/>
    <col min="3855" max="3855" width="0.42578125" style="123" customWidth="1"/>
    <col min="3856" max="3862" width="6.42578125" style="123" customWidth="1"/>
    <col min="3863" max="4091" width="11.42578125" style="123"/>
    <col min="4092" max="4092" width="1" style="123" customWidth="1"/>
    <col min="4093" max="4093" width="4.28515625" style="123" customWidth="1"/>
    <col min="4094" max="4094" width="34.7109375" style="123" customWidth="1"/>
    <col min="4095" max="4095" width="0" style="123" hidden="1" customWidth="1"/>
    <col min="4096" max="4096" width="20" style="123" customWidth="1"/>
    <col min="4097" max="4097" width="20.85546875" style="123" customWidth="1"/>
    <col min="4098" max="4098" width="25" style="123" customWidth="1"/>
    <col min="4099" max="4099" width="18.7109375" style="123" customWidth="1"/>
    <col min="4100" max="4100" width="29.7109375" style="123" customWidth="1"/>
    <col min="4101" max="4101" width="13.42578125" style="123" customWidth="1"/>
    <col min="4102" max="4102" width="13.85546875" style="123" customWidth="1"/>
    <col min="4103" max="4107" width="16.5703125" style="123" customWidth="1"/>
    <col min="4108" max="4108" width="20.5703125" style="123" customWidth="1"/>
    <col min="4109" max="4109" width="21.140625" style="123" customWidth="1"/>
    <col min="4110" max="4110" width="9.5703125" style="123" customWidth="1"/>
    <col min="4111" max="4111" width="0.42578125" style="123" customWidth="1"/>
    <col min="4112" max="4118" width="6.42578125" style="123" customWidth="1"/>
    <col min="4119" max="4347" width="11.42578125" style="123"/>
    <col min="4348" max="4348" width="1" style="123" customWidth="1"/>
    <col min="4349" max="4349" width="4.28515625" style="123" customWidth="1"/>
    <col min="4350" max="4350" width="34.7109375" style="123" customWidth="1"/>
    <col min="4351" max="4351" width="0" style="123" hidden="1" customWidth="1"/>
    <col min="4352" max="4352" width="20" style="123" customWidth="1"/>
    <col min="4353" max="4353" width="20.85546875" style="123" customWidth="1"/>
    <col min="4354" max="4354" width="25" style="123" customWidth="1"/>
    <col min="4355" max="4355" width="18.7109375" style="123" customWidth="1"/>
    <col min="4356" max="4356" width="29.7109375" style="123" customWidth="1"/>
    <col min="4357" max="4357" width="13.42578125" style="123" customWidth="1"/>
    <col min="4358" max="4358" width="13.85546875" style="123" customWidth="1"/>
    <col min="4359" max="4363" width="16.5703125" style="123" customWidth="1"/>
    <col min="4364" max="4364" width="20.5703125" style="123" customWidth="1"/>
    <col min="4365" max="4365" width="21.140625" style="123" customWidth="1"/>
    <col min="4366" max="4366" width="9.5703125" style="123" customWidth="1"/>
    <col min="4367" max="4367" width="0.42578125" style="123" customWidth="1"/>
    <col min="4368" max="4374" width="6.42578125" style="123" customWidth="1"/>
    <col min="4375" max="4603" width="11.42578125" style="123"/>
    <col min="4604" max="4604" width="1" style="123" customWidth="1"/>
    <col min="4605" max="4605" width="4.28515625" style="123" customWidth="1"/>
    <col min="4606" max="4606" width="34.7109375" style="123" customWidth="1"/>
    <col min="4607" max="4607" width="0" style="123" hidden="1" customWidth="1"/>
    <col min="4608" max="4608" width="20" style="123" customWidth="1"/>
    <col min="4609" max="4609" width="20.85546875" style="123" customWidth="1"/>
    <col min="4610" max="4610" width="25" style="123" customWidth="1"/>
    <col min="4611" max="4611" width="18.7109375" style="123" customWidth="1"/>
    <col min="4612" max="4612" width="29.7109375" style="123" customWidth="1"/>
    <col min="4613" max="4613" width="13.42578125" style="123" customWidth="1"/>
    <col min="4614" max="4614" width="13.85546875" style="123" customWidth="1"/>
    <col min="4615" max="4619" width="16.5703125" style="123" customWidth="1"/>
    <col min="4620" max="4620" width="20.5703125" style="123" customWidth="1"/>
    <col min="4621" max="4621" width="21.140625" style="123" customWidth="1"/>
    <col min="4622" max="4622" width="9.5703125" style="123" customWidth="1"/>
    <col min="4623" max="4623" width="0.42578125" style="123" customWidth="1"/>
    <col min="4624" max="4630" width="6.42578125" style="123" customWidth="1"/>
    <col min="4631" max="4859" width="11.42578125" style="123"/>
    <col min="4860" max="4860" width="1" style="123" customWidth="1"/>
    <col min="4861" max="4861" width="4.28515625" style="123" customWidth="1"/>
    <col min="4862" max="4862" width="34.7109375" style="123" customWidth="1"/>
    <col min="4863" max="4863" width="0" style="123" hidden="1" customWidth="1"/>
    <col min="4864" max="4864" width="20" style="123" customWidth="1"/>
    <col min="4865" max="4865" width="20.85546875" style="123" customWidth="1"/>
    <col min="4866" max="4866" width="25" style="123" customWidth="1"/>
    <col min="4867" max="4867" width="18.7109375" style="123" customWidth="1"/>
    <col min="4868" max="4868" width="29.7109375" style="123" customWidth="1"/>
    <col min="4869" max="4869" width="13.42578125" style="123" customWidth="1"/>
    <col min="4870" max="4870" width="13.85546875" style="123" customWidth="1"/>
    <col min="4871" max="4875" width="16.5703125" style="123" customWidth="1"/>
    <col min="4876" max="4876" width="20.5703125" style="123" customWidth="1"/>
    <col min="4877" max="4877" width="21.140625" style="123" customWidth="1"/>
    <col min="4878" max="4878" width="9.5703125" style="123" customWidth="1"/>
    <col min="4879" max="4879" width="0.42578125" style="123" customWidth="1"/>
    <col min="4880" max="4886" width="6.42578125" style="123" customWidth="1"/>
    <col min="4887" max="5115" width="11.42578125" style="123"/>
    <col min="5116" max="5116" width="1" style="123" customWidth="1"/>
    <col min="5117" max="5117" width="4.28515625" style="123" customWidth="1"/>
    <col min="5118" max="5118" width="34.7109375" style="123" customWidth="1"/>
    <col min="5119" max="5119" width="0" style="123" hidden="1" customWidth="1"/>
    <col min="5120" max="5120" width="20" style="123" customWidth="1"/>
    <col min="5121" max="5121" width="20.85546875" style="123" customWidth="1"/>
    <col min="5122" max="5122" width="25" style="123" customWidth="1"/>
    <col min="5123" max="5123" width="18.7109375" style="123" customWidth="1"/>
    <col min="5124" max="5124" width="29.7109375" style="123" customWidth="1"/>
    <col min="5125" max="5125" width="13.42578125" style="123" customWidth="1"/>
    <col min="5126" max="5126" width="13.85546875" style="123" customWidth="1"/>
    <col min="5127" max="5131" width="16.5703125" style="123" customWidth="1"/>
    <col min="5132" max="5132" width="20.5703125" style="123" customWidth="1"/>
    <col min="5133" max="5133" width="21.140625" style="123" customWidth="1"/>
    <col min="5134" max="5134" width="9.5703125" style="123" customWidth="1"/>
    <col min="5135" max="5135" width="0.42578125" style="123" customWidth="1"/>
    <col min="5136" max="5142" width="6.42578125" style="123" customWidth="1"/>
    <col min="5143" max="5371" width="11.42578125" style="123"/>
    <col min="5372" max="5372" width="1" style="123" customWidth="1"/>
    <col min="5373" max="5373" width="4.28515625" style="123" customWidth="1"/>
    <col min="5374" max="5374" width="34.7109375" style="123" customWidth="1"/>
    <col min="5375" max="5375" width="0" style="123" hidden="1" customWidth="1"/>
    <col min="5376" max="5376" width="20" style="123" customWidth="1"/>
    <col min="5377" max="5377" width="20.85546875" style="123" customWidth="1"/>
    <col min="5378" max="5378" width="25" style="123" customWidth="1"/>
    <col min="5379" max="5379" width="18.7109375" style="123" customWidth="1"/>
    <col min="5380" max="5380" width="29.7109375" style="123" customWidth="1"/>
    <col min="5381" max="5381" width="13.42578125" style="123" customWidth="1"/>
    <col min="5382" max="5382" width="13.85546875" style="123" customWidth="1"/>
    <col min="5383" max="5387" width="16.5703125" style="123" customWidth="1"/>
    <col min="5388" max="5388" width="20.5703125" style="123" customWidth="1"/>
    <col min="5389" max="5389" width="21.140625" style="123" customWidth="1"/>
    <col min="5390" max="5390" width="9.5703125" style="123" customWidth="1"/>
    <col min="5391" max="5391" width="0.42578125" style="123" customWidth="1"/>
    <col min="5392" max="5398" width="6.42578125" style="123" customWidth="1"/>
    <col min="5399" max="5627" width="11.42578125" style="123"/>
    <col min="5628" max="5628" width="1" style="123" customWidth="1"/>
    <col min="5629" max="5629" width="4.28515625" style="123" customWidth="1"/>
    <col min="5630" max="5630" width="34.7109375" style="123" customWidth="1"/>
    <col min="5631" max="5631" width="0" style="123" hidden="1" customWidth="1"/>
    <col min="5632" max="5632" width="20" style="123" customWidth="1"/>
    <col min="5633" max="5633" width="20.85546875" style="123" customWidth="1"/>
    <col min="5634" max="5634" width="25" style="123" customWidth="1"/>
    <col min="5635" max="5635" width="18.7109375" style="123" customWidth="1"/>
    <col min="5636" max="5636" width="29.7109375" style="123" customWidth="1"/>
    <col min="5637" max="5637" width="13.42578125" style="123" customWidth="1"/>
    <col min="5638" max="5638" width="13.85546875" style="123" customWidth="1"/>
    <col min="5639" max="5643" width="16.5703125" style="123" customWidth="1"/>
    <col min="5644" max="5644" width="20.5703125" style="123" customWidth="1"/>
    <col min="5645" max="5645" width="21.140625" style="123" customWidth="1"/>
    <col min="5646" max="5646" width="9.5703125" style="123" customWidth="1"/>
    <col min="5647" max="5647" width="0.42578125" style="123" customWidth="1"/>
    <col min="5648" max="5654" width="6.42578125" style="123" customWidth="1"/>
    <col min="5655" max="5883" width="11.42578125" style="123"/>
    <col min="5884" max="5884" width="1" style="123" customWidth="1"/>
    <col min="5885" max="5885" width="4.28515625" style="123" customWidth="1"/>
    <col min="5886" max="5886" width="34.7109375" style="123" customWidth="1"/>
    <col min="5887" max="5887" width="0" style="123" hidden="1" customWidth="1"/>
    <col min="5888" max="5888" width="20" style="123" customWidth="1"/>
    <col min="5889" max="5889" width="20.85546875" style="123" customWidth="1"/>
    <col min="5890" max="5890" width="25" style="123" customWidth="1"/>
    <col min="5891" max="5891" width="18.7109375" style="123" customWidth="1"/>
    <col min="5892" max="5892" width="29.7109375" style="123" customWidth="1"/>
    <col min="5893" max="5893" width="13.42578125" style="123" customWidth="1"/>
    <col min="5894" max="5894" width="13.85546875" style="123" customWidth="1"/>
    <col min="5895" max="5899" width="16.5703125" style="123" customWidth="1"/>
    <col min="5900" max="5900" width="20.5703125" style="123" customWidth="1"/>
    <col min="5901" max="5901" width="21.140625" style="123" customWidth="1"/>
    <col min="5902" max="5902" width="9.5703125" style="123" customWidth="1"/>
    <col min="5903" max="5903" width="0.42578125" style="123" customWidth="1"/>
    <col min="5904" max="5910" width="6.42578125" style="123" customWidth="1"/>
    <col min="5911" max="6139" width="11.42578125" style="123"/>
    <col min="6140" max="6140" width="1" style="123" customWidth="1"/>
    <col min="6141" max="6141" width="4.28515625" style="123" customWidth="1"/>
    <col min="6142" max="6142" width="34.7109375" style="123" customWidth="1"/>
    <col min="6143" max="6143" width="0" style="123" hidden="1" customWidth="1"/>
    <col min="6144" max="6144" width="20" style="123" customWidth="1"/>
    <col min="6145" max="6145" width="20.85546875" style="123" customWidth="1"/>
    <col min="6146" max="6146" width="25" style="123" customWidth="1"/>
    <col min="6147" max="6147" width="18.7109375" style="123" customWidth="1"/>
    <col min="6148" max="6148" width="29.7109375" style="123" customWidth="1"/>
    <col min="6149" max="6149" width="13.42578125" style="123" customWidth="1"/>
    <col min="6150" max="6150" width="13.85546875" style="123" customWidth="1"/>
    <col min="6151" max="6155" width="16.5703125" style="123" customWidth="1"/>
    <col min="6156" max="6156" width="20.5703125" style="123" customWidth="1"/>
    <col min="6157" max="6157" width="21.140625" style="123" customWidth="1"/>
    <col min="6158" max="6158" width="9.5703125" style="123" customWidth="1"/>
    <col min="6159" max="6159" width="0.42578125" style="123" customWidth="1"/>
    <col min="6160" max="6166" width="6.42578125" style="123" customWidth="1"/>
    <col min="6167" max="6395" width="11.42578125" style="123"/>
    <col min="6396" max="6396" width="1" style="123" customWidth="1"/>
    <col min="6397" max="6397" width="4.28515625" style="123" customWidth="1"/>
    <col min="6398" max="6398" width="34.7109375" style="123" customWidth="1"/>
    <col min="6399" max="6399" width="0" style="123" hidden="1" customWidth="1"/>
    <col min="6400" max="6400" width="20" style="123" customWidth="1"/>
    <col min="6401" max="6401" width="20.85546875" style="123" customWidth="1"/>
    <col min="6402" max="6402" width="25" style="123" customWidth="1"/>
    <col min="6403" max="6403" width="18.7109375" style="123" customWidth="1"/>
    <col min="6404" max="6404" width="29.7109375" style="123" customWidth="1"/>
    <col min="6405" max="6405" width="13.42578125" style="123" customWidth="1"/>
    <col min="6406" max="6406" width="13.85546875" style="123" customWidth="1"/>
    <col min="6407" max="6411" width="16.5703125" style="123" customWidth="1"/>
    <col min="6412" max="6412" width="20.5703125" style="123" customWidth="1"/>
    <col min="6413" max="6413" width="21.140625" style="123" customWidth="1"/>
    <col min="6414" max="6414" width="9.5703125" style="123" customWidth="1"/>
    <col min="6415" max="6415" width="0.42578125" style="123" customWidth="1"/>
    <col min="6416" max="6422" width="6.42578125" style="123" customWidth="1"/>
    <col min="6423" max="6651" width="11.42578125" style="123"/>
    <col min="6652" max="6652" width="1" style="123" customWidth="1"/>
    <col min="6653" max="6653" width="4.28515625" style="123" customWidth="1"/>
    <col min="6654" max="6654" width="34.7109375" style="123" customWidth="1"/>
    <col min="6655" max="6655" width="0" style="123" hidden="1" customWidth="1"/>
    <col min="6656" max="6656" width="20" style="123" customWidth="1"/>
    <col min="6657" max="6657" width="20.85546875" style="123" customWidth="1"/>
    <col min="6658" max="6658" width="25" style="123" customWidth="1"/>
    <col min="6659" max="6659" width="18.7109375" style="123" customWidth="1"/>
    <col min="6660" max="6660" width="29.7109375" style="123" customWidth="1"/>
    <col min="6661" max="6661" width="13.42578125" style="123" customWidth="1"/>
    <col min="6662" max="6662" width="13.85546875" style="123" customWidth="1"/>
    <col min="6663" max="6667" width="16.5703125" style="123" customWidth="1"/>
    <col min="6668" max="6668" width="20.5703125" style="123" customWidth="1"/>
    <col min="6669" max="6669" width="21.140625" style="123" customWidth="1"/>
    <col min="6670" max="6670" width="9.5703125" style="123" customWidth="1"/>
    <col min="6671" max="6671" width="0.42578125" style="123" customWidth="1"/>
    <col min="6672" max="6678" width="6.42578125" style="123" customWidth="1"/>
    <col min="6679" max="6907" width="11.42578125" style="123"/>
    <col min="6908" max="6908" width="1" style="123" customWidth="1"/>
    <col min="6909" max="6909" width="4.28515625" style="123" customWidth="1"/>
    <col min="6910" max="6910" width="34.7109375" style="123" customWidth="1"/>
    <col min="6911" max="6911" width="0" style="123" hidden="1" customWidth="1"/>
    <col min="6912" max="6912" width="20" style="123" customWidth="1"/>
    <col min="6913" max="6913" width="20.85546875" style="123" customWidth="1"/>
    <col min="6914" max="6914" width="25" style="123" customWidth="1"/>
    <col min="6915" max="6915" width="18.7109375" style="123" customWidth="1"/>
    <col min="6916" max="6916" width="29.7109375" style="123" customWidth="1"/>
    <col min="6917" max="6917" width="13.42578125" style="123" customWidth="1"/>
    <col min="6918" max="6918" width="13.85546875" style="123" customWidth="1"/>
    <col min="6919" max="6923" width="16.5703125" style="123" customWidth="1"/>
    <col min="6924" max="6924" width="20.5703125" style="123" customWidth="1"/>
    <col min="6925" max="6925" width="21.140625" style="123" customWidth="1"/>
    <col min="6926" max="6926" width="9.5703125" style="123" customWidth="1"/>
    <col min="6927" max="6927" width="0.42578125" style="123" customWidth="1"/>
    <col min="6928" max="6934" width="6.42578125" style="123" customWidth="1"/>
    <col min="6935" max="7163" width="11.42578125" style="123"/>
    <col min="7164" max="7164" width="1" style="123" customWidth="1"/>
    <col min="7165" max="7165" width="4.28515625" style="123" customWidth="1"/>
    <col min="7166" max="7166" width="34.7109375" style="123" customWidth="1"/>
    <col min="7167" max="7167" width="0" style="123" hidden="1" customWidth="1"/>
    <col min="7168" max="7168" width="20" style="123" customWidth="1"/>
    <col min="7169" max="7169" width="20.85546875" style="123" customWidth="1"/>
    <col min="7170" max="7170" width="25" style="123" customWidth="1"/>
    <col min="7171" max="7171" width="18.7109375" style="123" customWidth="1"/>
    <col min="7172" max="7172" width="29.7109375" style="123" customWidth="1"/>
    <col min="7173" max="7173" width="13.42578125" style="123" customWidth="1"/>
    <col min="7174" max="7174" width="13.85546875" style="123" customWidth="1"/>
    <col min="7175" max="7179" width="16.5703125" style="123" customWidth="1"/>
    <col min="7180" max="7180" width="20.5703125" style="123" customWidth="1"/>
    <col min="7181" max="7181" width="21.140625" style="123" customWidth="1"/>
    <col min="7182" max="7182" width="9.5703125" style="123" customWidth="1"/>
    <col min="7183" max="7183" width="0.42578125" style="123" customWidth="1"/>
    <col min="7184" max="7190" width="6.42578125" style="123" customWidth="1"/>
    <col min="7191" max="7419" width="11.42578125" style="123"/>
    <col min="7420" max="7420" width="1" style="123" customWidth="1"/>
    <col min="7421" max="7421" width="4.28515625" style="123" customWidth="1"/>
    <col min="7422" max="7422" width="34.7109375" style="123" customWidth="1"/>
    <col min="7423" max="7423" width="0" style="123" hidden="1" customWidth="1"/>
    <col min="7424" max="7424" width="20" style="123" customWidth="1"/>
    <col min="7425" max="7425" width="20.85546875" style="123" customWidth="1"/>
    <col min="7426" max="7426" width="25" style="123" customWidth="1"/>
    <col min="7427" max="7427" width="18.7109375" style="123" customWidth="1"/>
    <col min="7428" max="7428" width="29.7109375" style="123" customWidth="1"/>
    <col min="7429" max="7429" width="13.42578125" style="123" customWidth="1"/>
    <col min="7430" max="7430" width="13.85546875" style="123" customWidth="1"/>
    <col min="7431" max="7435" width="16.5703125" style="123" customWidth="1"/>
    <col min="7436" max="7436" width="20.5703125" style="123" customWidth="1"/>
    <col min="7437" max="7437" width="21.140625" style="123" customWidth="1"/>
    <col min="7438" max="7438" width="9.5703125" style="123" customWidth="1"/>
    <col min="7439" max="7439" width="0.42578125" style="123" customWidth="1"/>
    <col min="7440" max="7446" width="6.42578125" style="123" customWidth="1"/>
    <col min="7447" max="7675" width="11.42578125" style="123"/>
    <col min="7676" max="7676" width="1" style="123" customWidth="1"/>
    <col min="7677" max="7677" width="4.28515625" style="123" customWidth="1"/>
    <col min="7678" max="7678" width="34.7109375" style="123" customWidth="1"/>
    <col min="7679" max="7679" width="0" style="123" hidden="1" customWidth="1"/>
    <col min="7680" max="7680" width="20" style="123" customWidth="1"/>
    <col min="7681" max="7681" width="20.85546875" style="123" customWidth="1"/>
    <col min="7682" max="7682" width="25" style="123" customWidth="1"/>
    <col min="7683" max="7683" width="18.7109375" style="123" customWidth="1"/>
    <col min="7684" max="7684" width="29.7109375" style="123" customWidth="1"/>
    <col min="7685" max="7685" width="13.42578125" style="123" customWidth="1"/>
    <col min="7686" max="7686" width="13.85546875" style="123" customWidth="1"/>
    <col min="7687" max="7691" width="16.5703125" style="123" customWidth="1"/>
    <col min="7692" max="7692" width="20.5703125" style="123" customWidth="1"/>
    <col min="7693" max="7693" width="21.140625" style="123" customWidth="1"/>
    <col min="7694" max="7694" width="9.5703125" style="123" customWidth="1"/>
    <col min="7695" max="7695" width="0.42578125" style="123" customWidth="1"/>
    <col min="7696" max="7702" width="6.42578125" style="123" customWidth="1"/>
    <col min="7703" max="7931" width="11.42578125" style="123"/>
    <col min="7932" max="7932" width="1" style="123" customWidth="1"/>
    <col min="7933" max="7933" width="4.28515625" style="123" customWidth="1"/>
    <col min="7934" max="7934" width="34.7109375" style="123" customWidth="1"/>
    <col min="7935" max="7935" width="0" style="123" hidden="1" customWidth="1"/>
    <col min="7936" max="7936" width="20" style="123" customWidth="1"/>
    <col min="7937" max="7937" width="20.85546875" style="123" customWidth="1"/>
    <col min="7938" max="7938" width="25" style="123" customWidth="1"/>
    <col min="7939" max="7939" width="18.7109375" style="123" customWidth="1"/>
    <col min="7940" max="7940" width="29.7109375" style="123" customWidth="1"/>
    <col min="7941" max="7941" width="13.42578125" style="123" customWidth="1"/>
    <col min="7942" max="7942" width="13.85546875" style="123" customWidth="1"/>
    <col min="7943" max="7947" width="16.5703125" style="123" customWidth="1"/>
    <col min="7948" max="7948" width="20.5703125" style="123" customWidth="1"/>
    <col min="7949" max="7949" width="21.140625" style="123" customWidth="1"/>
    <col min="7950" max="7950" width="9.5703125" style="123" customWidth="1"/>
    <col min="7951" max="7951" width="0.42578125" style="123" customWidth="1"/>
    <col min="7952" max="7958" width="6.42578125" style="123" customWidth="1"/>
    <col min="7959" max="8187" width="11.42578125" style="123"/>
    <col min="8188" max="8188" width="1" style="123" customWidth="1"/>
    <col min="8189" max="8189" width="4.28515625" style="123" customWidth="1"/>
    <col min="8190" max="8190" width="34.7109375" style="123" customWidth="1"/>
    <col min="8191" max="8191" width="0" style="123" hidden="1" customWidth="1"/>
    <col min="8192" max="8192" width="20" style="123" customWidth="1"/>
    <col min="8193" max="8193" width="20.85546875" style="123" customWidth="1"/>
    <col min="8194" max="8194" width="25" style="123" customWidth="1"/>
    <col min="8195" max="8195" width="18.7109375" style="123" customWidth="1"/>
    <col min="8196" max="8196" width="29.7109375" style="123" customWidth="1"/>
    <col min="8197" max="8197" width="13.42578125" style="123" customWidth="1"/>
    <col min="8198" max="8198" width="13.85546875" style="123" customWidth="1"/>
    <col min="8199" max="8203" width="16.5703125" style="123" customWidth="1"/>
    <col min="8204" max="8204" width="20.5703125" style="123" customWidth="1"/>
    <col min="8205" max="8205" width="21.140625" style="123" customWidth="1"/>
    <col min="8206" max="8206" width="9.5703125" style="123" customWidth="1"/>
    <col min="8207" max="8207" width="0.42578125" style="123" customWidth="1"/>
    <col min="8208" max="8214" width="6.42578125" style="123" customWidth="1"/>
    <col min="8215" max="8443" width="11.42578125" style="123"/>
    <col min="8444" max="8444" width="1" style="123" customWidth="1"/>
    <col min="8445" max="8445" width="4.28515625" style="123" customWidth="1"/>
    <col min="8446" max="8446" width="34.7109375" style="123" customWidth="1"/>
    <col min="8447" max="8447" width="0" style="123" hidden="1" customWidth="1"/>
    <col min="8448" max="8448" width="20" style="123" customWidth="1"/>
    <col min="8449" max="8449" width="20.85546875" style="123" customWidth="1"/>
    <col min="8450" max="8450" width="25" style="123" customWidth="1"/>
    <col min="8451" max="8451" width="18.7109375" style="123" customWidth="1"/>
    <col min="8452" max="8452" width="29.7109375" style="123" customWidth="1"/>
    <col min="8453" max="8453" width="13.42578125" style="123" customWidth="1"/>
    <col min="8454" max="8454" width="13.85546875" style="123" customWidth="1"/>
    <col min="8455" max="8459" width="16.5703125" style="123" customWidth="1"/>
    <col min="8460" max="8460" width="20.5703125" style="123" customWidth="1"/>
    <col min="8461" max="8461" width="21.140625" style="123" customWidth="1"/>
    <col min="8462" max="8462" width="9.5703125" style="123" customWidth="1"/>
    <col min="8463" max="8463" width="0.42578125" style="123" customWidth="1"/>
    <col min="8464" max="8470" width="6.42578125" style="123" customWidth="1"/>
    <col min="8471" max="8699" width="11.42578125" style="123"/>
    <col min="8700" max="8700" width="1" style="123" customWidth="1"/>
    <col min="8701" max="8701" width="4.28515625" style="123" customWidth="1"/>
    <col min="8702" max="8702" width="34.7109375" style="123" customWidth="1"/>
    <col min="8703" max="8703" width="0" style="123" hidden="1" customWidth="1"/>
    <col min="8704" max="8704" width="20" style="123" customWidth="1"/>
    <col min="8705" max="8705" width="20.85546875" style="123" customWidth="1"/>
    <col min="8706" max="8706" width="25" style="123" customWidth="1"/>
    <col min="8707" max="8707" width="18.7109375" style="123" customWidth="1"/>
    <col min="8708" max="8708" width="29.7109375" style="123" customWidth="1"/>
    <col min="8709" max="8709" width="13.42578125" style="123" customWidth="1"/>
    <col min="8710" max="8710" width="13.85546875" style="123" customWidth="1"/>
    <col min="8711" max="8715" width="16.5703125" style="123" customWidth="1"/>
    <col min="8716" max="8716" width="20.5703125" style="123" customWidth="1"/>
    <col min="8717" max="8717" width="21.140625" style="123" customWidth="1"/>
    <col min="8718" max="8718" width="9.5703125" style="123" customWidth="1"/>
    <col min="8719" max="8719" width="0.42578125" style="123" customWidth="1"/>
    <col min="8720" max="8726" width="6.42578125" style="123" customWidth="1"/>
    <col min="8727" max="8955" width="11.42578125" style="123"/>
    <col min="8956" max="8956" width="1" style="123" customWidth="1"/>
    <col min="8957" max="8957" width="4.28515625" style="123" customWidth="1"/>
    <col min="8958" max="8958" width="34.7109375" style="123" customWidth="1"/>
    <col min="8959" max="8959" width="0" style="123" hidden="1" customWidth="1"/>
    <col min="8960" max="8960" width="20" style="123" customWidth="1"/>
    <col min="8961" max="8961" width="20.85546875" style="123" customWidth="1"/>
    <col min="8962" max="8962" width="25" style="123" customWidth="1"/>
    <col min="8963" max="8963" width="18.7109375" style="123" customWidth="1"/>
    <col min="8964" max="8964" width="29.7109375" style="123" customWidth="1"/>
    <col min="8965" max="8965" width="13.42578125" style="123" customWidth="1"/>
    <col min="8966" max="8966" width="13.85546875" style="123" customWidth="1"/>
    <col min="8967" max="8971" width="16.5703125" style="123" customWidth="1"/>
    <col min="8972" max="8972" width="20.5703125" style="123" customWidth="1"/>
    <col min="8973" max="8973" width="21.140625" style="123" customWidth="1"/>
    <col min="8974" max="8974" width="9.5703125" style="123" customWidth="1"/>
    <col min="8975" max="8975" width="0.42578125" style="123" customWidth="1"/>
    <col min="8976" max="8982" width="6.42578125" style="123" customWidth="1"/>
    <col min="8983" max="9211" width="11.42578125" style="123"/>
    <col min="9212" max="9212" width="1" style="123" customWidth="1"/>
    <col min="9213" max="9213" width="4.28515625" style="123" customWidth="1"/>
    <col min="9214" max="9214" width="34.7109375" style="123" customWidth="1"/>
    <col min="9215" max="9215" width="0" style="123" hidden="1" customWidth="1"/>
    <col min="9216" max="9216" width="20" style="123" customWidth="1"/>
    <col min="9217" max="9217" width="20.85546875" style="123" customWidth="1"/>
    <col min="9218" max="9218" width="25" style="123" customWidth="1"/>
    <col min="9219" max="9219" width="18.7109375" style="123" customWidth="1"/>
    <col min="9220" max="9220" width="29.7109375" style="123" customWidth="1"/>
    <col min="9221" max="9221" width="13.42578125" style="123" customWidth="1"/>
    <col min="9222" max="9222" width="13.85546875" style="123" customWidth="1"/>
    <col min="9223" max="9227" width="16.5703125" style="123" customWidth="1"/>
    <col min="9228" max="9228" width="20.5703125" style="123" customWidth="1"/>
    <col min="9229" max="9229" width="21.140625" style="123" customWidth="1"/>
    <col min="9230" max="9230" width="9.5703125" style="123" customWidth="1"/>
    <col min="9231" max="9231" width="0.42578125" style="123" customWidth="1"/>
    <col min="9232" max="9238" width="6.42578125" style="123" customWidth="1"/>
    <col min="9239" max="9467" width="11.42578125" style="123"/>
    <col min="9468" max="9468" width="1" style="123" customWidth="1"/>
    <col min="9469" max="9469" width="4.28515625" style="123" customWidth="1"/>
    <col min="9470" max="9470" width="34.7109375" style="123" customWidth="1"/>
    <col min="9471" max="9471" width="0" style="123" hidden="1" customWidth="1"/>
    <col min="9472" max="9472" width="20" style="123" customWidth="1"/>
    <col min="9473" max="9473" width="20.85546875" style="123" customWidth="1"/>
    <col min="9474" max="9474" width="25" style="123" customWidth="1"/>
    <col min="9475" max="9475" width="18.7109375" style="123" customWidth="1"/>
    <col min="9476" max="9476" width="29.7109375" style="123" customWidth="1"/>
    <col min="9477" max="9477" width="13.42578125" style="123" customWidth="1"/>
    <col min="9478" max="9478" width="13.85546875" style="123" customWidth="1"/>
    <col min="9479" max="9483" width="16.5703125" style="123" customWidth="1"/>
    <col min="9484" max="9484" width="20.5703125" style="123" customWidth="1"/>
    <col min="9485" max="9485" width="21.140625" style="123" customWidth="1"/>
    <col min="9486" max="9486" width="9.5703125" style="123" customWidth="1"/>
    <col min="9487" max="9487" width="0.42578125" style="123" customWidth="1"/>
    <col min="9488" max="9494" width="6.42578125" style="123" customWidth="1"/>
    <col min="9495" max="9723" width="11.42578125" style="123"/>
    <col min="9724" max="9724" width="1" style="123" customWidth="1"/>
    <col min="9725" max="9725" width="4.28515625" style="123" customWidth="1"/>
    <col min="9726" max="9726" width="34.7109375" style="123" customWidth="1"/>
    <col min="9727" max="9727" width="0" style="123" hidden="1" customWidth="1"/>
    <col min="9728" max="9728" width="20" style="123" customWidth="1"/>
    <col min="9729" max="9729" width="20.85546875" style="123" customWidth="1"/>
    <col min="9730" max="9730" width="25" style="123" customWidth="1"/>
    <col min="9731" max="9731" width="18.7109375" style="123" customWidth="1"/>
    <col min="9732" max="9732" width="29.7109375" style="123" customWidth="1"/>
    <col min="9733" max="9733" width="13.42578125" style="123" customWidth="1"/>
    <col min="9734" max="9734" width="13.85546875" style="123" customWidth="1"/>
    <col min="9735" max="9739" width="16.5703125" style="123" customWidth="1"/>
    <col min="9740" max="9740" width="20.5703125" style="123" customWidth="1"/>
    <col min="9741" max="9741" width="21.140625" style="123" customWidth="1"/>
    <col min="9742" max="9742" width="9.5703125" style="123" customWidth="1"/>
    <col min="9743" max="9743" width="0.42578125" style="123" customWidth="1"/>
    <col min="9744" max="9750" width="6.42578125" style="123" customWidth="1"/>
    <col min="9751" max="9979" width="11.42578125" style="123"/>
    <col min="9980" max="9980" width="1" style="123" customWidth="1"/>
    <col min="9981" max="9981" width="4.28515625" style="123" customWidth="1"/>
    <col min="9982" max="9982" width="34.7109375" style="123" customWidth="1"/>
    <col min="9983" max="9983" width="0" style="123" hidden="1" customWidth="1"/>
    <col min="9984" max="9984" width="20" style="123" customWidth="1"/>
    <col min="9985" max="9985" width="20.85546875" style="123" customWidth="1"/>
    <col min="9986" max="9986" width="25" style="123" customWidth="1"/>
    <col min="9987" max="9987" width="18.7109375" style="123" customWidth="1"/>
    <col min="9988" max="9988" width="29.7109375" style="123" customWidth="1"/>
    <col min="9989" max="9989" width="13.42578125" style="123" customWidth="1"/>
    <col min="9990" max="9990" width="13.85546875" style="123" customWidth="1"/>
    <col min="9991" max="9995" width="16.5703125" style="123" customWidth="1"/>
    <col min="9996" max="9996" width="20.5703125" style="123" customWidth="1"/>
    <col min="9997" max="9997" width="21.140625" style="123" customWidth="1"/>
    <col min="9998" max="9998" width="9.5703125" style="123" customWidth="1"/>
    <col min="9999" max="9999" width="0.42578125" style="123" customWidth="1"/>
    <col min="10000" max="10006" width="6.42578125" style="123" customWidth="1"/>
    <col min="10007" max="10235" width="11.42578125" style="123"/>
    <col min="10236" max="10236" width="1" style="123" customWidth="1"/>
    <col min="10237" max="10237" width="4.28515625" style="123" customWidth="1"/>
    <col min="10238" max="10238" width="34.7109375" style="123" customWidth="1"/>
    <col min="10239" max="10239" width="0" style="123" hidden="1" customWidth="1"/>
    <col min="10240" max="10240" width="20" style="123" customWidth="1"/>
    <col min="10241" max="10241" width="20.85546875" style="123" customWidth="1"/>
    <col min="10242" max="10242" width="25" style="123" customWidth="1"/>
    <col min="10243" max="10243" width="18.7109375" style="123" customWidth="1"/>
    <col min="10244" max="10244" width="29.7109375" style="123" customWidth="1"/>
    <col min="10245" max="10245" width="13.42578125" style="123" customWidth="1"/>
    <col min="10246" max="10246" width="13.85546875" style="123" customWidth="1"/>
    <col min="10247" max="10251" width="16.5703125" style="123" customWidth="1"/>
    <col min="10252" max="10252" width="20.5703125" style="123" customWidth="1"/>
    <col min="10253" max="10253" width="21.140625" style="123" customWidth="1"/>
    <col min="10254" max="10254" width="9.5703125" style="123" customWidth="1"/>
    <col min="10255" max="10255" width="0.42578125" style="123" customWidth="1"/>
    <col min="10256" max="10262" width="6.42578125" style="123" customWidth="1"/>
    <col min="10263" max="10491" width="11.42578125" style="123"/>
    <col min="10492" max="10492" width="1" style="123" customWidth="1"/>
    <col min="10493" max="10493" width="4.28515625" style="123" customWidth="1"/>
    <col min="10494" max="10494" width="34.7109375" style="123" customWidth="1"/>
    <col min="10495" max="10495" width="0" style="123" hidden="1" customWidth="1"/>
    <col min="10496" max="10496" width="20" style="123" customWidth="1"/>
    <col min="10497" max="10497" width="20.85546875" style="123" customWidth="1"/>
    <col min="10498" max="10498" width="25" style="123" customWidth="1"/>
    <col min="10499" max="10499" width="18.7109375" style="123" customWidth="1"/>
    <col min="10500" max="10500" width="29.7109375" style="123" customWidth="1"/>
    <col min="10501" max="10501" width="13.42578125" style="123" customWidth="1"/>
    <col min="10502" max="10502" width="13.85546875" style="123" customWidth="1"/>
    <col min="10503" max="10507" width="16.5703125" style="123" customWidth="1"/>
    <col min="10508" max="10508" width="20.5703125" style="123" customWidth="1"/>
    <col min="10509" max="10509" width="21.140625" style="123" customWidth="1"/>
    <col min="10510" max="10510" width="9.5703125" style="123" customWidth="1"/>
    <col min="10511" max="10511" width="0.42578125" style="123" customWidth="1"/>
    <col min="10512" max="10518" width="6.42578125" style="123" customWidth="1"/>
    <col min="10519" max="10747" width="11.42578125" style="123"/>
    <col min="10748" max="10748" width="1" style="123" customWidth="1"/>
    <col min="10749" max="10749" width="4.28515625" style="123" customWidth="1"/>
    <col min="10750" max="10750" width="34.7109375" style="123" customWidth="1"/>
    <col min="10751" max="10751" width="0" style="123" hidden="1" customWidth="1"/>
    <col min="10752" max="10752" width="20" style="123" customWidth="1"/>
    <col min="10753" max="10753" width="20.85546875" style="123" customWidth="1"/>
    <col min="10754" max="10754" width="25" style="123" customWidth="1"/>
    <col min="10755" max="10755" width="18.7109375" style="123" customWidth="1"/>
    <col min="10756" max="10756" width="29.7109375" style="123" customWidth="1"/>
    <col min="10757" max="10757" width="13.42578125" style="123" customWidth="1"/>
    <col min="10758" max="10758" width="13.85546875" style="123" customWidth="1"/>
    <col min="10759" max="10763" width="16.5703125" style="123" customWidth="1"/>
    <col min="10764" max="10764" width="20.5703125" style="123" customWidth="1"/>
    <col min="10765" max="10765" width="21.140625" style="123" customWidth="1"/>
    <col min="10766" max="10766" width="9.5703125" style="123" customWidth="1"/>
    <col min="10767" max="10767" width="0.42578125" style="123" customWidth="1"/>
    <col min="10768" max="10774" width="6.42578125" style="123" customWidth="1"/>
    <col min="10775" max="11003" width="11.42578125" style="123"/>
    <col min="11004" max="11004" width="1" style="123" customWidth="1"/>
    <col min="11005" max="11005" width="4.28515625" style="123" customWidth="1"/>
    <col min="11006" max="11006" width="34.7109375" style="123" customWidth="1"/>
    <col min="11007" max="11007" width="0" style="123" hidden="1" customWidth="1"/>
    <col min="11008" max="11008" width="20" style="123" customWidth="1"/>
    <col min="11009" max="11009" width="20.85546875" style="123" customWidth="1"/>
    <col min="11010" max="11010" width="25" style="123" customWidth="1"/>
    <col min="11011" max="11011" width="18.7109375" style="123" customWidth="1"/>
    <col min="11012" max="11012" width="29.7109375" style="123" customWidth="1"/>
    <col min="11013" max="11013" width="13.42578125" style="123" customWidth="1"/>
    <col min="11014" max="11014" width="13.85546875" style="123" customWidth="1"/>
    <col min="11015" max="11019" width="16.5703125" style="123" customWidth="1"/>
    <col min="11020" max="11020" width="20.5703125" style="123" customWidth="1"/>
    <col min="11021" max="11021" width="21.140625" style="123" customWidth="1"/>
    <col min="11022" max="11022" width="9.5703125" style="123" customWidth="1"/>
    <col min="11023" max="11023" width="0.42578125" style="123" customWidth="1"/>
    <col min="11024" max="11030" width="6.42578125" style="123" customWidth="1"/>
    <col min="11031" max="11259" width="11.42578125" style="123"/>
    <col min="11260" max="11260" width="1" style="123" customWidth="1"/>
    <col min="11261" max="11261" width="4.28515625" style="123" customWidth="1"/>
    <col min="11262" max="11262" width="34.7109375" style="123" customWidth="1"/>
    <col min="11263" max="11263" width="0" style="123" hidden="1" customWidth="1"/>
    <col min="11264" max="11264" width="20" style="123" customWidth="1"/>
    <col min="11265" max="11265" width="20.85546875" style="123" customWidth="1"/>
    <col min="11266" max="11266" width="25" style="123" customWidth="1"/>
    <col min="11267" max="11267" width="18.7109375" style="123" customWidth="1"/>
    <col min="11268" max="11268" width="29.7109375" style="123" customWidth="1"/>
    <col min="11269" max="11269" width="13.42578125" style="123" customWidth="1"/>
    <col min="11270" max="11270" width="13.85546875" style="123" customWidth="1"/>
    <col min="11271" max="11275" width="16.5703125" style="123" customWidth="1"/>
    <col min="11276" max="11276" width="20.5703125" style="123" customWidth="1"/>
    <col min="11277" max="11277" width="21.140625" style="123" customWidth="1"/>
    <col min="11278" max="11278" width="9.5703125" style="123" customWidth="1"/>
    <col min="11279" max="11279" width="0.42578125" style="123" customWidth="1"/>
    <col min="11280" max="11286" width="6.42578125" style="123" customWidth="1"/>
    <col min="11287" max="11515" width="11.42578125" style="123"/>
    <col min="11516" max="11516" width="1" style="123" customWidth="1"/>
    <col min="11517" max="11517" width="4.28515625" style="123" customWidth="1"/>
    <col min="11518" max="11518" width="34.7109375" style="123" customWidth="1"/>
    <col min="11519" max="11519" width="0" style="123" hidden="1" customWidth="1"/>
    <col min="11520" max="11520" width="20" style="123" customWidth="1"/>
    <col min="11521" max="11521" width="20.85546875" style="123" customWidth="1"/>
    <col min="11522" max="11522" width="25" style="123" customWidth="1"/>
    <col min="11523" max="11523" width="18.7109375" style="123" customWidth="1"/>
    <col min="11524" max="11524" width="29.7109375" style="123" customWidth="1"/>
    <col min="11525" max="11525" width="13.42578125" style="123" customWidth="1"/>
    <col min="11526" max="11526" width="13.85546875" style="123" customWidth="1"/>
    <col min="11527" max="11531" width="16.5703125" style="123" customWidth="1"/>
    <col min="11532" max="11532" width="20.5703125" style="123" customWidth="1"/>
    <col min="11533" max="11533" width="21.140625" style="123" customWidth="1"/>
    <col min="11534" max="11534" width="9.5703125" style="123" customWidth="1"/>
    <col min="11535" max="11535" width="0.42578125" style="123" customWidth="1"/>
    <col min="11536" max="11542" width="6.42578125" style="123" customWidth="1"/>
    <col min="11543" max="11771" width="11.42578125" style="123"/>
    <col min="11772" max="11772" width="1" style="123" customWidth="1"/>
    <col min="11773" max="11773" width="4.28515625" style="123" customWidth="1"/>
    <col min="11774" max="11774" width="34.7109375" style="123" customWidth="1"/>
    <col min="11775" max="11775" width="0" style="123" hidden="1" customWidth="1"/>
    <col min="11776" max="11776" width="20" style="123" customWidth="1"/>
    <col min="11777" max="11777" width="20.85546875" style="123" customWidth="1"/>
    <col min="11778" max="11778" width="25" style="123" customWidth="1"/>
    <col min="11779" max="11779" width="18.7109375" style="123" customWidth="1"/>
    <col min="11780" max="11780" width="29.7109375" style="123" customWidth="1"/>
    <col min="11781" max="11781" width="13.42578125" style="123" customWidth="1"/>
    <col min="11782" max="11782" width="13.85546875" style="123" customWidth="1"/>
    <col min="11783" max="11787" width="16.5703125" style="123" customWidth="1"/>
    <col min="11788" max="11788" width="20.5703125" style="123" customWidth="1"/>
    <col min="11789" max="11789" width="21.140625" style="123" customWidth="1"/>
    <col min="11790" max="11790" width="9.5703125" style="123" customWidth="1"/>
    <col min="11791" max="11791" width="0.42578125" style="123" customWidth="1"/>
    <col min="11792" max="11798" width="6.42578125" style="123" customWidth="1"/>
    <col min="11799" max="12027" width="11.42578125" style="123"/>
    <col min="12028" max="12028" width="1" style="123" customWidth="1"/>
    <col min="12029" max="12029" width="4.28515625" style="123" customWidth="1"/>
    <col min="12030" max="12030" width="34.7109375" style="123" customWidth="1"/>
    <col min="12031" max="12031" width="0" style="123" hidden="1" customWidth="1"/>
    <col min="12032" max="12032" width="20" style="123" customWidth="1"/>
    <col min="12033" max="12033" width="20.85546875" style="123" customWidth="1"/>
    <col min="12034" max="12034" width="25" style="123" customWidth="1"/>
    <col min="12035" max="12035" width="18.7109375" style="123" customWidth="1"/>
    <col min="12036" max="12036" width="29.7109375" style="123" customWidth="1"/>
    <col min="12037" max="12037" width="13.42578125" style="123" customWidth="1"/>
    <col min="12038" max="12038" width="13.85546875" style="123" customWidth="1"/>
    <col min="12039" max="12043" width="16.5703125" style="123" customWidth="1"/>
    <col min="12044" max="12044" width="20.5703125" style="123" customWidth="1"/>
    <col min="12045" max="12045" width="21.140625" style="123" customWidth="1"/>
    <col min="12046" max="12046" width="9.5703125" style="123" customWidth="1"/>
    <col min="12047" max="12047" width="0.42578125" style="123" customWidth="1"/>
    <col min="12048" max="12054" width="6.42578125" style="123" customWidth="1"/>
    <col min="12055" max="12283" width="11.42578125" style="123"/>
    <col min="12284" max="12284" width="1" style="123" customWidth="1"/>
    <col min="12285" max="12285" width="4.28515625" style="123" customWidth="1"/>
    <col min="12286" max="12286" width="34.7109375" style="123" customWidth="1"/>
    <col min="12287" max="12287" width="0" style="123" hidden="1" customWidth="1"/>
    <col min="12288" max="12288" width="20" style="123" customWidth="1"/>
    <col min="12289" max="12289" width="20.85546875" style="123" customWidth="1"/>
    <col min="12290" max="12290" width="25" style="123" customWidth="1"/>
    <col min="12291" max="12291" width="18.7109375" style="123" customWidth="1"/>
    <col min="12292" max="12292" width="29.7109375" style="123" customWidth="1"/>
    <col min="12293" max="12293" width="13.42578125" style="123" customWidth="1"/>
    <col min="12294" max="12294" width="13.85546875" style="123" customWidth="1"/>
    <col min="12295" max="12299" width="16.5703125" style="123" customWidth="1"/>
    <col min="12300" max="12300" width="20.5703125" style="123" customWidth="1"/>
    <col min="12301" max="12301" width="21.140625" style="123" customWidth="1"/>
    <col min="12302" max="12302" width="9.5703125" style="123" customWidth="1"/>
    <col min="12303" max="12303" width="0.42578125" style="123" customWidth="1"/>
    <col min="12304" max="12310" width="6.42578125" style="123" customWidth="1"/>
    <col min="12311" max="12539" width="11.42578125" style="123"/>
    <col min="12540" max="12540" width="1" style="123" customWidth="1"/>
    <col min="12541" max="12541" width="4.28515625" style="123" customWidth="1"/>
    <col min="12542" max="12542" width="34.7109375" style="123" customWidth="1"/>
    <col min="12543" max="12543" width="0" style="123" hidden="1" customWidth="1"/>
    <col min="12544" max="12544" width="20" style="123" customWidth="1"/>
    <col min="12545" max="12545" width="20.85546875" style="123" customWidth="1"/>
    <col min="12546" max="12546" width="25" style="123" customWidth="1"/>
    <col min="12547" max="12547" width="18.7109375" style="123" customWidth="1"/>
    <col min="12548" max="12548" width="29.7109375" style="123" customWidth="1"/>
    <col min="12549" max="12549" width="13.42578125" style="123" customWidth="1"/>
    <col min="12550" max="12550" width="13.85546875" style="123" customWidth="1"/>
    <col min="12551" max="12555" width="16.5703125" style="123" customWidth="1"/>
    <col min="12556" max="12556" width="20.5703125" style="123" customWidth="1"/>
    <col min="12557" max="12557" width="21.140625" style="123" customWidth="1"/>
    <col min="12558" max="12558" width="9.5703125" style="123" customWidth="1"/>
    <col min="12559" max="12559" width="0.42578125" style="123" customWidth="1"/>
    <col min="12560" max="12566" width="6.42578125" style="123" customWidth="1"/>
    <col min="12567" max="12795" width="11.42578125" style="123"/>
    <col min="12796" max="12796" width="1" style="123" customWidth="1"/>
    <col min="12797" max="12797" width="4.28515625" style="123" customWidth="1"/>
    <col min="12798" max="12798" width="34.7109375" style="123" customWidth="1"/>
    <col min="12799" max="12799" width="0" style="123" hidden="1" customWidth="1"/>
    <col min="12800" max="12800" width="20" style="123" customWidth="1"/>
    <col min="12801" max="12801" width="20.85546875" style="123" customWidth="1"/>
    <col min="12802" max="12802" width="25" style="123" customWidth="1"/>
    <col min="12803" max="12803" width="18.7109375" style="123" customWidth="1"/>
    <col min="12804" max="12804" width="29.7109375" style="123" customWidth="1"/>
    <col min="12805" max="12805" width="13.42578125" style="123" customWidth="1"/>
    <col min="12806" max="12806" width="13.85546875" style="123" customWidth="1"/>
    <col min="12807" max="12811" width="16.5703125" style="123" customWidth="1"/>
    <col min="12812" max="12812" width="20.5703125" style="123" customWidth="1"/>
    <col min="12813" max="12813" width="21.140625" style="123" customWidth="1"/>
    <col min="12814" max="12814" width="9.5703125" style="123" customWidth="1"/>
    <col min="12815" max="12815" width="0.42578125" style="123" customWidth="1"/>
    <col min="12816" max="12822" width="6.42578125" style="123" customWidth="1"/>
    <col min="12823" max="13051" width="11.42578125" style="123"/>
    <col min="13052" max="13052" width="1" style="123" customWidth="1"/>
    <col min="13053" max="13053" width="4.28515625" style="123" customWidth="1"/>
    <col min="13054" max="13054" width="34.7109375" style="123" customWidth="1"/>
    <col min="13055" max="13055" width="0" style="123" hidden="1" customWidth="1"/>
    <col min="13056" max="13056" width="20" style="123" customWidth="1"/>
    <col min="13057" max="13057" width="20.85546875" style="123" customWidth="1"/>
    <col min="13058" max="13058" width="25" style="123" customWidth="1"/>
    <col min="13059" max="13059" width="18.7109375" style="123" customWidth="1"/>
    <col min="13060" max="13060" width="29.7109375" style="123" customWidth="1"/>
    <col min="13061" max="13061" width="13.42578125" style="123" customWidth="1"/>
    <col min="13062" max="13062" width="13.85546875" style="123" customWidth="1"/>
    <col min="13063" max="13067" width="16.5703125" style="123" customWidth="1"/>
    <col min="13068" max="13068" width="20.5703125" style="123" customWidth="1"/>
    <col min="13069" max="13069" width="21.140625" style="123" customWidth="1"/>
    <col min="13070" max="13070" width="9.5703125" style="123" customWidth="1"/>
    <col min="13071" max="13071" width="0.42578125" style="123" customWidth="1"/>
    <col min="13072" max="13078" width="6.42578125" style="123" customWidth="1"/>
    <col min="13079" max="13307" width="11.42578125" style="123"/>
    <col min="13308" max="13308" width="1" style="123" customWidth="1"/>
    <col min="13309" max="13309" width="4.28515625" style="123" customWidth="1"/>
    <col min="13310" max="13310" width="34.7109375" style="123" customWidth="1"/>
    <col min="13311" max="13311" width="0" style="123" hidden="1" customWidth="1"/>
    <col min="13312" max="13312" width="20" style="123" customWidth="1"/>
    <col min="13313" max="13313" width="20.85546875" style="123" customWidth="1"/>
    <col min="13314" max="13314" width="25" style="123" customWidth="1"/>
    <col min="13315" max="13315" width="18.7109375" style="123" customWidth="1"/>
    <col min="13316" max="13316" width="29.7109375" style="123" customWidth="1"/>
    <col min="13317" max="13317" width="13.42578125" style="123" customWidth="1"/>
    <col min="13318" max="13318" width="13.85546875" style="123" customWidth="1"/>
    <col min="13319" max="13323" width="16.5703125" style="123" customWidth="1"/>
    <col min="13324" max="13324" width="20.5703125" style="123" customWidth="1"/>
    <col min="13325" max="13325" width="21.140625" style="123" customWidth="1"/>
    <col min="13326" max="13326" width="9.5703125" style="123" customWidth="1"/>
    <col min="13327" max="13327" width="0.42578125" style="123" customWidth="1"/>
    <col min="13328" max="13334" width="6.42578125" style="123" customWidth="1"/>
    <col min="13335" max="13563" width="11.42578125" style="123"/>
    <col min="13564" max="13564" width="1" style="123" customWidth="1"/>
    <col min="13565" max="13565" width="4.28515625" style="123" customWidth="1"/>
    <col min="13566" max="13566" width="34.7109375" style="123" customWidth="1"/>
    <col min="13567" max="13567" width="0" style="123" hidden="1" customWidth="1"/>
    <col min="13568" max="13568" width="20" style="123" customWidth="1"/>
    <col min="13569" max="13569" width="20.85546875" style="123" customWidth="1"/>
    <col min="13570" max="13570" width="25" style="123" customWidth="1"/>
    <col min="13571" max="13571" width="18.7109375" style="123" customWidth="1"/>
    <col min="13572" max="13572" width="29.7109375" style="123" customWidth="1"/>
    <col min="13573" max="13573" width="13.42578125" style="123" customWidth="1"/>
    <col min="13574" max="13574" width="13.85546875" style="123" customWidth="1"/>
    <col min="13575" max="13579" width="16.5703125" style="123" customWidth="1"/>
    <col min="13580" max="13580" width="20.5703125" style="123" customWidth="1"/>
    <col min="13581" max="13581" width="21.140625" style="123" customWidth="1"/>
    <col min="13582" max="13582" width="9.5703125" style="123" customWidth="1"/>
    <col min="13583" max="13583" width="0.42578125" style="123" customWidth="1"/>
    <col min="13584" max="13590" width="6.42578125" style="123" customWidth="1"/>
    <col min="13591" max="13819" width="11.42578125" style="123"/>
    <col min="13820" max="13820" width="1" style="123" customWidth="1"/>
    <col min="13821" max="13821" width="4.28515625" style="123" customWidth="1"/>
    <col min="13822" max="13822" width="34.7109375" style="123" customWidth="1"/>
    <col min="13823" max="13823" width="0" style="123" hidden="1" customWidth="1"/>
    <col min="13824" max="13824" width="20" style="123" customWidth="1"/>
    <col min="13825" max="13825" width="20.85546875" style="123" customWidth="1"/>
    <col min="13826" max="13826" width="25" style="123" customWidth="1"/>
    <col min="13827" max="13827" width="18.7109375" style="123" customWidth="1"/>
    <col min="13828" max="13828" width="29.7109375" style="123" customWidth="1"/>
    <col min="13829" max="13829" width="13.42578125" style="123" customWidth="1"/>
    <col min="13830" max="13830" width="13.85546875" style="123" customWidth="1"/>
    <col min="13831" max="13835" width="16.5703125" style="123" customWidth="1"/>
    <col min="13836" max="13836" width="20.5703125" style="123" customWidth="1"/>
    <col min="13837" max="13837" width="21.140625" style="123" customWidth="1"/>
    <col min="13838" max="13838" width="9.5703125" style="123" customWidth="1"/>
    <col min="13839" max="13839" width="0.42578125" style="123" customWidth="1"/>
    <col min="13840" max="13846" width="6.42578125" style="123" customWidth="1"/>
    <col min="13847" max="14075" width="11.42578125" style="123"/>
    <col min="14076" max="14076" width="1" style="123" customWidth="1"/>
    <col min="14077" max="14077" width="4.28515625" style="123" customWidth="1"/>
    <col min="14078" max="14078" width="34.7109375" style="123" customWidth="1"/>
    <col min="14079" max="14079" width="0" style="123" hidden="1" customWidth="1"/>
    <col min="14080" max="14080" width="20" style="123" customWidth="1"/>
    <col min="14081" max="14081" width="20.85546875" style="123" customWidth="1"/>
    <col min="14082" max="14082" width="25" style="123" customWidth="1"/>
    <col min="14083" max="14083" width="18.7109375" style="123" customWidth="1"/>
    <col min="14084" max="14084" width="29.7109375" style="123" customWidth="1"/>
    <col min="14085" max="14085" width="13.42578125" style="123" customWidth="1"/>
    <col min="14086" max="14086" width="13.85546875" style="123" customWidth="1"/>
    <col min="14087" max="14091" width="16.5703125" style="123" customWidth="1"/>
    <col min="14092" max="14092" width="20.5703125" style="123" customWidth="1"/>
    <col min="14093" max="14093" width="21.140625" style="123" customWidth="1"/>
    <col min="14094" max="14094" width="9.5703125" style="123" customWidth="1"/>
    <col min="14095" max="14095" width="0.42578125" style="123" customWidth="1"/>
    <col min="14096" max="14102" width="6.42578125" style="123" customWidth="1"/>
    <col min="14103" max="14331" width="11.42578125" style="123"/>
    <col min="14332" max="14332" width="1" style="123" customWidth="1"/>
    <col min="14333" max="14333" width="4.28515625" style="123" customWidth="1"/>
    <col min="14334" max="14334" width="34.7109375" style="123" customWidth="1"/>
    <col min="14335" max="14335" width="0" style="123" hidden="1" customWidth="1"/>
    <col min="14336" max="14336" width="20" style="123" customWidth="1"/>
    <col min="14337" max="14337" width="20.85546875" style="123" customWidth="1"/>
    <col min="14338" max="14338" width="25" style="123" customWidth="1"/>
    <col min="14339" max="14339" width="18.7109375" style="123" customWidth="1"/>
    <col min="14340" max="14340" width="29.7109375" style="123" customWidth="1"/>
    <col min="14341" max="14341" width="13.42578125" style="123" customWidth="1"/>
    <col min="14342" max="14342" width="13.85546875" style="123" customWidth="1"/>
    <col min="14343" max="14347" width="16.5703125" style="123" customWidth="1"/>
    <col min="14348" max="14348" width="20.5703125" style="123" customWidth="1"/>
    <col min="14349" max="14349" width="21.140625" style="123" customWidth="1"/>
    <col min="14350" max="14350" width="9.5703125" style="123" customWidth="1"/>
    <col min="14351" max="14351" width="0.42578125" style="123" customWidth="1"/>
    <col min="14352" max="14358" width="6.42578125" style="123" customWidth="1"/>
    <col min="14359" max="14587" width="11.42578125" style="123"/>
    <col min="14588" max="14588" width="1" style="123" customWidth="1"/>
    <col min="14589" max="14589" width="4.28515625" style="123" customWidth="1"/>
    <col min="14590" max="14590" width="34.7109375" style="123" customWidth="1"/>
    <col min="14591" max="14591" width="0" style="123" hidden="1" customWidth="1"/>
    <col min="14592" max="14592" width="20" style="123" customWidth="1"/>
    <col min="14593" max="14593" width="20.85546875" style="123" customWidth="1"/>
    <col min="14594" max="14594" width="25" style="123" customWidth="1"/>
    <col min="14595" max="14595" width="18.7109375" style="123" customWidth="1"/>
    <col min="14596" max="14596" width="29.7109375" style="123" customWidth="1"/>
    <col min="14597" max="14597" width="13.42578125" style="123" customWidth="1"/>
    <col min="14598" max="14598" width="13.85546875" style="123" customWidth="1"/>
    <col min="14599" max="14603" width="16.5703125" style="123" customWidth="1"/>
    <col min="14604" max="14604" width="20.5703125" style="123" customWidth="1"/>
    <col min="14605" max="14605" width="21.140625" style="123" customWidth="1"/>
    <col min="14606" max="14606" width="9.5703125" style="123" customWidth="1"/>
    <col min="14607" max="14607" width="0.42578125" style="123" customWidth="1"/>
    <col min="14608" max="14614" width="6.42578125" style="123" customWidth="1"/>
    <col min="14615" max="14843" width="11.42578125" style="123"/>
    <col min="14844" max="14844" width="1" style="123" customWidth="1"/>
    <col min="14845" max="14845" width="4.28515625" style="123" customWidth="1"/>
    <col min="14846" max="14846" width="34.7109375" style="123" customWidth="1"/>
    <col min="14847" max="14847" width="0" style="123" hidden="1" customWidth="1"/>
    <col min="14848" max="14848" width="20" style="123" customWidth="1"/>
    <col min="14849" max="14849" width="20.85546875" style="123" customWidth="1"/>
    <col min="14850" max="14850" width="25" style="123" customWidth="1"/>
    <col min="14851" max="14851" width="18.7109375" style="123" customWidth="1"/>
    <col min="14852" max="14852" width="29.7109375" style="123" customWidth="1"/>
    <col min="14853" max="14853" width="13.42578125" style="123" customWidth="1"/>
    <col min="14854" max="14854" width="13.85546875" style="123" customWidth="1"/>
    <col min="14855" max="14859" width="16.5703125" style="123" customWidth="1"/>
    <col min="14860" max="14860" width="20.5703125" style="123" customWidth="1"/>
    <col min="14861" max="14861" width="21.140625" style="123" customWidth="1"/>
    <col min="14862" max="14862" width="9.5703125" style="123" customWidth="1"/>
    <col min="14863" max="14863" width="0.42578125" style="123" customWidth="1"/>
    <col min="14864" max="14870" width="6.42578125" style="123" customWidth="1"/>
    <col min="14871" max="15099" width="11.42578125" style="123"/>
    <col min="15100" max="15100" width="1" style="123" customWidth="1"/>
    <col min="15101" max="15101" width="4.28515625" style="123" customWidth="1"/>
    <col min="15102" max="15102" width="34.7109375" style="123" customWidth="1"/>
    <col min="15103" max="15103" width="0" style="123" hidden="1" customWidth="1"/>
    <col min="15104" max="15104" width="20" style="123" customWidth="1"/>
    <col min="15105" max="15105" width="20.85546875" style="123" customWidth="1"/>
    <col min="15106" max="15106" width="25" style="123" customWidth="1"/>
    <col min="15107" max="15107" width="18.7109375" style="123" customWidth="1"/>
    <col min="15108" max="15108" width="29.7109375" style="123" customWidth="1"/>
    <col min="15109" max="15109" width="13.42578125" style="123" customWidth="1"/>
    <col min="15110" max="15110" width="13.85546875" style="123" customWidth="1"/>
    <col min="15111" max="15115" width="16.5703125" style="123" customWidth="1"/>
    <col min="15116" max="15116" width="20.5703125" style="123" customWidth="1"/>
    <col min="15117" max="15117" width="21.140625" style="123" customWidth="1"/>
    <col min="15118" max="15118" width="9.5703125" style="123" customWidth="1"/>
    <col min="15119" max="15119" width="0.42578125" style="123" customWidth="1"/>
    <col min="15120" max="15126" width="6.42578125" style="123" customWidth="1"/>
    <col min="15127" max="15355" width="11.42578125" style="123"/>
    <col min="15356" max="15356" width="1" style="123" customWidth="1"/>
    <col min="15357" max="15357" width="4.28515625" style="123" customWidth="1"/>
    <col min="15358" max="15358" width="34.7109375" style="123" customWidth="1"/>
    <col min="15359" max="15359" width="0" style="123" hidden="1" customWidth="1"/>
    <col min="15360" max="15360" width="20" style="123" customWidth="1"/>
    <col min="15361" max="15361" width="20.85546875" style="123" customWidth="1"/>
    <col min="15362" max="15362" width="25" style="123" customWidth="1"/>
    <col min="15363" max="15363" width="18.7109375" style="123" customWidth="1"/>
    <col min="15364" max="15364" width="29.7109375" style="123" customWidth="1"/>
    <col min="15365" max="15365" width="13.42578125" style="123" customWidth="1"/>
    <col min="15366" max="15366" width="13.85546875" style="123" customWidth="1"/>
    <col min="15367" max="15371" width="16.5703125" style="123" customWidth="1"/>
    <col min="15372" max="15372" width="20.5703125" style="123" customWidth="1"/>
    <col min="15373" max="15373" width="21.140625" style="123" customWidth="1"/>
    <col min="15374" max="15374" width="9.5703125" style="123" customWidth="1"/>
    <col min="15375" max="15375" width="0.42578125" style="123" customWidth="1"/>
    <col min="15376" max="15382" width="6.42578125" style="123" customWidth="1"/>
    <col min="15383" max="15611" width="11.42578125" style="123"/>
    <col min="15612" max="15612" width="1" style="123" customWidth="1"/>
    <col min="15613" max="15613" width="4.28515625" style="123" customWidth="1"/>
    <col min="15614" max="15614" width="34.7109375" style="123" customWidth="1"/>
    <col min="15615" max="15615" width="0" style="123" hidden="1" customWidth="1"/>
    <col min="15616" max="15616" width="20" style="123" customWidth="1"/>
    <col min="15617" max="15617" width="20.85546875" style="123" customWidth="1"/>
    <col min="15618" max="15618" width="25" style="123" customWidth="1"/>
    <col min="15619" max="15619" width="18.7109375" style="123" customWidth="1"/>
    <col min="15620" max="15620" width="29.7109375" style="123" customWidth="1"/>
    <col min="15621" max="15621" width="13.42578125" style="123" customWidth="1"/>
    <col min="15622" max="15622" width="13.85546875" style="123" customWidth="1"/>
    <col min="15623" max="15627" width="16.5703125" style="123" customWidth="1"/>
    <col min="15628" max="15628" width="20.5703125" style="123" customWidth="1"/>
    <col min="15629" max="15629" width="21.140625" style="123" customWidth="1"/>
    <col min="15630" max="15630" width="9.5703125" style="123" customWidth="1"/>
    <col min="15631" max="15631" width="0.42578125" style="123" customWidth="1"/>
    <col min="15632" max="15638" width="6.42578125" style="123" customWidth="1"/>
    <col min="15639" max="15867" width="11.42578125" style="123"/>
    <col min="15868" max="15868" width="1" style="123" customWidth="1"/>
    <col min="15869" max="15869" width="4.28515625" style="123" customWidth="1"/>
    <col min="15870" max="15870" width="34.7109375" style="123" customWidth="1"/>
    <col min="15871" max="15871" width="0" style="123" hidden="1" customWidth="1"/>
    <col min="15872" max="15872" width="20" style="123" customWidth="1"/>
    <col min="15873" max="15873" width="20.85546875" style="123" customWidth="1"/>
    <col min="15874" max="15874" width="25" style="123" customWidth="1"/>
    <col min="15875" max="15875" width="18.7109375" style="123" customWidth="1"/>
    <col min="15876" max="15876" width="29.7109375" style="123" customWidth="1"/>
    <col min="15877" max="15877" width="13.42578125" style="123" customWidth="1"/>
    <col min="15878" max="15878" width="13.85546875" style="123" customWidth="1"/>
    <col min="15879" max="15883" width="16.5703125" style="123" customWidth="1"/>
    <col min="15884" max="15884" width="20.5703125" style="123" customWidth="1"/>
    <col min="15885" max="15885" width="21.140625" style="123" customWidth="1"/>
    <col min="15886" max="15886" width="9.5703125" style="123" customWidth="1"/>
    <col min="15887" max="15887" width="0.42578125" style="123" customWidth="1"/>
    <col min="15888" max="15894" width="6.42578125" style="123" customWidth="1"/>
    <col min="15895" max="16123" width="11.42578125" style="123"/>
    <col min="16124" max="16124" width="1" style="123" customWidth="1"/>
    <col min="16125" max="16125" width="4.28515625" style="123" customWidth="1"/>
    <col min="16126" max="16126" width="34.7109375" style="123" customWidth="1"/>
    <col min="16127" max="16127" width="0" style="123" hidden="1" customWidth="1"/>
    <col min="16128" max="16128" width="20" style="123" customWidth="1"/>
    <col min="16129" max="16129" width="20.85546875" style="123" customWidth="1"/>
    <col min="16130" max="16130" width="25" style="123" customWidth="1"/>
    <col min="16131" max="16131" width="18.7109375" style="123" customWidth="1"/>
    <col min="16132" max="16132" width="29.7109375" style="123" customWidth="1"/>
    <col min="16133" max="16133" width="13.42578125" style="123" customWidth="1"/>
    <col min="16134" max="16134" width="13.85546875" style="123" customWidth="1"/>
    <col min="16135" max="16139" width="16.5703125" style="123" customWidth="1"/>
    <col min="16140" max="16140" width="20.5703125" style="123" customWidth="1"/>
    <col min="16141" max="16141" width="21.140625" style="123" customWidth="1"/>
    <col min="16142" max="16142" width="9.5703125" style="123" customWidth="1"/>
    <col min="16143" max="16143" width="0.42578125" style="123" customWidth="1"/>
    <col min="16144" max="16150" width="6.42578125" style="123" customWidth="1"/>
    <col min="16151" max="16371" width="11.42578125" style="123"/>
    <col min="16372" max="16384" width="11.42578125" style="123" customWidth="1"/>
  </cols>
  <sheetData>
    <row r="2" spans="1:16" ht="15" x14ac:dyDescent="0.25">
      <c r="B2" s="493" t="s">
        <v>77</v>
      </c>
      <c r="C2" s="494"/>
      <c r="D2" s="494"/>
      <c r="E2" s="494"/>
      <c r="F2" s="494"/>
      <c r="G2" s="494"/>
      <c r="H2" s="494"/>
      <c r="I2" s="494"/>
      <c r="J2" s="494"/>
      <c r="K2" s="494"/>
      <c r="L2" s="494"/>
      <c r="M2" s="494"/>
      <c r="N2" s="494"/>
      <c r="O2" s="494"/>
      <c r="P2" s="494"/>
    </row>
    <row r="4" spans="1:16" ht="15" x14ac:dyDescent="0.25">
      <c r="B4" s="505" t="s">
        <v>78</v>
      </c>
      <c r="C4" s="505"/>
      <c r="D4" s="505"/>
      <c r="E4" s="505"/>
      <c r="F4" s="505"/>
      <c r="G4" s="505"/>
      <c r="H4" s="505"/>
      <c r="I4" s="505"/>
      <c r="J4" s="505"/>
      <c r="K4" s="505"/>
      <c r="L4" s="505"/>
      <c r="M4" s="505"/>
      <c r="N4" s="505"/>
      <c r="O4" s="505"/>
      <c r="P4" s="505"/>
    </row>
    <row r="5" spans="1:16" s="171" customFormat="1" ht="15" x14ac:dyDescent="0.25">
      <c r="A5" s="508" t="s">
        <v>79</v>
      </c>
      <c r="B5" s="508"/>
      <c r="C5" s="508"/>
      <c r="D5" s="508"/>
      <c r="E5" s="508"/>
      <c r="F5" s="508"/>
      <c r="G5" s="508"/>
      <c r="H5" s="508"/>
      <c r="I5" s="508"/>
      <c r="J5" s="508"/>
      <c r="K5" s="508"/>
      <c r="L5" s="508"/>
    </row>
    <row r="6" spans="1:16" ht="15" thickBot="1" x14ac:dyDescent="0.3"/>
    <row r="7" spans="1:16" ht="15.75" thickBot="1" x14ac:dyDescent="0.3">
      <c r="B7" s="130" t="s">
        <v>80</v>
      </c>
      <c r="C7" s="500" t="s">
        <v>739</v>
      </c>
      <c r="D7" s="500"/>
      <c r="E7" s="500"/>
      <c r="F7" s="500"/>
      <c r="G7" s="500"/>
      <c r="H7" s="500"/>
      <c r="I7" s="500"/>
      <c r="J7" s="500"/>
      <c r="K7" s="500"/>
      <c r="L7" s="500"/>
      <c r="M7" s="500"/>
      <c r="N7" s="501"/>
    </row>
    <row r="8" spans="1:16" ht="15.75" thickBot="1" x14ac:dyDescent="0.3">
      <c r="B8" s="130" t="s">
        <v>81</v>
      </c>
      <c r="C8" s="500"/>
      <c r="D8" s="500"/>
      <c r="E8" s="500"/>
      <c r="F8" s="500"/>
      <c r="G8" s="500"/>
      <c r="H8" s="500"/>
      <c r="I8" s="500"/>
      <c r="J8" s="500"/>
      <c r="K8" s="500"/>
      <c r="L8" s="500"/>
      <c r="M8" s="500"/>
      <c r="N8" s="501"/>
    </row>
    <row r="9" spans="1:16" ht="15.75" thickBot="1" x14ac:dyDescent="0.3">
      <c r="B9" s="130" t="s">
        <v>82</v>
      </c>
      <c r="C9" s="500"/>
      <c r="D9" s="500"/>
      <c r="E9" s="500"/>
      <c r="F9" s="500"/>
      <c r="G9" s="500"/>
      <c r="H9" s="500"/>
      <c r="I9" s="500"/>
      <c r="J9" s="500"/>
      <c r="K9" s="500"/>
      <c r="L9" s="500"/>
      <c r="M9" s="500"/>
      <c r="N9" s="501"/>
    </row>
    <row r="10" spans="1:16" ht="15.75" thickBot="1" x14ac:dyDescent="0.3">
      <c r="B10" s="130" t="s">
        <v>83</v>
      </c>
      <c r="C10" s="500"/>
      <c r="D10" s="500"/>
      <c r="E10" s="500"/>
      <c r="F10" s="500"/>
      <c r="G10" s="500"/>
      <c r="H10" s="500"/>
      <c r="I10" s="500"/>
      <c r="J10" s="500"/>
      <c r="K10" s="500"/>
      <c r="L10" s="500"/>
      <c r="M10" s="500"/>
      <c r="N10" s="501"/>
    </row>
    <row r="11" spans="1:16" ht="15.75" thickBot="1" x14ac:dyDescent="0.3">
      <c r="B11" s="130" t="s">
        <v>84</v>
      </c>
      <c r="C11" s="502">
        <v>28</v>
      </c>
      <c r="D11" s="502"/>
      <c r="E11" s="503"/>
      <c r="F11" s="172"/>
      <c r="G11" s="172"/>
      <c r="H11" s="172"/>
      <c r="I11" s="172"/>
      <c r="J11" s="172"/>
      <c r="K11" s="172"/>
      <c r="L11" s="172"/>
      <c r="M11" s="172"/>
      <c r="N11" s="173"/>
    </row>
    <row r="12" spans="1:16" ht="15.75" thickBot="1" x14ac:dyDescent="0.3">
      <c r="B12" s="131" t="s">
        <v>85</v>
      </c>
      <c r="C12" s="147">
        <v>42023</v>
      </c>
      <c r="D12" s="104"/>
      <c r="E12" s="104"/>
      <c r="F12" s="104"/>
      <c r="G12" s="104"/>
      <c r="H12" s="104"/>
      <c r="I12" s="104"/>
      <c r="J12" s="104"/>
      <c r="K12" s="104"/>
      <c r="L12" s="104"/>
      <c r="M12" s="104"/>
      <c r="N12" s="105"/>
    </row>
    <row r="13" spans="1:16" ht="15" x14ac:dyDescent="0.25">
      <c r="B13" s="132"/>
      <c r="C13" s="148"/>
      <c r="D13" s="133"/>
      <c r="E13" s="133"/>
      <c r="F13" s="133"/>
      <c r="G13" s="133"/>
      <c r="H13" s="133"/>
      <c r="I13" s="174"/>
      <c r="J13" s="174"/>
      <c r="K13" s="174"/>
      <c r="L13" s="174"/>
      <c r="M13" s="174"/>
      <c r="N13" s="133"/>
    </row>
    <row r="14" spans="1:16" ht="15" x14ac:dyDescent="0.25">
      <c r="I14" s="174"/>
      <c r="J14" s="174"/>
      <c r="K14" s="174"/>
      <c r="L14" s="174"/>
      <c r="M14" s="174"/>
      <c r="N14" s="175"/>
    </row>
    <row r="15" spans="1:16" ht="30" customHeight="1" x14ac:dyDescent="0.25">
      <c r="B15" s="498" t="s">
        <v>86</v>
      </c>
      <c r="C15" s="498"/>
      <c r="D15" s="176" t="s">
        <v>87</v>
      </c>
      <c r="E15" s="176" t="s">
        <v>88</v>
      </c>
      <c r="F15" s="176" t="s">
        <v>89</v>
      </c>
      <c r="G15" s="177"/>
      <c r="I15" s="149"/>
      <c r="J15" s="149"/>
      <c r="K15" s="149"/>
      <c r="L15" s="149"/>
      <c r="M15" s="149"/>
      <c r="N15" s="175"/>
    </row>
    <row r="16" spans="1:16" ht="15" x14ac:dyDescent="0.25">
      <c r="B16" s="498"/>
      <c r="C16" s="498"/>
      <c r="D16" s="176">
        <v>28</v>
      </c>
      <c r="E16" s="178">
        <v>666580810</v>
      </c>
      <c r="F16" s="178">
        <v>245</v>
      </c>
      <c r="G16" s="179"/>
      <c r="I16" s="150"/>
      <c r="J16" s="150"/>
      <c r="K16" s="150"/>
      <c r="L16" s="150"/>
      <c r="M16" s="150"/>
      <c r="N16" s="175"/>
    </row>
    <row r="17" spans="1:14" ht="15" x14ac:dyDescent="0.25">
      <c r="B17" s="498"/>
      <c r="C17" s="498"/>
      <c r="D17" s="176"/>
      <c r="E17" s="178"/>
      <c r="F17" s="178"/>
      <c r="G17" s="179"/>
      <c r="I17" s="150"/>
      <c r="J17" s="150"/>
      <c r="K17" s="150"/>
      <c r="L17" s="150"/>
      <c r="M17" s="150"/>
      <c r="N17" s="175"/>
    </row>
    <row r="18" spans="1:14" ht="15" x14ac:dyDescent="0.25">
      <c r="B18" s="498"/>
      <c r="C18" s="498"/>
      <c r="D18" s="176"/>
      <c r="E18" s="178"/>
      <c r="F18" s="178"/>
      <c r="G18" s="179"/>
      <c r="I18" s="150"/>
      <c r="J18" s="150"/>
      <c r="K18" s="150"/>
      <c r="L18" s="150"/>
      <c r="M18" s="150"/>
      <c r="N18" s="175"/>
    </row>
    <row r="19" spans="1:14" ht="15" x14ac:dyDescent="0.25">
      <c r="B19" s="498"/>
      <c r="C19" s="498"/>
      <c r="D19" s="176"/>
      <c r="E19" s="180"/>
      <c r="F19" s="178"/>
      <c r="G19" s="179"/>
      <c r="H19" s="151"/>
      <c r="I19" s="150"/>
      <c r="J19" s="150"/>
      <c r="K19" s="150"/>
      <c r="L19" s="150"/>
      <c r="M19" s="150"/>
      <c r="N19" s="181"/>
    </row>
    <row r="20" spans="1:14" ht="15" x14ac:dyDescent="0.25">
      <c r="B20" s="498"/>
      <c r="C20" s="498"/>
      <c r="D20" s="176"/>
      <c r="E20" s="180"/>
      <c r="F20" s="178"/>
      <c r="G20" s="179"/>
      <c r="H20" s="151"/>
      <c r="I20" s="152"/>
      <c r="J20" s="152"/>
      <c r="K20" s="152"/>
      <c r="L20" s="152"/>
      <c r="M20" s="152"/>
      <c r="N20" s="181"/>
    </row>
    <row r="21" spans="1:14" ht="15" x14ac:dyDescent="0.25">
      <c r="B21" s="498"/>
      <c r="C21" s="498"/>
      <c r="D21" s="176"/>
      <c r="E21" s="180"/>
      <c r="F21" s="178"/>
      <c r="G21" s="179"/>
      <c r="H21" s="151"/>
      <c r="I21" s="174"/>
      <c r="J21" s="174"/>
      <c r="K21" s="174"/>
      <c r="L21" s="174"/>
      <c r="M21" s="174"/>
      <c r="N21" s="181"/>
    </row>
    <row r="22" spans="1:14" ht="15" x14ac:dyDescent="0.25">
      <c r="B22" s="498"/>
      <c r="C22" s="498"/>
      <c r="D22" s="176"/>
      <c r="E22" s="180"/>
      <c r="F22" s="178"/>
      <c r="G22" s="179"/>
      <c r="H22" s="151"/>
      <c r="I22" s="174"/>
      <c r="J22" s="174"/>
      <c r="K22" s="174"/>
      <c r="L22" s="174"/>
      <c r="M22" s="174"/>
      <c r="N22" s="181"/>
    </row>
    <row r="23" spans="1:14" ht="15.75" thickBot="1" x14ac:dyDescent="0.3">
      <c r="B23" s="489" t="s">
        <v>90</v>
      </c>
      <c r="C23" s="491"/>
      <c r="D23" s="176"/>
      <c r="E23" s="182">
        <f>SUM(E16:E22)</f>
        <v>666580810</v>
      </c>
      <c r="F23" s="178">
        <f>SUM(F16:F22)</f>
        <v>245</v>
      </c>
      <c r="G23" s="179"/>
      <c r="H23" s="151"/>
      <c r="I23" s="174"/>
      <c r="J23" s="174"/>
      <c r="K23" s="174"/>
      <c r="L23" s="174"/>
      <c r="M23" s="174"/>
      <c r="N23" s="181"/>
    </row>
    <row r="24" spans="1:14" ht="43.5" thickBot="1" x14ac:dyDescent="0.3">
      <c r="A24" s="131"/>
      <c r="B24" s="127" t="s">
        <v>91</v>
      </c>
      <c r="C24" s="127" t="s">
        <v>92</v>
      </c>
      <c r="E24" s="149"/>
      <c r="F24" s="149"/>
      <c r="G24" s="149"/>
      <c r="H24" s="149"/>
      <c r="I24" s="132"/>
      <c r="J24" s="132"/>
      <c r="K24" s="132"/>
      <c r="L24" s="132"/>
      <c r="M24" s="132"/>
    </row>
    <row r="25" spans="1:14" ht="15.75" thickBot="1" x14ac:dyDescent="0.3">
      <c r="A25" s="183">
        <v>1</v>
      </c>
      <c r="C25" s="184">
        <f>+F23*80%</f>
        <v>196</v>
      </c>
      <c r="D25" s="150"/>
      <c r="E25" s="185">
        <f>E23</f>
        <v>666580810</v>
      </c>
      <c r="F25" s="153"/>
      <c r="G25" s="153"/>
      <c r="H25" s="153"/>
      <c r="I25" s="186"/>
      <c r="J25" s="186"/>
      <c r="K25" s="186"/>
      <c r="L25" s="186"/>
      <c r="M25" s="186"/>
    </row>
    <row r="26" spans="1:14" ht="15" x14ac:dyDescent="0.25">
      <c r="A26" s="187"/>
      <c r="C26" s="108"/>
      <c r="D26" s="150"/>
      <c r="E26" s="154"/>
      <c r="F26" s="153"/>
      <c r="G26" s="153"/>
      <c r="H26" s="153"/>
      <c r="I26" s="186"/>
      <c r="J26" s="186"/>
      <c r="K26" s="186"/>
      <c r="L26" s="186"/>
      <c r="M26" s="186"/>
    </row>
    <row r="27" spans="1:14" ht="15" x14ac:dyDescent="0.25">
      <c r="A27" s="187"/>
      <c r="C27" s="108"/>
      <c r="D27" s="150"/>
      <c r="E27" s="154"/>
      <c r="F27" s="153"/>
      <c r="G27" s="153"/>
      <c r="H27" s="153"/>
      <c r="I27" s="186"/>
      <c r="J27" s="186"/>
      <c r="K27" s="186"/>
      <c r="L27" s="186"/>
      <c r="M27" s="186"/>
    </row>
    <row r="28" spans="1:14" ht="15" x14ac:dyDescent="0.2">
      <c r="A28" s="187"/>
      <c r="B28" s="188" t="s">
        <v>93</v>
      </c>
      <c r="C28" s="171"/>
      <c r="D28" s="171"/>
      <c r="E28" s="171"/>
      <c r="F28" s="171"/>
      <c r="G28" s="171"/>
      <c r="H28" s="171"/>
      <c r="I28" s="174"/>
      <c r="J28" s="174"/>
      <c r="K28" s="174"/>
      <c r="L28" s="174"/>
      <c r="M28" s="174"/>
      <c r="N28" s="175"/>
    </row>
    <row r="29" spans="1:14" ht="15" x14ac:dyDescent="0.2">
      <c r="A29" s="187"/>
      <c r="B29" s="171"/>
      <c r="C29" s="171"/>
      <c r="D29" s="171"/>
      <c r="E29" s="171"/>
      <c r="F29" s="171"/>
      <c r="G29" s="171"/>
      <c r="H29" s="171"/>
      <c r="I29" s="174"/>
      <c r="J29" s="174"/>
      <c r="K29" s="174"/>
      <c r="L29" s="174"/>
      <c r="M29" s="174"/>
      <c r="N29" s="175"/>
    </row>
    <row r="30" spans="1:14" ht="15" x14ac:dyDescent="0.2">
      <c r="A30" s="187"/>
      <c r="B30" s="176" t="s">
        <v>94</v>
      </c>
      <c r="C30" s="176" t="s">
        <v>75</v>
      </c>
      <c r="D30" s="176" t="s">
        <v>95</v>
      </c>
      <c r="E30" s="171"/>
      <c r="F30" s="171"/>
      <c r="G30" s="171"/>
      <c r="H30" s="171"/>
      <c r="I30" s="174"/>
      <c r="J30" s="174"/>
      <c r="K30" s="174"/>
      <c r="L30" s="174"/>
      <c r="M30" s="174"/>
      <c r="N30" s="175"/>
    </row>
    <row r="31" spans="1:14" ht="15" x14ac:dyDescent="0.2">
      <c r="A31" s="187"/>
      <c r="B31" s="99" t="s">
        <v>97</v>
      </c>
      <c r="C31" s="85" t="s">
        <v>98</v>
      </c>
      <c r="D31" s="85"/>
      <c r="E31" s="171"/>
      <c r="F31" s="171"/>
      <c r="G31" s="171"/>
      <c r="H31" s="171"/>
      <c r="I31" s="174"/>
      <c r="J31" s="174"/>
      <c r="K31" s="174"/>
      <c r="L31" s="174"/>
      <c r="M31" s="174"/>
      <c r="N31" s="175"/>
    </row>
    <row r="32" spans="1:14" ht="15" x14ac:dyDescent="0.2">
      <c r="A32" s="187"/>
      <c r="B32" s="99" t="s">
        <v>99</v>
      </c>
      <c r="C32" s="85" t="s">
        <v>98</v>
      </c>
      <c r="D32" s="99"/>
      <c r="E32" s="171"/>
      <c r="F32" s="171"/>
      <c r="G32" s="171"/>
      <c r="H32" s="171"/>
      <c r="I32" s="174"/>
      <c r="J32" s="174"/>
      <c r="K32" s="174"/>
      <c r="L32" s="174"/>
      <c r="M32" s="174"/>
      <c r="N32" s="175"/>
    </row>
    <row r="33" spans="1:14" ht="15" x14ac:dyDescent="0.2">
      <c r="A33" s="187"/>
      <c r="B33" s="99" t="s">
        <v>100</v>
      </c>
      <c r="C33" s="85" t="s">
        <v>98</v>
      </c>
      <c r="D33" s="99"/>
      <c r="E33" s="171"/>
      <c r="F33" s="171"/>
      <c r="G33" s="171"/>
      <c r="H33" s="171"/>
      <c r="I33" s="174"/>
      <c r="J33" s="174"/>
      <c r="K33" s="174"/>
      <c r="L33" s="174"/>
      <c r="M33" s="174"/>
      <c r="N33" s="175"/>
    </row>
    <row r="34" spans="1:14" ht="15" x14ac:dyDescent="0.2">
      <c r="A34" s="187"/>
      <c r="B34" s="99" t="s">
        <v>101</v>
      </c>
      <c r="C34" s="85"/>
      <c r="D34" s="202" t="s">
        <v>98</v>
      </c>
      <c r="E34" s="171"/>
      <c r="F34" s="171"/>
      <c r="G34" s="171"/>
      <c r="H34" s="171"/>
      <c r="I34" s="174"/>
      <c r="J34" s="174"/>
      <c r="K34" s="174"/>
      <c r="L34" s="174"/>
      <c r="M34" s="174"/>
      <c r="N34" s="175"/>
    </row>
    <row r="35" spans="1:14" ht="15" x14ac:dyDescent="0.2">
      <c r="A35" s="187"/>
      <c r="B35" s="171"/>
      <c r="C35" s="171"/>
      <c r="D35" s="171"/>
      <c r="E35" s="171"/>
      <c r="F35" s="171"/>
      <c r="G35" s="171"/>
      <c r="H35" s="171"/>
      <c r="I35" s="174"/>
      <c r="J35" s="174"/>
      <c r="K35" s="174"/>
      <c r="L35" s="174"/>
      <c r="M35" s="174"/>
      <c r="N35" s="175"/>
    </row>
    <row r="36" spans="1:14" ht="15" x14ac:dyDescent="0.2">
      <c r="A36" s="187"/>
      <c r="B36" s="171"/>
      <c r="C36" s="171"/>
      <c r="D36" s="171"/>
      <c r="E36" s="171"/>
      <c r="F36" s="171"/>
      <c r="G36" s="171"/>
      <c r="H36" s="171"/>
      <c r="I36" s="174"/>
      <c r="J36" s="174"/>
      <c r="K36" s="174"/>
      <c r="L36" s="174"/>
      <c r="M36" s="174"/>
      <c r="N36" s="175"/>
    </row>
    <row r="37" spans="1:14" ht="15" x14ac:dyDescent="0.2">
      <c r="A37" s="187"/>
      <c r="B37" s="188" t="s">
        <v>102</v>
      </c>
      <c r="C37" s="171"/>
      <c r="D37" s="171"/>
      <c r="E37" s="171"/>
      <c r="F37" s="171"/>
      <c r="G37" s="171"/>
      <c r="H37" s="171"/>
      <c r="I37" s="174"/>
      <c r="J37" s="174"/>
      <c r="K37" s="174"/>
      <c r="L37" s="174"/>
      <c r="M37" s="174"/>
      <c r="N37" s="175"/>
    </row>
    <row r="38" spans="1:14" ht="15" x14ac:dyDescent="0.2">
      <c r="A38" s="187"/>
      <c r="B38" s="171"/>
      <c r="C38" s="171"/>
      <c r="D38" s="171"/>
      <c r="E38" s="171"/>
      <c r="F38" s="171"/>
      <c r="G38" s="171"/>
      <c r="H38" s="171"/>
      <c r="I38" s="174"/>
      <c r="J38" s="174"/>
      <c r="K38" s="174"/>
      <c r="L38" s="174"/>
      <c r="M38" s="174"/>
      <c r="N38" s="175"/>
    </row>
    <row r="39" spans="1:14" ht="15" x14ac:dyDescent="0.2">
      <c r="A39" s="187"/>
      <c r="B39" s="171"/>
      <c r="C39" s="171"/>
      <c r="D39" s="171"/>
      <c r="E39" s="171"/>
      <c r="F39" s="171"/>
      <c r="G39" s="171"/>
      <c r="H39" s="171"/>
      <c r="I39" s="174"/>
      <c r="J39" s="174"/>
      <c r="K39" s="174"/>
      <c r="L39" s="174"/>
      <c r="M39" s="174"/>
      <c r="N39" s="175"/>
    </row>
    <row r="40" spans="1:14" ht="15" x14ac:dyDescent="0.2">
      <c r="A40" s="187"/>
      <c r="B40" s="176" t="s">
        <v>94</v>
      </c>
      <c r="C40" s="176" t="s">
        <v>103</v>
      </c>
      <c r="D40" s="158" t="s">
        <v>104</v>
      </c>
      <c r="E40" s="158" t="s">
        <v>105</v>
      </c>
      <c r="F40" s="171"/>
      <c r="G40" s="171"/>
      <c r="H40" s="171"/>
      <c r="I40" s="174"/>
      <c r="J40" s="174"/>
      <c r="K40" s="174"/>
      <c r="L40" s="174"/>
      <c r="M40" s="174"/>
      <c r="N40" s="175"/>
    </row>
    <row r="41" spans="1:14" ht="42.75" x14ac:dyDescent="0.2">
      <c r="A41" s="187"/>
      <c r="B41" s="190" t="s">
        <v>106</v>
      </c>
      <c r="C41" s="47">
        <v>40</v>
      </c>
      <c r="D41" s="85">
        <v>0</v>
      </c>
      <c r="E41" s="474">
        <f>+D41+D42</f>
        <v>0</v>
      </c>
      <c r="F41" s="171"/>
      <c r="G41" s="171"/>
      <c r="H41" s="171"/>
      <c r="I41" s="174"/>
      <c r="J41" s="174"/>
      <c r="K41" s="174"/>
      <c r="L41" s="174"/>
      <c r="M41" s="174"/>
      <c r="N41" s="175"/>
    </row>
    <row r="42" spans="1:14" ht="71.25" x14ac:dyDescent="0.2">
      <c r="A42" s="187"/>
      <c r="B42" s="190" t="s">
        <v>107</v>
      </c>
      <c r="C42" s="47">
        <v>60</v>
      </c>
      <c r="D42" s="85">
        <v>0</v>
      </c>
      <c r="E42" s="475"/>
      <c r="F42" s="171"/>
      <c r="G42" s="171"/>
      <c r="H42" s="171"/>
      <c r="I42" s="174"/>
      <c r="J42" s="174"/>
      <c r="K42" s="174"/>
      <c r="L42" s="174"/>
      <c r="M42" s="174"/>
      <c r="N42" s="175"/>
    </row>
    <row r="43" spans="1:14" ht="15" x14ac:dyDescent="0.25">
      <c r="A43" s="187"/>
      <c r="C43" s="108"/>
      <c r="D43" s="150"/>
      <c r="E43" s="154"/>
      <c r="F43" s="153"/>
      <c r="G43" s="153"/>
      <c r="H43" s="153"/>
      <c r="I43" s="186"/>
      <c r="J43" s="186"/>
      <c r="K43" s="186"/>
      <c r="L43" s="186"/>
      <c r="M43" s="186"/>
    </row>
    <row r="44" spans="1:14" ht="15" x14ac:dyDescent="0.25">
      <c r="A44" s="187"/>
      <c r="C44" s="108"/>
      <c r="D44" s="150"/>
      <c r="E44" s="154"/>
      <c r="F44" s="153"/>
      <c r="G44" s="153"/>
      <c r="H44" s="153"/>
      <c r="I44" s="186"/>
      <c r="J44" s="186"/>
      <c r="K44" s="186"/>
      <c r="L44" s="186"/>
      <c r="M44" s="186"/>
    </row>
    <row r="45" spans="1:14" ht="15" x14ac:dyDescent="0.25">
      <c r="A45" s="187"/>
      <c r="C45" s="108"/>
      <c r="D45" s="150"/>
      <c r="E45" s="154"/>
      <c r="F45" s="153"/>
      <c r="G45" s="153"/>
      <c r="H45" s="153"/>
      <c r="I45" s="186"/>
      <c r="J45" s="186"/>
      <c r="K45" s="186"/>
      <c r="L45" s="186"/>
      <c r="M45" s="186"/>
    </row>
    <row r="46" spans="1:14" ht="15" thickBot="1" x14ac:dyDescent="0.3">
      <c r="M46" s="504" t="s">
        <v>108</v>
      </c>
      <c r="N46" s="504"/>
    </row>
    <row r="47" spans="1:14" ht="15" x14ac:dyDescent="0.25">
      <c r="B47" s="188" t="s">
        <v>109</v>
      </c>
      <c r="K47" s="161"/>
      <c r="M47" s="191"/>
      <c r="N47" s="191"/>
    </row>
    <row r="48" spans="1:14" ht="15" thickBot="1" x14ac:dyDescent="0.3">
      <c r="M48" s="191"/>
      <c r="N48" s="191"/>
    </row>
    <row r="49" spans="1:26" s="174" customFormat="1" ht="75" x14ac:dyDescent="0.25">
      <c r="B49" s="192" t="s">
        <v>110</v>
      </c>
      <c r="C49" s="192" t="s">
        <v>111</v>
      </c>
      <c r="D49" s="192" t="s">
        <v>112</v>
      </c>
      <c r="E49" s="192" t="s">
        <v>113</v>
      </c>
      <c r="F49" s="192" t="s">
        <v>114</v>
      </c>
      <c r="G49" s="192" t="s">
        <v>115</v>
      </c>
      <c r="H49" s="192" t="s">
        <v>116</v>
      </c>
      <c r="I49" s="192" t="s">
        <v>117</v>
      </c>
      <c r="J49" s="192" t="s">
        <v>118</v>
      </c>
      <c r="K49" s="192" t="s">
        <v>119</v>
      </c>
      <c r="L49" s="192" t="s">
        <v>120</v>
      </c>
      <c r="M49" s="193" t="s">
        <v>121</v>
      </c>
      <c r="N49" s="192" t="s">
        <v>122</v>
      </c>
      <c r="O49" s="192" t="s">
        <v>123</v>
      </c>
      <c r="P49" s="194" t="s">
        <v>124</v>
      </c>
      <c r="Q49" s="194" t="s">
        <v>125</v>
      </c>
    </row>
    <row r="50" spans="1:26" s="258" customFormat="1" ht="42.75" x14ac:dyDescent="0.25">
      <c r="A50" s="47"/>
      <c r="B50" s="62" t="s">
        <v>740</v>
      </c>
      <c r="C50" s="62" t="s">
        <v>740</v>
      </c>
      <c r="D50" s="62" t="s">
        <v>697</v>
      </c>
      <c r="E50" s="62" t="s">
        <v>741</v>
      </c>
      <c r="F50" s="63" t="s">
        <v>713</v>
      </c>
      <c r="G50" s="138">
        <v>1</v>
      </c>
      <c r="H50" s="65">
        <v>40186</v>
      </c>
      <c r="I50" s="256">
        <v>40543</v>
      </c>
      <c r="J50" s="66" t="s">
        <v>76</v>
      </c>
      <c r="K50" s="85">
        <f>+(I50-H50)/30</f>
        <v>11.9</v>
      </c>
      <c r="L50" s="66" t="s">
        <v>128</v>
      </c>
      <c r="M50" s="69">
        <v>245</v>
      </c>
      <c r="N50" s="138" t="s">
        <v>742</v>
      </c>
      <c r="O50" s="239">
        <v>206446589</v>
      </c>
      <c r="P50" s="239">
        <v>39</v>
      </c>
      <c r="Q50" s="47"/>
      <c r="R50" s="187"/>
      <c r="S50" s="187"/>
      <c r="T50" s="187"/>
      <c r="U50" s="187"/>
      <c r="V50" s="187"/>
      <c r="W50" s="187"/>
      <c r="X50" s="187"/>
      <c r="Y50" s="187"/>
      <c r="Z50" s="187"/>
    </row>
    <row r="51" spans="1:26" s="258" customFormat="1" ht="42.75" x14ac:dyDescent="0.25">
      <c r="A51" s="47"/>
      <c r="B51" s="62" t="s">
        <v>740</v>
      </c>
      <c r="C51" s="62" t="s">
        <v>740</v>
      </c>
      <c r="D51" s="62" t="s">
        <v>697</v>
      </c>
      <c r="E51" s="62" t="s">
        <v>743</v>
      </c>
      <c r="F51" s="63" t="s">
        <v>713</v>
      </c>
      <c r="G51" s="138">
        <v>1</v>
      </c>
      <c r="H51" s="65">
        <v>40562</v>
      </c>
      <c r="I51" s="256">
        <v>40908</v>
      </c>
      <c r="J51" s="66" t="s">
        <v>76</v>
      </c>
      <c r="K51" s="260">
        <f>+(I51-H51)/30</f>
        <v>11.533333333333333</v>
      </c>
      <c r="L51" s="66" t="s">
        <v>128</v>
      </c>
      <c r="M51" s="69">
        <v>245</v>
      </c>
      <c r="N51" s="138" t="s">
        <v>742</v>
      </c>
      <c r="O51" s="239">
        <v>212638438</v>
      </c>
      <c r="P51" s="239">
        <v>40</v>
      </c>
      <c r="Q51" s="47"/>
      <c r="R51" s="187"/>
      <c r="S51" s="187"/>
      <c r="T51" s="187"/>
      <c r="U51" s="187"/>
      <c r="V51" s="187"/>
      <c r="W51" s="187"/>
      <c r="X51" s="187"/>
      <c r="Y51" s="187"/>
      <c r="Z51" s="187"/>
    </row>
    <row r="52" spans="1:26" s="258" customFormat="1" ht="42.75" x14ac:dyDescent="0.25">
      <c r="A52" s="47"/>
      <c r="B52" s="62" t="s">
        <v>740</v>
      </c>
      <c r="C52" s="62" t="s">
        <v>740</v>
      </c>
      <c r="D52" s="62" t="s">
        <v>697</v>
      </c>
      <c r="E52" s="85" t="s">
        <v>757</v>
      </c>
      <c r="F52" s="63" t="s">
        <v>713</v>
      </c>
      <c r="G52" s="63" t="s">
        <v>488</v>
      </c>
      <c r="H52" s="73">
        <v>41088</v>
      </c>
      <c r="I52" s="73">
        <v>41273</v>
      </c>
      <c r="J52" s="66" t="s">
        <v>76</v>
      </c>
      <c r="K52" s="259">
        <f>+(I52-H52)/30</f>
        <v>6.166666666666667</v>
      </c>
      <c r="L52" s="66" t="s">
        <v>128</v>
      </c>
      <c r="M52" s="69">
        <v>245</v>
      </c>
      <c r="N52" s="138" t="s">
        <v>758</v>
      </c>
      <c r="O52" s="239">
        <v>352800000</v>
      </c>
      <c r="P52" s="239">
        <v>40</v>
      </c>
      <c r="Q52" s="76"/>
      <c r="R52" s="187"/>
      <c r="S52" s="187"/>
      <c r="T52" s="187"/>
      <c r="U52" s="187"/>
      <c r="V52" s="187"/>
      <c r="W52" s="187"/>
      <c r="X52" s="187"/>
      <c r="Y52" s="187"/>
      <c r="Z52" s="187"/>
    </row>
    <row r="53" spans="1:26" s="258" customFormat="1" ht="42.75" x14ac:dyDescent="0.25">
      <c r="A53" s="47"/>
      <c r="B53" s="62" t="s">
        <v>740</v>
      </c>
      <c r="C53" s="62" t="s">
        <v>740</v>
      </c>
      <c r="D53" s="62" t="s">
        <v>697</v>
      </c>
      <c r="E53" s="85" t="s">
        <v>759</v>
      </c>
      <c r="F53" s="63" t="s">
        <v>713</v>
      </c>
      <c r="G53" s="63" t="s">
        <v>488</v>
      </c>
      <c r="H53" s="73">
        <v>41250</v>
      </c>
      <c r="I53" s="73">
        <v>41988</v>
      </c>
      <c r="J53" s="66" t="s">
        <v>76</v>
      </c>
      <c r="K53" s="259">
        <f>+(I53-I52)/30</f>
        <v>23.833333333333332</v>
      </c>
      <c r="L53" s="68">
        <f>+(I52-H53)/30</f>
        <v>0.76666666666666672</v>
      </c>
      <c r="M53" s="69">
        <v>245</v>
      </c>
      <c r="N53" s="138" t="s">
        <v>758</v>
      </c>
      <c r="O53" s="239">
        <v>1011853920</v>
      </c>
      <c r="P53" s="70" t="s">
        <v>760</v>
      </c>
      <c r="Q53" s="76"/>
      <c r="R53" s="187"/>
      <c r="S53" s="187"/>
      <c r="T53" s="187"/>
      <c r="U53" s="187"/>
      <c r="V53" s="187"/>
      <c r="W53" s="187"/>
      <c r="X53" s="187"/>
      <c r="Y53" s="187"/>
      <c r="Z53" s="187"/>
    </row>
    <row r="54" spans="1:26" s="79" customFormat="1" x14ac:dyDescent="0.25">
      <c r="A54" s="47"/>
      <c r="B54" s="62"/>
      <c r="C54" s="62"/>
      <c r="D54" s="62"/>
      <c r="E54" s="138"/>
      <c r="F54" s="63"/>
      <c r="G54" s="63"/>
      <c r="H54" s="65"/>
      <c r="I54" s="65"/>
      <c r="J54" s="66"/>
      <c r="K54" s="67"/>
      <c r="L54" s="66"/>
      <c r="M54" s="68"/>
      <c r="N54" s="68"/>
      <c r="O54" s="70"/>
      <c r="P54" s="70"/>
      <c r="Q54" s="76"/>
      <c r="R54" s="86"/>
      <c r="S54" s="86"/>
      <c r="T54" s="86"/>
      <c r="U54" s="86"/>
      <c r="V54" s="86"/>
      <c r="W54" s="86"/>
      <c r="X54" s="86"/>
      <c r="Y54" s="86"/>
      <c r="Z54" s="86"/>
    </row>
    <row r="55" spans="1:26" s="79" customFormat="1" ht="15" x14ac:dyDescent="0.25">
      <c r="A55" s="47"/>
      <c r="B55" s="118" t="s">
        <v>105</v>
      </c>
      <c r="C55" s="63"/>
      <c r="D55" s="62"/>
      <c r="E55" s="138"/>
      <c r="F55" s="63"/>
      <c r="G55" s="63"/>
      <c r="H55" s="63"/>
      <c r="I55" s="66"/>
      <c r="J55" s="66"/>
      <c r="K55" s="139">
        <f>SUM(K50:K54)</f>
        <v>53.433333333333337</v>
      </c>
      <c r="L55" s="140"/>
      <c r="M55" s="139">
        <f>SUM(M50:M54)</f>
        <v>980</v>
      </c>
      <c r="N55" s="140">
        <f>SUM(N50:N54)</f>
        <v>0</v>
      </c>
      <c r="O55" s="70">
        <f>SUM(O50:O54)</f>
        <v>1783738947</v>
      </c>
      <c r="P55" s="70"/>
      <c r="Q55" s="76"/>
    </row>
    <row r="56" spans="1:26" x14ac:dyDescent="0.25">
      <c r="E56" s="155"/>
      <c r="K56" s="156"/>
    </row>
    <row r="57" spans="1:26" ht="15" x14ac:dyDescent="0.25">
      <c r="B57" s="471" t="s">
        <v>133</v>
      </c>
      <c r="C57" s="471" t="s">
        <v>134</v>
      </c>
      <c r="D57" s="505" t="s">
        <v>135</v>
      </c>
      <c r="E57" s="505"/>
      <c r="K57" s="157"/>
      <c r="L57" s="157"/>
      <c r="M57" s="157"/>
    </row>
    <row r="58" spans="1:26" ht="15" x14ac:dyDescent="0.25">
      <c r="B58" s="473"/>
      <c r="C58" s="473"/>
      <c r="D58" s="158" t="s">
        <v>136</v>
      </c>
      <c r="E58" s="159" t="s">
        <v>137</v>
      </c>
      <c r="H58" s="141"/>
      <c r="K58" s="161"/>
      <c r="L58" s="157"/>
    </row>
    <row r="59" spans="1:26" ht="15" x14ac:dyDescent="0.25">
      <c r="B59" s="160" t="s">
        <v>139</v>
      </c>
      <c r="C59" s="162">
        <f>K55</f>
        <v>53.433333333333337</v>
      </c>
      <c r="D59" s="85" t="s">
        <v>98</v>
      </c>
      <c r="E59" s="85"/>
      <c r="F59" s="142"/>
      <c r="G59" s="142"/>
      <c r="H59" s="142"/>
      <c r="I59" s="142"/>
      <c r="J59" s="142"/>
      <c r="L59" s="243" t="e">
        <f>#REF!+#REF!+#REF!+#REF!</f>
        <v>#REF!</v>
      </c>
      <c r="M59" s="142"/>
    </row>
    <row r="60" spans="1:26" ht="15" x14ac:dyDescent="0.25">
      <c r="B60" s="160" t="s">
        <v>140</v>
      </c>
      <c r="C60" s="164">
        <v>245</v>
      </c>
      <c r="D60" s="85" t="s">
        <v>98</v>
      </c>
      <c r="E60" s="85"/>
    </row>
    <row r="61" spans="1:26" x14ac:dyDescent="0.25">
      <c r="B61" s="187"/>
      <c r="C61" s="506"/>
      <c r="D61" s="506"/>
      <c r="E61" s="506"/>
      <c r="F61" s="506"/>
      <c r="G61" s="506"/>
      <c r="H61" s="506"/>
      <c r="I61" s="506"/>
      <c r="J61" s="506"/>
      <c r="K61" s="506"/>
      <c r="L61" s="506"/>
      <c r="M61" s="506"/>
      <c r="N61" s="506"/>
    </row>
    <row r="62" spans="1:26" ht="15" thickBot="1" x14ac:dyDescent="0.3"/>
    <row r="63" spans="1:26" ht="15.75" thickBot="1" x14ac:dyDescent="0.3">
      <c r="B63" s="507" t="s">
        <v>141</v>
      </c>
      <c r="C63" s="507"/>
      <c r="D63" s="507"/>
      <c r="E63" s="507"/>
      <c r="F63" s="507"/>
      <c r="G63" s="507"/>
      <c r="H63" s="507"/>
      <c r="I63" s="507"/>
      <c r="J63" s="507"/>
      <c r="K63" s="507"/>
      <c r="L63" s="507"/>
      <c r="M63" s="507"/>
      <c r="N63" s="507"/>
    </row>
    <row r="66" spans="2:18" ht="90" x14ac:dyDescent="0.25">
      <c r="B66" s="176" t="s">
        <v>142</v>
      </c>
      <c r="C66" s="195" t="s">
        <v>143</v>
      </c>
      <c r="D66" s="195" t="s">
        <v>144</v>
      </c>
      <c r="E66" s="195" t="s">
        <v>145</v>
      </c>
      <c r="F66" s="195" t="s">
        <v>146</v>
      </c>
      <c r="G66" s="195" t="s">
        <v>147</v>
      </c>
      <c r="H66" s="195" t="s">
        <v>148</v>
      </c>
      <c r="I66" s="176" t="s">
        <v>661</v>
      </c>
      <c r="J66" s="195" t="s">
        <v>150</v>
      </c>
      <c r="K66" s="195" t="s">
        <v>151</v>
      </c>
      <c r="L66" s="195" t="s">
        <v>152</v>
      </c>
      <c r="M66" s="195" t="s">
        <v>153</v>
      </c>
      <c r="N66" s="196" t="s">
        <v>154</v>
      </c>
      <c r="O66" s="196" t="s">
        <v>155</v>
      </c>
      <c r="P66" s="489" t="s">
        <v>96</v>
      </c>
      <c r="Q66" s="491"/>
      <c r="R66" s="195" t="s">
        <v>156</v>
      </c>
    </row>
    <row r="67" spans="2:18" ht="42.75" x14ac:dyDescent="0.25">
      <c r="B67" s="62" t="s">
        <v>740</v>
      </c>
      <c r="C67" s="62" t="s">
        <v>318</v>
      </c>
      <c r="D67" s="127" t="s">
        <v>744</v>
      </c>
      <c r="E67" s="127">
        <v>245</v>
      </c>
      <c r="F67" s="47" t="s">
        <v>745</v>
      </c>
      <c r="G67" s="47" t="s">
        <v>488</v>
      </c>
      <c r="H67" s="47" t="s">
        <v>488</v>
      </c>
      <c r="I67" s="47" t="s">
        <v>488</v>
      </c>
      <c r="J67" s="47" t="s">
        <v>488</v>
      </c>
      <c r="K67" s="47" t="s">
        <v>713</v>
      </c>
      <c r="L67" s="47" t="s">
        <v>713</v>
      </c>
      <c r="M67" s="47" t="s">
        <v>713</v>
      </c>
      <c r="N67" s="47" t="s">
        <v>713</v>
      </c>
      <c r="O67" s="47" t="s">
        <v>713</v>
      </c>
      <c r="P67" s="468"/>
      <c r="Q67" s="469"/>
      <c r="R67" s="47"/>
    </row>
    <row r="68" spans="2:18" x14ac:dyDescent="0.25">
      <c r="B68" s="99"/>
      <c r="C68" s="99"/>
      <c r="D68" s="127"/>
      <c r="E68" s="127"/>
      <c r="F68" s="47"/>
      <c r="G68" s="47"/>
      <c r="H68" s="47"/>
      <c r="I68" s="47"/>
      <c r="J68" s="47"/>
      <c r="K68" s="127"/>
      <c r="L68" s="127"/>
      <c r="M68" s="127"/>
      <c r="N68" s="127"/>
      <c r="O68" s="127"/>
      <c r="P68" s="468"/>
      <c r="Q68" s="469"/>
      <c r="R68" s="47"/>
    </row>
    <row r="69" spans="2:18" x14ac:dyDescent="0.25">
      <c r="B69" s="123" t="s">
        <v>159</v>
      </c>
      <c r="H69" s="99"/>
      <c r="I69" s="99"/>
    </row>
    <row r="70" spans="2:18" x14ac:dyDescent="0.25">
      <c r="B70" s="123" t="s">
        <v>160</v>
      </c>
    </row>
    <row r="71" spans="2:18" x14ac:dyDescent="0.25">
      <c r="B71" s="123" t="s">
        <v>161</v>
      </c>
    </row>
    <row r="73" spans="2:18" ht="15" thickBot="1" x14ac:dyDescent="0.3"/>
    <row r="74" spans="2:18" ht="15.75" thickBot="1" x14ac:dyDescent="0.3">
      <c r="B74" s="486" t="s">
        <v>162</v>
      </c>
      <c r="C74" s="487"/>
      <c r="D74" s="487"/>
      <c r="E74" s="487"/>
      <c r="F74" s="487"/>
      <c r="G74" s="487"/>
      <c r="H74" s="487"/>
      <c r="I74" s="487"/>
      <c r="J74" s="487"/>
      <c r="K74" s="487"/>
      <c r="L74" s="487"/>
      <c r="M74" s="487"/>
      <c r="N74" s="488"/>
    </row>
    <row r="78" spans="2:18" ht="15" x14ac:dyDescent="0.25">
      <c r="B78" s="476" t="s">
        <v>163</v>
      </c>
      <c r="C78" s="498" t="s">
        <v>164</v>
      </c>
      <c r="D78" s="498" t="s">
        <v>165</v>
      </c>
      <c r="E78" s="498" t="s">
        <v>166</v>
      </c>
      <c r="F78" s="498" t="s">
        <v>167</v>
      </c>
      <c r="G78" s="498" t="s">
        <v>168</v>
      </c>
      <c r="H78" s="498" t="s">
        <v>169</v>
      </c>
      <c r="I78" s="498" t="s">
        <v>170</v>
      </c>
      <c r="J78" s="498" t="s">
        <v>171</v>
      </c>
      <c r="K78" s="498"/>
      <c r="L78" s="498"/>
      <c r="M78" s="498" t="s">
        <v>172</v>
      </c>
      <c r="N78" s="498" t="s">
        <v>640</v>
      </c>
      <c r="O78" s="498" t="s">
        <v>641</v>
      </c>
      <c r="P78" s="498" t="s">
        <v>96</v>
      </c>
      <c r="Q78" s="498"/>
    </row>
    <row r="79" spans="2:18" ht="28.5" customHeight="1" x14ac:dyDescent="0.2">
      <c r="B79" s="477"/>
      <c r="C79" s="498"/>
      <c r="D79" s="498"/>
      <c r="E79" s="498"/>
      <c r="F79" s="498"/>
      <c r="G79" s="498"/>
      <c r="H79" s="498"/>
      <c r="I79" s="498"/>
      <c r="J79" s="166" t="s">
        <v>173</v>
      </c>
      <c r="K79" s="144" t="s">
        <v>174</v>
      </c>
      <c r="L79" s="100" t="s">
        <v>175</v>
      </c>
      <c r="M79" s="498"/>
      <c r="N79" s="498"/>
      <c r="O79" s="498"/>
      <c r="P79" s="498"/>
      <c r="Q79" s="498"/>
    </row>
    <row r="80" spans="2:18" s="174" customFormat="1" ht="57" x14ac:dyDescent="0.25">
      <c r="B80" s="47" t="s">
        <v>746</v>
      </c>
      <c r="C80" s="47" t="s">
        <v>642</v>
      </c>
      <c r="D80" s="47" t="s">
        <v>747</v>
      </c>
      <c r="E80" s="58" t="s">
        <v>748</v>
      </c>
      <c r="F80" s="47" t="s">
        <v>749</v>
      </c>
      <c r="G80" s="47" t="s">
        <v>750</v>
      </c>
      <c r="H80" s="82">
        <v>36679</v>
      </c>
      <c r="I80" s="58" t="s">
        <v>488</v>
      </c>
      <c r="J80" s="62" t="s">
        <v>740</v>
      </c>
      <c r="K80" s="82" t="s">
        <v>751</v>
      </c>
      <c r="L80" s="82" t="s">
        <v>752</v>
      </c>
      <c r="M80" s="47" t="s">
        <v>713</v>
      </c>
      <c r="N80" s="47" t="s">
        <v>713</v>
      </c>
      <c r="O80" s="47" t="s">
        <v>95</v>
      </c>
      <c r="P80" s="470" t="s">
        <v>1831</v>
      </c>
      <c r="Q80" s="470"/>
    </row>
    <row r="81" spans="1:26" s="174" customFormat="1" ht="57" x14ac:dyDescent="0.25">
      <c r="A81" s="174">
        <v>1</v>
      </c>
      <c r="B81" s="47" t="s">
        <v>753</v>
      </c>
      <c r="C81" s="47" t="s">
        <v>642</v>
      </c>
      <c r="D81" s="47" t="s">
        <v>754</v>
      </c>
      <c r="E81" s="71" t="s">
        <v>755</v>
      </c>
      <c r="F81" s="47" t="s">
        <v>683</v>
      </c>
      <c r="G81" s="47" t="s">
        <v>437</v>
      </c>
      <c r="H81" s="82">
        <v>39408</v>
      </c>
      <c r="I81" s="47" t="s">
        <v>488</v>
      </c>
      <c r="J81" s="62" t="s">
        <v>740</v>
      </c>
      <c r="K81" s="47" t="s">
        <v>756</v>
      </c>
      <c r="L81" s="47" t="s">
        <v>683</v>
      </c>
      <c r="M81" s="47" t="s">
        <v>713</v>
      </c>
      <c r="N81" s="47" t="s">
        <v>713</v>
      </c>
      <c r="O81" s="47" t="s">
        <v>713</v>
      </c>
      <c r="P81" s="468"/>
      <c r="Q81" s="469"/>
    </row>
    <row r="82" spans="1:26" s="174" customFormat="1" x14ac:dyDescent="0.25">
      <c r="B82" s="47"/>
      <c r="C82" s="47"/>
      <c r="D82" s="47"/>
      <c r="E82" s="71"/>
      <c r="F82" s="47"/>
      <c r="G82" s="47"/>
      <c r="H82" s="82"/>
      <c r="I82" s="47"/>
      <c r="J82" s="47"/>
      <c r="K82" s="47"/>
      <c r="L82" s="47"/>
      <c r="M82" s="47"/>
      <c r="N82" s="47"/>
      <c r="O82" s="47"/>
      <c r="P82" s="468"/>
      <c r="Q82" s="469"/>
    </row>
    <row r="85" spans="1:26" ht="15" x14ac:dyDescent="0.25">
      <c r="B85" s="493" t="s">
        <v>193</v>
      </c>
      <c r="C85" s="494"/>
      <c r="D85" s="494"/>
      <c r="E85" s="494"/>
      <c r="F85" s="494"/>
      <c r="G85" s="494"/>
      <c r="H85" s="494"/>
      <c r="I85" s="494"/>
      <c r="J85" s="494"/>
      <c r="K85" s="494"/>
      <c r="L85" s="494"/>
      <c r="M85" s="494"/>
      <c r="N85" s="494"/>
      <c r="O85" s="494"/>
      <c r="P85" s="494"/>
    </row>
    <row r="87" spans="1:26" ht="15" thickBot="1" x14ac:dyDescent="0.3"/>
    <row r="88" spans="1:26" ht="15.75" thickBot="1" x14ac:dyDescent="0.3">
      <c r="B88" s="486" t="s">
        <v>194</v>
      </c>
      <c r="C88" s="487"/>
      <c r="D88" s="487"/>
      <c r="E88" s="487"/>
      <c r="F88" s="487"/>
      <c r="G88" s="487"/>
      <c r="H88" s="487"/>
      <c r="I88" s="487"/>
      <c r="J88" s="487"/>
      <c r="K88" s="487"/>
      <c r="L88" s="487"/>
      <c r="M88" s="487"/>
      <c r="N88" s="488"/>
    </row>
    <row r="90" spans="1:26" ht="15" thickBot="1" x14ac:dyDescent="0.3">
      <c r="M90" s="191"/>
      <c r="N90" s="191"/>
    </row>
    <row r="91" spans="1:26" s="174" customFormat="1" ht="75" x14ac:dyDescent="0.25">
      <c r="B91" s="192" t="s">
        <v>110</v>
      </c>
      <c r="C91" s="192" t="s">
        <v>111</v>
      </c>
      <c r="D91" s="192" t="s">
        <v>112</v>
      </c>
      <c r="E91" s="192" t="s">
        <v>113</v>
      </c>
      <c r="F91" s="192" t="s">
        <v>114</v>
      </c>
      <c r="G91" s="192" t="s">
        <v>115</v>
      </c>
      <c r="H91" s="192" t="s">
        <v>116</v>
      </c>
      <c r="I91" s="192" t="s">
        <v>117</v>
      </c>
      <c r="J91" s="192" t="s">
        <v>118</v>
      </c>
      <c r="K91" s="192" t="s">
        <v>119</v>
      </c>
      <c r="L91" s="192" t="s">
        <v>120</v>
      </c>
      <c r="M91" s="193" t="s">
        <v>121</v>
      </c>
      <c r="N91" s="192" t="s">
        <v>122</v>
      </c>
      <c r="O91" s="192" t="s">
        <v>123</v>
      </c>
      <c r="P91" s="194" t="s">
        <v>124</v>
      </c>
      <c r="Q91" s="194" t="s">
        <v>125</v>
      </c>
    </row>
    <row r="92" spans="1:26" s="79" customFormat="1" x14ac:dyDescent="0.25">
      <c r="A92" s="47"/>
      <c r="B92" s="62"/>
      <c r="C92" s="62"/>
      <c r="D92" s="62"/>
      <c r="E92" s="85"/>
      <c r="F92" s="63"/>
      <c r="G92" s="63"/>
      <c r="H92" s="73"/>
      <c r="I92" s="73"/>
      <c r="J92" s="66"/>
      <c r="K92" s="259"/>
      <c r="L92" s="66"/>
      <c r="M92" s="69"/>
      <c r="N92" s="138"/>
      <c r="O92" s="239"/>
      <c r="P92" s="239"/>
      <c r="Q92" s="76"/>
      <c r="R92" s="86"/>
      <c r="S92" s="86"/>
      <c r="T92" s="86"/>
      <c r="U92" s="86"/>
      <c r="V92" s="86"/>
      <c r="W92" s="86"/>
      <c r="X92" s="86"/>
      <c r="Y92" s="86"/>
      <c r="Z92" s="86"/>
    </row>
    <row r="93" spans="1:26" s="79" customFormat="1" x14ac:dyDescent="0.25">
      <c r="A93" s="47"/>
      <c r="B93" s="62"/>
      <c r="C93" s="62"/>
      <c r="D93" s="62"/>
      <c r="E93" s="85"/>
      <c r="F93" s="63"/>
      <c r="G93" s="63"/>
      <c r="H93" s="73"/>
      <c r="I93" s="73"/>
      <c r="J93" s="66"/>
      <c r="K93" s="259"/>
      <c r="L93" s="68"/>
      <c r="M93" s="69"/>
      <c r="N93" s="138"/>
      <c r="O93" s="239"/>
      <c r="P93" s="70"/>
      <c r="Q93" s="76"/>
      <c r="R93" s="86"/>
      <c r="S93" s="86"/>
      <c r="T93" s="86"/>
      <c r="U93" s="86"/>
      <c r="V93" s="86"/>
      <c r="W93" s="86"/>
      <c r="X93" s="86"/>
      <c r="Y93" s="86"/>
      <c r="Z93" s="86"/>
    </row>
    <row r="94" spans="1:26" s="79" customFormat="1" ht="15" x14ac:dyDescent="0.25">
      <c r="A94" s="47"/>
      <c r="B94" s="118" t="s">
        <v>105</v>
      </c>
      <c r="C94" s="63"/>
      <c r="D94" s="62"/>
      <c r="E94" s="138"/>
      <c r="F94" s="63"/>
      <c r="G94" s="63"/>
      <c r="H94" s="63"/>
      <c r="I94" s="66"/>
      <c r="J94" s="66"/>
      <c r="K94" s="140">
        <f>SUM(K92:K93)</f>
        <v>0</v>
      </c>
      <c r="L94" s="139">
        <f>SUM(L92:L93)</f>
        <v>0</v>
      </c>
      <c r="M94" s="139">
        <f>SUM(M92:M93)</f>
        <v>0</v>
      </c>
      <c r="N94" s="140">
        <f>SUM(N92:N93)</f>
        <v>0</v>
      </c>
      <c r="O94" s="70"/>
      <c r="P94" s="70"/>
      <c r="Q94" s="76"/>
    </row>
    <row r="95" spans="1:26" x14ac:dyDescent="0.25">
      <c r="E95" s="155"/>
    </row>
    <row r="96" spans="1:26" ht="15" x14ac:dyDescent="0.25">
      <c r="B96" s="160" t="s">
        <v>204</v>
      </c>
      <c r="C96" s="162">
        <f>+K94</f>
        <v>0</v>
      </c>
      <c r="H96" s="142"/>
      <c r="I96" s="142"/>
      <c r="J96" s="142"/>
      <c r="K96" s="142"/>
      <c r="L96" s="142"/>
      <c r="M96" s="142"/>
    </row>
    <row r="98" spans="1:17" ht="15" thickBot="1" x14ac:dyDescent="0.3"/>
    <row r="99" spans="1:17" ht="30.75" thickBot="1" x14ac:dyDescent="0.3">
      <c r="B99" s="210" t="s">
        <v>205</v>
      </c>
      <c r="C99" s="211" t="s">
        <v>206</v>
      </c>
      <c r="D99" s="210" t="s">
        <v>104</v>
      </c>
      <c r="E99" s="211" t="s">
        <v>207</v>
      </c>
    </row>
    <row r="100" spans="1:17" x14ac:dyDescent="0.25">
      <c r="B100" s="47" t="s">
        <v>208</v>
      </c>
      <c r="C100" s="212">
        <v>20</v>
      </c>
      <c r="D100" s="212"/>
      <c r="E100" s="495">
        <f>+D100+D101+D102</f>
        <v>0</v>
      </c>
    </row>
    <row r="101" spans="1:17" x14ac:dyDescent="0.25">
      <c r="B101" s="47" t="s">
        <v>209</v>
      </c>
      <c r="C101" s="85">
        <v>30</v>
      </c>
      <c r="D101" s="85"/>
      <c r="E101" s="496"/>
    </row>
    <row r="102" spans="1:17" ht="15" thickBot="1" x14ac:dyDescent="0.3">
      <c r="B102" s="47" t="s">
        <v>210</v>
      </c>
      <c r="C102" s="213">
        <v>40</v>
      </c>
      <c r="D102" s="213"/>
      <c r="E102" s="497"/>
    </row>
    <row r="105" spans="1:17" ht="15.75" thickBot="1" x14ac:dyDescent="0.3">
      <c r="B105" s="486" t="s">
        <v>211</v>
      </c>
      <c r="C105" s="487"/>
      <c r="D105" s="487"/>
      <c r="E105" s="487"/>
      <c r="F105" s="487"/>
      <c r="G105" s="487"/>
      <c r="H105" s="487"/>
      <c r="I105" s="487"/>
      <c r="J105" s="487"/>
      <c r="K105" s="487"/>
      <c r="L105" s="487"/>
      <c r="M105" s="487"/>
      <c r="N105" s="488"/>
    </row>
    <row r="107" spans="1:17" ht="15" x14ac:dyDescent="0.25">
      <c r="B107" s="476" t="s">
        <v>163</v>
      </c>
      <c r="C107" s="476" t="s">
        <v>164</v>
      </c>
      <c r="D107" s="476" t="s">
        <v>165</v>
      </c>
      <c r="E107" s="476" t="s">
        <v>166</v>
      </c>
      <c r="F107" s="476" t="s">
        <v>167</v>
      </c>
      <c r="G107" s="476" t="s">
        <v>168</v>
      </c>
      <c r="H107" s="476" t="s">
        <v>169</v>
      </c>
      <c r="I107" s="476" t="s">
        <v>170</v>
      </c>
      <c r="J107" s="489" t="s">
        <v>171</v>
      </c>
      <c r="K107" s="490"/>
      <c r="L107" s="491"/>
      <c r="M107" s="476" t="s">
        <v>172</v>
      </c>
      <c r="N107" s="476" t="s">
        <v>640</v>
      </c>
      <c r="O107" s="476" t="s">
        <v>641</v>
      </c>
      <c r="P107" s="478" t="s">
        <v>96</v>
      </c>
      <c r="Q107" s="479"/>
    </row>
    <row r="108" spans="1:17" ht="30" x14ac:dyDescent="0.25">
      <c r="B108" s="477"/>
      <c r="C108" s="477"/>
      <c r="D108" s="477"/>
      <c r="E108" s="477"/>
      <c r="F108" s="477"/>
      <c r="G108" s="477"/>
      <c r="H108" s="477"/>
      <c r="I108" s="477"/>
      <c r="J108" s="176" t="s">
        <v>173</v>
      </c>
      <c r="K108" s="176" t="s">
        <v>174</v>
      </c>
      <c r="L108" s="176" t="s">
        <v>175</v>
      </c>
      <c r="M108" s="477"/>
      <c r="N108" s="477"/>
      <c r="O108" s="477"/>
      <c r="P108" s="480"/>
      <c r="Q108" s="481"/>
    </row>
    <row r="109" spans="1:17" s="174" customFormat="1" ht="57" x14ac:dyDescent="0.25">
      <c r="B109" s="47" t="s">
        <v>559</v>
      </c>
      <c r="C109" s="47" t="s">
        <v>642</v>
      </c>
      <c r="D109" s="47" t="s">
        <v>762</v>
      </c>
      <c r="E109" s="71" t="s">
        <v>763</v>
      </c>
      <c r="F109" s="47" t="s">
        <v>764</v>
      </c>
      <c r="G109" s="47" t="s">
        <v>765</v>
      </c>
      <c r="H109" s="82">
        <v>33109</v>
      </c>
      <c r="I109" s="47" t="s">
        <v>766</v>
      </c>
      <c r="J109" s="62" t="s">
        <v>740</v>
      </c>
      <c r="K109" s="47" t="s">
        <v>767</v>
      </c>
      <c r="L109" s="47" t="s">
        <v>761</v>
      </c>
      <c r="M109" s="47" t="s">
        <v>713</v>
      </c>
      <c r="N109" s="47" t="s">
        <v>713</v>
      </c>
      <c r="O109" s="47" t="s">
        <v>713</v>
      </c>
      <c r="P109" s="468"/>
      <c r="Q109" s="469"/>
    </row>
    <row r="110" spans="1:17" s="174" customFormat="1" ht="57" x14ac:dyDescent="0.25">
      <c r="A110" s="174">
        <v>2</v>
      </c>
      <c r="B110" s="47" t="s">
        <v>870</v>
      </c>
      <c r="C110" s="47" t="s">
        <v>642</v>
      </c>
      <c r="D110" s="47" t="s">
        <v>768</v>
      </c>
      <c r="E110" s="71" t="s">
        <v>769</v>
      </c>
      <c r="F110" s="47" t="s">
        <v>501</v>
      </c>
      <c r="G110" s="47" t="s">
        <v>770</v>
      </c>
      <c r="H110" s="82">
        <v>41936</v>
      </c>
      <c r="I110" s="47" t="s">
        <v>488</v>
      </c>
      <c r="J110" s="62" t="s">
        <v>740</v>
      </c>
      <c r="K110" s="47" t="s">
        <v>771</v>
      </c>
      <c r="L110" s="47" t="s">
        <v>772</v>
      </c>
      <c r="M110" s="47" t="s">
        <v>713</v>
      </c>
      <c r="N110" s="47" t="s">
        <v>713</v>
      </c>
      <c r="O110" s="47" t="s">
        <v>713</v>
      </c>
      <c r="P110" s="468"/>
      <c r="Q110" s="469"/>
    </row>
    <row r="111" spans="1:17" s="174" customFormat="1" ht="57" x14ac:dyDescent="0.25">
      <c r="A111" s="174">
        <v>3</v>
      </c>
      <c r="B111" s="47" t="s">
        <v>870</v>
      </c>
      <c r="C111" s="47" t="s">
        <v>642</v>
      </c>
      <c r="D111" s="47" t="s">
        <v>773</v>
      </c>
      <c r="E111" s="71" t="s">
        <v>774</v>
      </c>
      <c r="F111" s="47" t="s">
        <v>544</v>
      </c>
      <c r="G111" s="47" t="s">
        <v>770</v>
      </c>
      <c r="H111" s="82">
        <v>41937</v>
      </c>
      <c r="I111" s="47" t="s">
        <v>488</v>
      </c>
      <c r="J111" s="62" t="s">
        <v>740</v>
      </c>
      <c r="K111" s="47" t="s">
        <v>775</v>
      </c>
      <c r="L111" s="47" t="s">
        <v>772</v>
      </c>
      <c r="M111" s="47" t="s">
        <v>713</v>
      </c>
      <c r="N111" s="47" t="s">
        <v>713</v>
      </c>
      <c r="O111" s="47" t="s">
        <v>713</v>
      </c>
      <c r="P111" s="468"/>
      <c r="Q111" s="469"/>
    </row>
    <row r="112" spans="1:17" s="174" customFormat="1" ht="57" x14ac:dyDescent="0.25">
      <c r="A112" s="174">
        <v>4</v>
      </c>
      <c r="B112" s="47" t="s">
        <v>870</v>
      </c>
      <c r="C112" s="47" t="s">
        <v>642</v>
      </c>
      <c r="D112" s="47" t="s">
        <v>776</v>
      </c>
      <c r="E112" s="71" t="s">
        <v>777</v>
      </c>
      <c r="F112" s="47" t="s">
        <v>778</v>
      </c>
      <c r="G112" s="47" t="s">
        <v>770</v>
      </c>
      <c r="H112" s="82" t="s">
        <v>779</v>
      </c>
      <c r="I112" s="47" t="s">
        <v>488</v>
      </c>
      <c r="J112" s="62" t="s">
        <v>740</v>
      </c>
      <c r="K112" s="47" t="s">
        <v>780</v>
      </c>
      <c r="L112" s="47" t="s">
        <v>772</v>
      </c>
      <c r="M112" s="47" t="s">
        <v>713</v>
      </c>
      <c r="N112" s="47" t="s">
        <v>713</v>
      </c>
      <c r="O112" s="47" t="s">
        <v>713</v>
      </c>
      <c r="P112" s="468"/>
      <c r="Q112" s="469"/>
    </row>
    <row r="113" spans="1:17" s="174" customFormat="1" ht="57" x14ac:dyDescent="0.25">
      <c r="A113" s="174">
        <v>5</v>
      </c>
      <c r="B113" s="47" t="s">
        <v>870</v>
      </c>
      <c r="C113" s="47" t="s">
        <v>642</v>
      </c>
      <c r="D113" s="47" t="s">
        <v>781</v>
      </c>
      <c r="E113" s="71" t="s">
        <v>782</v>
      </c>
      <c r="F113" s="47" t="s">
        <v>544</v>
      </c>
      <c r="G113" s="47" t="s">
        <v>770</v>
      </c>
      <c r="H113" s="82">
        <v>41936</v>
      </c>
      <c r="I113" s="47" t="s">
        <v>488</v>
      </c>
      <c r="J113" s="62" t="s">
        <v>740</v>
      </c>
      <c r="K113" s="47" t="s">
        <v>783</v>
      </c>
      <c r="L113" s="47" t="s">
        <v>772</v>
      </c>
      <c r="M113" s="47" t="s">
        <v>713</v>
      </c>
      <c r="N113" s="47" t="s">
        <v>713</v>
      </c>
      <c r="O113" s="47" t="s">
        <v>713</v>
      </c>
      <c r="P113" s="468"/>
      <c r="Q113" s="469"/>
    </row>
    <row r="114" spans="1:17" s="174" customFormat="1" ht="57" x14ac:dyDescent="0.25">
      <c r="A114" s="174">
        <v>6</v>
      </c>
      <c r="B114" s="47" t="s">
        <v>870</v>
      </c>
      <c r="C114" s="47" t="s">
        <v>642</v>
      </c>
      <c r="D114" s="47" t="s">
        <v>784</v>
      </c>
      <c r="E114" s="71" t="s">
        <v>785</v>
      </c>
      <c r="F114" s="47" t="s">
        <v>544</v>
      </c>
      <c r="G114" s="47" t="s">
        <v>786</v>
      </c>
      <c r="H114" s="82" t="s">
        <v>787</v>
      </c>
      <c r="I114" s="47" t="s">
        <v>488</v>
      </c>
      <c r="J114" s="62" t="s">
        <v>740</v>
      </c>
      <c r="K114" s="82" t="s">
        <v>788</v>
      </c>
      <c r="L114" s="47" t="s">
        <v>772</v>
      </c>
      <c r="M114" s="47" t="s">
        <v>713</v>
      </c>
      <c r="N114" s="47" t="s">
        <v>713</v>
      </c>
      <c r="O114" s="47" t="s">
        <v>713</v>
      </c>
      <c r="P114" s="468"/>
      <c r="Q114" s="469"/>
    </row>
    <row r="115" spans="1:17" s="174" customFormat="1" ht="57" x14ac:dyDescent="0.25">
      <c r="A115" s="174">
        <v>7</v>
      </c>
      <c r="B115" s="47" t="s">
        <v>870</v>
      </c>
      <c r="C115" s="47" t="s">
        <v>642</v>
      </c>
      <c r="D115" s="47" t="s">
        <v>789</v>
      </c>
      <c r="E115" s="71" t="s">
        <v>790</v>
      </c>
      <c r="F115" s="47" t="s">
        <v>791</v>
      </c>
      <c r="G115" s="47" t="s">
        <v>792</v>
      </c>
      <c r="H115" s="82">
        <v>40165</v>
      </c>
      <c r="I115" s="47" t="s">
        <v>488</v>
      </c>
      <c r="J115" s="62" t="s">
        <v>740</v>
      </c>
      <c r="K115" s="47" t="s">
        <v>793</v>
      </c>
      <c r="L115" s="47" t="s">
        <v>772</v>
      </c>
      <c r="M115" s="47" t="s">
        <v>713</v>
      </c>
      <c r="N115" s="47" t="s">
        <v>713</v>
      </c>
      <c r="O115" s="47" t="s">
        <v>713</v>
      </c>
      <c r="P115" s="468"/>
      <c r="Q115" s="469"/>
    </row>
    <row r="116" spans="1:17" s="174" customFormat="1" ht="52.5" customHeight="1" x14ac:dyDescent="0.25">
      <c r="A116" s="174">
        <v>8</v>
      </c>
      <c r="B116" s="47" t="s">
        <v>870</v>
      </c>
      <c r="C116" s="47" t="s">
        <v>642</v>
      </c>
      <c r="D116" s="47" t="s">
        <v>794</v>
      </c>
      <c r="E116" s="71" t="s">
        <v>795</v>
      </c>
      <c r="F116" s="258" t="s">
        <v>796</v>
      </c>
      <c r="G116" s="47" t="s">
        <v>797</v>
      </c>
      <c r="H116" s="82" t="s">
        <v>779</v>
      </c>
      <c r="I116" s="47" t="s">
        <v>488</v>
      </c>
      <c r="J116" s="62" t="s">
        <v>798</v>
      </c>
      <c r="K116" s="47" t="s">
        <v>799</v>
      </c>
      <c r="L116" s="47" t="s">
        <v>772</v>
      </c>
      <c r="M116" s="47" t="s">
        <v>713</v>
      </c>
      <c r="N116" s="47" t="s">
        <v>713</v>
      </c>
      <c r="O116" s="47" t="s">
        <v>713</v>
      </c>
      <c r="P116" s="468"/>
      <c r="Q116" s="469"/>
    </row>
    <row r="117" spans="1:17" s="174" customFormat="1" ht="57" x14ac:dyDescent="0.25">
      <c r="A117" s="174">
        <v>9</v>
      </c>
      <c r="B117" s="47" t="s">
        <v>870</v>
      </c>
      <c r="C117" s="47" t="s">
        <v>642</v>
      </c>
      <c r="D117" s="47" t="s">
        <v>800</v>
      </c>
      <c r="E117" s="71" t="s">
        <v>801</v>
      </c>
      <c r="F117" s="258" t="s">
        <v>802</v>
      </c>
      <c r="G117" s="47" t="s">
        <v>803</v>
      </c>
      <c r="H117" s="82" t="s">
        <v>779</v>
      </c>
      <c r="I117" s="47" t="s">
        <v>488</v>
      </c>
      <c r="J117" s="62" t="s">
        <v>740</v>
      </c>
      <c r="K117" s="47" t="s">
        <v>804</v>
      </c>
      <c r="L117" s="47" t="s">
        <v>772</v>
      </c>
      <c r="M117" s="47" t="s">
        <v>713</v>
      </c>
      <c r="N117" s="47" t="s">
        <v>713</v>
      </c>
      <c r="O117" s="47" t="s">
        <v>713</v>
      </c>
      <c r="P117" s="468"/>
      <c r="Q117" s="469"/>
    </row>
    <row r="118" spans="1:17" s="174" customFormat="1" ht="57" x14ac:dyDescent="0.25">
      <c r="A118" s="174">
        <v>10</v>
      </c>
      <c r="B118" s="47" t="s">
        <v>870</v>
      </c>
      <c r="C118" s="47" t="s">
        <v>642</v>
      </c>
      <c r="D118" s="47" t="s">
        <v>805</v>
      </c>
      <c r="E118" s="71" t="s">
        <v>806</v>
      </c>
      <c r="F118" s="47" t="s">
        <v>544</v>
      </c>
      <c r="G118" s="47" t="s">
        <v>770</v>
      </c>
      <c r="H118" s="82">
        <v>41936</v>
      </c>
      <c r="I118" s="47" t="s">
        <v>488</v>
      </c>
      <c r="J118" s="62" t="s">
        <v>740</v>
      </c>
      <c r="K118" s="82" t="s">
        <v>807</v>
      </c>
      <c r="L118" s="47" t="s">
        <v>772</v>
      </c>
      <c r="M118" s="47" t="s">
        <v>713</v>
      </c>
      <c r="N118" s="47" t="s">
        <v>713</v>
      </c>
      <c r="O118" s="47" t="s">
        <v>713</v>
      </c>
      <c r="P118" s="468"/>
      <c r="Q118" s="469"/>
    </row>
    <row r="119" spans="1:17" s="174" customFormat="1" ht="57" x14ac:dyDescent="0.25">
      <c r="A119" s="174">
        <v>11</v>
      </c>
      <c r="B119" s="47" t="s">
        <v>870</v>
      </c>
      <c r="C119" s="47" t="s">
        <v>642</v>
      </c>
      <c r="D119" s="47" t="s">
        <v>808</v>
      </c>
      <c r="E119" s="71" t="s">
        <v>809</v>
      </c>
      <c r="F119" s="47" t="s">
        <v>544</v>
      </c>
      <c r="G119" s="47" t="s">
        <v>770</v>
      </c>
      <c r="H119" s="82">
        <v>40892</v>
      </c>
      <c r="I119" s="47" t="s">
        <v>488</v>
      </c>
      <c r="J119" s="62" t="s">
        <v>740</v>
      </c>
      <c r="K119" s="47" t="s">
        <v>810</v>
      </c>
      <c r="L119" s="47" t="s">
        <v>772</v>
      </c>
      <c r="M119" s="47" t="s">
        <v>713</v>
      </c>
      <c r="N119" s="47" t="s">
        <v>713</v>
      </c>
      <c r="O119" s="47" t="s">
        <v>713</v>
      </c>
      <c r="P119" s="468"/>
      <c r="Q119" s="469"/>
    </row>
    <row r="120" spans="1:17" s="174" customFormat="1" ht="38.25" customHeight="1" x14ac:dyDescent="0.25">
      <c r="A120" s="174">
        <v>14</v>
      </c>
      <c r="B120" s="47" t="s">
        <v>870</v>
      </c>
      <c r="C120" s="47" t="s">
        <v>642</v>
      </c>
      <c r="D120" s="47" t="s">
        <v>811</v>
      </c>
      <c r="E120" s="71" t="s">
        <v>812</v>
      </c>
      <c r="F120" s="47" t="s">
        <v>813</v>
      </c>
      <c r="G120" s="47" t="s">
        <v>814</v>
      </c>
      <c r="H120" s="82">
        <v>40837</v>
      </c>
      <c r="I120" s="47" t="s">
        <v>488</v>
      </c>
      <c r="J120" s="62" t="s">
        <v>740</v>
      </c>
      <c r="K120" s="47" t="s">
        <v>815</v>
      </c>
      <c r="L120" s="47" t="s">
        <v>772</v>
      </c>
      <c r="M120" s="47" t="s">
        <v>713</v>
      </c>
      <c r="N120" s="47" t="s">
        <v>713</v>
      </c>
      <c r="O120" s="47" t="s">
        <v>713</v>
      </c>
      <c r="P120" s="468"/>
      <c r="Q120" s="469"/>
    </row>
    <row r="122" spans="1:17" ht="15" thickBot="1" x14ac:dyDescent="0.3"/>
    <row r="123" spans="1:17" ht="30" x14ac:dyDescent="0.25">
      <c r="B123" s="158" t="s">
        <v>94</v>
      </c>
      <c r="C123" s="158" t="s">
        <v>205</v>
      </c>
      <c r="D123" s="176" t="s">
        <v>206</v>
      </c>
      <c r="E123" s="158" t="s">
        <v>104</v>
      </c>
      <c r="F123" s="211" t="s">
        <v>227</v>
      </c>
      <c r="G123" s="177"/>
    </row>
    <row r="124" spans="1:17" ht="156.75" x14ac:dyDescent="0.2">
      <c r="B124" s="562" t="s">
        <v>228</v>
      </c>
      <c r="C124" s="217" t="s">
        <v>229</v>
      </c>
      <c r="D124" s="85">
        <v>25</v>
      </c>
      <c r="E124" s="85">
        <v>0</v>
      </c>
      <c r="F124" s="471">
        <f>+E124+E125+E126</f>
        <v>35</v>
      </c>
      <c r="G124" s="221"/>
    </row>
    <row r="125" spans="1:17" ht="114" x14ac:dyDescent="0.2">
      <c r="B125" s="563"/>
      <c r="C125" s="217" t="s">
        <v>230</v>
      </c>
      <c r="D125" s="47">
        <v>25</v>
      </c>
      <c r="E125" s="85">
        <v>25</v>
      </c>
      <c r="F125" s="472"/>
      <c r="G125" s="221"/>
    </row>
    <row r="126" spans="1:17" ht="99.75" x14ac:dyDescent="0.2">
      <c r="B126" s="564"/>
      <c r="C126" s="217" t="s">
        <v>231</v>
      </c>
      <c r="D126" s="85">
        <v>10</v>
      </c>
      <c r="E126" s="85">
        <v>10</v>
      </c>
      <c r="F126" s="473"/>
      <c r="G126" s="221"/>
    </row>
    <row r="127" spans="1:17" x14ac:dyDescent="0.2">
      <c r="C127" s="171"/>
    </row>
    <row r="130" spans="2:5" ht="15" x14ac:dyDescent="0.25">
      <c r="B130" s="188" t="s">
        <v>232</v>
      </c>
    </row>
    <row r="133" spans="2:5" ht="15" x14ac:dyDescent="0.25">
      <c r="B133" s="176" t="s">
        <v>94</v>
      </c>
      <c r="C133" s="176" t="s">
        <v>103</v>
      </c>
      <c r="D133" s="158" t="s">
        <v>104</v>
      </c>
      <c r="E133" s="158" t="s">
        <v>105</v>
      </c>
    </row>
    <row r="134" spans="2:5" ht="42.75" x14ac:dyDescent="0.25">
      <c r="B134" s="190" t="s">
        <v>106</v>
      </c>
      <c r="C134" s="47">
        <v>40</v>
      </c>
      <c r="D134" s="85"/>
      <c r="E134" s="474">
        <f>+D134+D135</f>
        <v>35</v>
      </c>
    </row>
    <row r="135" spans="2:5" ht="71.25" x14ac:dyDescent="0.25">
      <c r="B135" s="190" t="s">
        <v>107</v>
      </c>
      <c r="C135" s="47">
        <v>60</v>
      </c>
      <c r="D135" s="85">
        <v>35</v>
      </c>
      <c r="E135" s="475"/>
    </row>
  </sheetData>
  <mergeCells count="69">
    <mergeCell ref="C9:N9"/>
    <mergeCell ref="B2:P2"/>
    <mergeCell ref="B4:P4"/>
    <mergeCell ref="A5:L5"/>
    <mergeCell ref="C7:N7"/>
    <mergeCell ref="C8:N8"/>
    <mergeCell ref="P66:Q66"/>
    <mergeCell ref="C10:N10"/>
    <mergeCell ref="C11:E11"/>
    <mergeCell ref="B15:C22"/>
    <mergeCell ref="B23:C23"/>
    <mergeCell ref="E41:E42"/>
    <mergeCell ref="M46:N46"/>
    <mergeCell ref="B57:B58"/>
    <mergeCell ref="C57:C58"/>
    <mergeCell ref="D57:E57"/>
    <mergeCell ref="C61:N61"/>
    <mergeCell ref="B63:N63"/>
    <mergeCell ref="P78:Q79"/>
    <mergeCell ref="P67:Q67"/>
    <mergeCell ref="P68:Q68"/>
    <mergeCell ref="B74:N74"/>
    <mergeCell ref="B78:B79"/>
    <mergeCell ref="C78:C79"/>
    <mergeCell ref="D78:D79"/>
    <mergeCell ref="E78:E79"/>
    <mergeCell ref="F78:F79"/>
    <mergeCell ref="G78:G79"/>
    <mergeCell ref="H78:H79"/>
    <mergeCell ref="I78:I79"/>
    <mergeCell ref="J78:L78"/>
    <mergeCell ref="M78:M79"/>
    <mergeCell ref="N78:N79"/>
    <mergeCell ref="O78:O79"/>
    <mergeCell ref="G107:G108"/>
    <mergeCell ref="P80:Q80"/>
    <mergeCell ref="P82:Q82"/>
    <mergeCell ref="B85:P85"/>
    <mergeCell ref="B88:N88"/>
    <mergeCell ref="E100:E102"/>
    <mergeCell ref="B105:N105"/>
    <mergeCell ref="B107:B108"/>
    <mergeCell ref="C107:C108"/>
    <mergeCell ref="D107:D108"/>
    <mergeCell ref="E107:E108"/>
    <mergeCell ref="F107:F108"/>
    <mergeCell ref="P81:Q81"/>
    <mergeCell ref="P113:Q113"/>
    <mergeCell ref="H107:H108"/>
    <mergeCell ref="I107:I108"/>
    <mergeCell ref="J107:L107"/>
    <mergeCell ref="M107:M108"/>
    <mergeCell ref="N107:N108"/>
    <mergeCell ref="O107:O108"/>
    <mergeCell ref="P107:Q108"/>
    <mergeCell ref="P109:Q109"/>
    <mergeCell ref="P110:Q110"/>
    <mergeCell ref="P111:Q111"/>
    <mergeCell ref="P112:Q112"/>
    <mergeCell ref="P120:Q120"/>
    <mergeCell ref="B124:B126"/>
    <mergeCell ref="F124:F126"/>
    <mergeCell ref="E134:E135"/>
    <mergeCell ref="P114:Q114"/>
    <mergeCell ref="P115:Q115"/>
    <mergeCell ref="P116:Q116"/>
    <mergeCell ref="P117:Q117"/>
    <mergeCell ref="P118:Q118"/>
    <mergeCell ref="P119:Q119"/>
  </mergeCells>
  <dataValidations count="2">
    <dataValidation type="decimal" allowBlank="1" showInputMessage="1" showErrorMessage="1" sqref="WVH983051 WVH25:WVH45 WLL25:WLL45 WBP25:WBP45 VRT25:VRT45 VHX25:VHX45 UYB25:UYB45 UOF25:UOF45 UEJ25:UEJ45 TUN25:TUN45 TKR25:TKR45 TAV25:TAV45 SQZ25:SQZ45 SHD25:SHD45 RXH25:RXH45 RNL25:RNL45 RDP25:RDP45 QTT25:QTT45 QJX25:QJX45 QAB25:QAB45 PQF25:PQF45 PGJ25:PGJ45 OWN25:OWN45 OMR25:OMR45 OCV25:OCV45 NSZ25:NSZ45 NJD25:NJD45 MZH25:MZH45 MPL25:MPL45 MFP25:MFP45 LVT25:LVT45 LLX25:LLX45 LCB25:LCB45 KSF25:KSF45 KIJ25:KIJ45 JYN25:JYN45 JOR25:JOR45 JEV25:JEV45 IUZ25:IUZ45 ILD25:ILD45 IBH25:IBH45 HRL25:HRL45 HHP25:HHP45 GXT25:GXT45 GNX25:GNX45 GEB25:GEB45 FUF25:FUF45 FKJ25:FKJ45 FAN25:FAN45 EQR25:EQR45 EGV25:EGV45 DWZ25:DWZ45 DND25:DND45 DDH25:DDH45 CTL25:CTL45 CJP25:CJP45 BZT25:BZT45 BPX25:BPX45 BGB25:BGB45 AWF25:AWF45 AMJ25:AMJ45 ACN25:ACN45 SR25:SR45 IV25:IV45 WBP983051 VRT983051 VHX983051 UYB983051 UOF983051 UEJ983051 TUN983051 TKR983051 TAV983051 SQZ983051 SHD983051 RXH983051 RNL983051 RDP983051 QTT983051 QJX983051 QAB983051 PQF983051 PGJ983051 OWN983051 OMR983051 OCV983051 NSZ983051 NJD983051 MZH983051 MPL983051 MFP983051 LVT983051 LLX983051 LCB983051 KSF983051 KIJ983051 JYN983051 JOR983051 JEV983051 IUZ983051 ILD983051 IBH983051 HRL983051 HHP983051 GXT983051 GNX983051 GEB983051 FUF983051 FKJ983051 FAN983051 EQR983051 EGV983051 DWZ983051 DND983051 DDH983051 CTL983051 CJP983051 BZT983051 BPX983051 BGB983051 AWF983051 AMJ983051 ACN983051 SR983051 IV983051 C983051 WVH917515 WLL917515 WBP917515 VRT917515 VHX917515 UYB917515 UOF917515 UEJ917515 TUN917515 TKR917515 TAV917515 SQZ917515 SHD917515 RXH917515 RNL917515 RDP917515 QTT917515 QJX917515 QAB917515 PQF917515 PGJ917515 OWN917515 OMR917515 OCV917515 NSZ917515 NJD917515 MZH917515 MPL917515 MFP917515 LVT917515 LLX917515 LCB917515 KSF917515 KIJ917515 JYN917515 JOR917515 JEV917515 IUZ917515 ILD917515 IBH917515 HRL917515 HHP917515 GXT917515 GNX917515 GEB917515 FUF917515 FKJ917515 FAN917515 EQR917515 EGV917515 DWZ917515 DND917515 DDH917515 CTL917515 CJP917515 BZT917515 BPX917515 BGB917515 AWF917515 AMJ917515 ACN917515 SR917515 IV917515 C917515 WVH851979 WLL851979 WBP851979 VRT851979 VHX851979 UYB851979 UOF851979 UEJ851979 TUN851979 TKR851979 TAV851979 SQZ851979 SHD851979 RXH851979 RNL851979 RDP851979 QTT851979 QJX851979 QAB851979 PQF851979 PGJ851979 OWN851979 OMR851979 OCV851979 NSZ851979 NJD851979 MZH851979 MPL851979 MFP851979 LVT851979 LLX851979 LCB851979 KSF851979 KIJ851979 JYN851979 JOR851979 JEV851979 IUZ851979 ILD851979 IBH851979 HRL851979 HHP851979 GXT851979 GNX851979 GEB851979 FUF851979 FKJ851979 FAN851979 EQR851979 EGV851979 DWZ851979 DND851979 DDH851979 CTL851979 CJP851979 BZT851979 BPX851979 BGB851979 AWF851979 AMJ851979 ACN851979 SR851979 IV851979 C851979 WVH786443 WLL786443 WBP786443 VRT786443 VHX786443 UYB786443 UOF786443 UEJ786443 TUN786443 TKR786443 TAV786443 SQZ786443 SHD786443 RXH786443 RNL786443 RDP786443 QTT786443 QJX786443 QAB786443 PQF786443 PGJ786443 OWN786443 OMR786443 OCV786443 NSZ786443 NJD786443 MZH786443 MPL786443 MFP786443 LVT786443 LLX786443 LCB786443 KSF786443 KIJ786443 JYN786443 JOR786443 JEV786443 IUZ786443 ILD786443 IBH786443 HRL786443 HHP786443 GXT786443 GNX786443 GEB786443 FUF786443 FKJ786443 FAN786443 EQR786443 EGV786443 DWZ786443 DND786443 DDH786443 CTL786443 CJP786443 BZT786443 BPX786443 BGB786443 AWF786443 AMJ786443 ACN786443 SR786443 IV786443 C786443 WVH720907 WLL720907 WBP720907 VRT720907 VHX720907 UYB720907 UOF720907 UEJ720907 TUN720907 TKR720907 TAV720907 SQZ720907 SHD720907 RXH720907 RNL720907 RDP720907 QTT720907 QJX720907 QAB720907 PQF720907 PGJ720907 OWN720907 OMR720907 OCV720907 NSZ720907 NJD720907 MZH720907 MPL720907 MFP720907 LVT720907 LLX720907 LCB720907 KSF720907 KIJ720907 JYN720907 JOR720907 JEV720907 IUZ720907 ILD720907 IBH720907 HRL720907 HHP720907 GXT720907 GNX720907 GEB720907 FUF720907 FKJ720907 FAN720907 EQR720907 EGV720907 DWZ720907 DND720907 DDH720907 CTL720907 CJP720907 BZT720907 BPX720907 BGB720907 AWF720907 AMJ720907 ACN720907 SR720907 IV720907 C720907 WVH655371 WLL655371 WBP655371 VRT655371 VHX655371 UYB655371 UOF655371 UEJ655371 TUN655371 TKR655371 TAV655371 SQZ655371 SHD655371 RXH655371 RNL655371 RDP655371 QTT655371 QJX655371 QAB655371 PQF655371 PGJ655371 OWN655371 OMR655371 OCV655371 NSZ655371 NJD655371 MZH655371 MPL655371 MFP655371 LVT655371 LLX655371 LCB655371 KSF655371 KIJ655371 JYN655371 JOR655371 JEV655371 IUZ655371 ILD655371 IBH655371 HRL655371 HHP655371 GXT655371 GNX655371 GEB655371 FUF655371 FKJ655371 FAN655371 EQR655371 EGV655371 DWZ655371 DND655371 DDH655371 CTL655371 CJP655371 BZT655371 BPX655371 BGB655371 AWF655371 AMJ655371 ACN655371 SR655371 IV655371 C655371 WVH589835 WLL589835 WBP589835 VRT589835 VHX589835 UYB589835 UOF589835 UEJ589835 TUN589835 TKR589835 TAV589835 SQZ589835 SHD589835 RXH589835 RNL589835 RDP589835 QTT589835 QJX589835 QAB589835 PQF589835 PGJ589835 OWN589835 OMR589835 OCV589835 NSZ589835 NJD589835 MZH589835 MPL589835 MFP589835 LVT589835 LLX589835 LCB589835 KSF589835 KIJ589835 JYN589835 JOR589835 JEV589835 IUZ589835 ILD589835 IBH589835 HRL589835 HHP589835 GXT589835 GNX589835 GEB589835 FUF589835 FKJ589835 FAN589835 EQR589835 EGV589835 DWZ589835 DND589835 DDH589835 CTL589835 CJP589835 BZT589835 BPX589835 BGB589835 AWF589835 AMJ589835 ACN589835 SR589835 IV589835 C589835 WVH524299 WLL524299 WBP524299 VRT524299 VHX524299 UYB524299 UOF524299 UEJ524299 TUN524299 TKR524299 TAV524299 SQZ524299 SHD524299 RXH524299 RNL524299 RDP524299 QTT524299 QJX524299 QAB524299 PQF524299 PGJ524299 OWN524299 OMR524299 OCV524299 NSZ524299 NJD524299 MZH524299 MPL524299 MFP524299 LVT524299 LLX524299 LCB524299 KSF524299 KIJ524299 JYN524299 JOR524299 JEV524299 IUZ524299 ILD524299 IBH524299 HRL524299 HHP524299 GXT524299 GNX524299 GEB524299 FUF524299 FKJ524299 FAN524299 EQR524299 EGV524299 DWZ524299 DND524299 DDH524299 CTL524299 CJP524299 BZT524299 BPX524299 BGB524299 AWF524299 AMJ524299 ACN524299 SR524299 IV524299 C524299 WVH458763 WLL458763 WBP458763 VRT458763 VHX458763 UYB458763 UOF458763 UEJ458763 TUN458763 TKR458763 TAV458763 SQZ458763 SHD458763 RXH458763 RNL458763 RDP458763 QTT458763 QJX458763 QAB458763 PQF458763 PGJ458763 OWN458763 OMR458763 OCV458763 NSZ458763 NJD458763 MZH458763 MPL458763 MFP458763 LVT458763 LLX458763 LCB458763 KSF458763 KIJ458763 JYN458763 JOR458763 JEV458763 IUZ458763 ILD458763 IBH458763 HRL458763 HHP458763 GXT458763 GNX458763 GEB458763 FUF458763 FKJ458763 FAN458763 EQR458763 EGV458763 DWZ458763 DND458763 DDH458763 CTL458763 CJP458763 BZT458763 BPX458763 BGB458763 AWF458763 AMJ458763 ACN458763 SR458763 IV458763 C458763 WVH393227 WLL393227 WBP393227 VRT393227 VHX393227 UYB393227 UOF393227 UEJ393227 TUN393227 TKR393227 TAV393227 SQZ393227 SHD393227 RXH393227 RNL393227 RDP393227 QTT393227 QJX393227 QAB393227 PQF393227 PGJ393227 OWN393227 OMR393227 OCV393227 NSZ393227 NJD393227 MZH393227 MPL393227 MFP393227 LVT393227 LLX393227 LCB393227 KSF393227 KIJ393227 JYN393227 JOR393227 JEV393227 IUZ393227 ILD393227 IBH393227 HRL393227 HHP393227 GXT393227 GNX393227 GEB393227 FUF393227 FKJ393227 FAN393227 EQR393227 EGV393227 DWZ393227 DND393227 DDH393227 CTL393227 CJP393227 BZT393227 BPX393227 BGB393227 AWF393227 AMJ393227 ACN393227 SR393227 IV393227 C393227 WVH327691 WLL327691 WBP327691 VRT327691 VHX327691 UYB327691 UOF327691 UEJ327691 TUN327691 TKR327691 TAV327691 SQZ327691 SHD327691 RXH327691 RNL327691 RDP327691 QTT327691 QJX327691 QAB327691 PQF327691 PGJ327691 OWN327691 OMR327691 OCV327691 NSZ327691 NJD327691 MZH327691 MPL327691 MFP327691 LVT327691 LLX327691 LCB327691 KSF327691 KIJ327691 JYN327691 JOR327691 JEV327691 IUZ327691 ILD327691 IBH327691 HRL327691 HHP327691 GXT327691 GNX327691 GEB327691 FUF327691 FKJ327691 FAN327691 EQR327691 EGV327691 DWZ327691 DND327691 DDH327691 CTL327691 CJP327691 BZT327691 BPX327691 BGB327691 AWF327691 AMJ327691 ACN327691 SR327691 IV327691 C327691 WVH262155 WLL262155 WBP262155 VRT262155 VHX262155 UYB262155 UOF262155 UEJ262155 TUN262155 TKR262155 TAV262155 SQZ262155 SHD262155 RXH262155 RNL262155 RDP262155 QTT262155 QJX262155 QAB262155 PQF262155 PGJ262155 OWN262155 OMR262155 OCV262155 NSZ262155 NJD262155 MZH262155 MPL262155 MFP262155 LVT262155 LLX262155 LCB262155 KSF262155 KIJ262155 JYN262155 JOR262155 JEV262155 IUZ262155 ILD262155 IBH262155 HRL262155 HHP262155 GXT262155 GNX262155 GEB262155 FUF262155 FKJ262155 FAN262155 EQR262155 EGV262155 DWZ262155 DND262155 DDH262155 CTL262155 CJP262155 BZT262155 BPX262155 BGB262155 AWF262155 AMJ262155 ACN262155 SR262155 IV262155 C262155 WVH196619 WLL196619 WBP196619 VRT196619 VHX196619 UYB196619 UOF196619 UEJ196619 TUN196619 TKR196619 TAV196619 SQZ196619 SHD196619 RXH196619 RNL196619 RDP196619 QTT196619 QJX196619 QAB196619 PQF196619 PGJ196619 OWN196619 OMR196619 OCV196619 NSZ196619 NJD196619 MZH196619 MPL196619 MFP196619 LVT196619 LLX196619 LCB196619 KSF196619 KIJ196619 JYN196619 JOR196619 JEV196619 IUZ196619 ILD196619 IBH196619 HRL196619 HHP196619 GXT196619 GNX196619 GEB196619 FUF196619 FKJ196619 FAN196619 EQR196619 EGV196619 DWZ196619 DND196619 DDH196619 CTL196619 CJP196619 BZT196619 BPX196619 BGB196619 AWF196619 AMJ196619 ACN196619 SR196619 IV196619 C196619 WVH131083 WLL131083 WBP131083 VRT131083 VHX131083 UYB131083 UOF131083 UEJ131083 TUN131083 TKR131083 TAV131083 SQZ131083 SHD131083 RXH131083 RNL131083 RDP131083 QTT131083 QJX131083 QAB131083 PQF131083 PGJ131083 OWN131083 OMR131083 OCV131083 NSZ131083 NJD131083 MZH131083 MPL131083 MFP131083 LVT131083 LLX131083 LCB131083 KSF131083 KIJ131083 JYN131083 JOR131083 JEV131083 IUZ131083 ILD131083 IBH131083 HRL131083 HHP131083 GXT131083 GNX131083 GEB131083 FUF131083 FKJ131083 FAN131083 EQR131083 EGV131083 DWZ131083 DND131083 DDH131083 CTL131083 CJP131083 BZT131083 BPX131083 BGB131083 AWF131083 AMJ131083 ACN131083 SR131083 IV131083 C131083 WVH65547 WLL65547 WBP65547 VRT65547 VHX65547 UYB65547 UOF65547 UEJ65547 TUN65547 TKR65547 TAV65547 SQZ65547 SHD65547 RXH65547 RNL65547 RDP65547 QTT65547 QJX65547 QAB65547 PQF65547 PGJ65547 OWN65547 OMR65547 OCV65547 NSZ65547 NJD65547 MZH65547 MPL65547 MFP65547 LVT65547 LLX65547 LCB65547 KSF65547 KIJ65547 JYN65547 JOR65547 JEV65547 IUZ65547 ILD65547 IBH65547 HRL65547 HHP65547 GXT65547 GNX65547 GEB65547 FUF65547 FKJ65547 FAN65547 EQR65547 EGV65547 DWZ65547 DND65547 DDH65547 CTL65547 CJP65547 BZT65547 BPX65547 BGB65547 AWF65547 AMJ65547 ACN65547 SR65547 IV65547 C65547 WLL983051">
      <formula1>0</formula1>
      <formula2>1</formula2>
    </dataValidation>
    <dataValidation type="list" allowBlank="1" showInputMessage="1" showErrorMessage="1" sqref="WVE983051 WVE25:WVE45 WLI25:WLI45 WBM25:WBM45 VRQ25:VRQ45 VHU25:VHU45 UXY25:UXY45 UOC25:UOC45 UEG25:UEG45 TUK25:TUK45 TKO25:TKO45 TAS25:TAS45 SQW25:SQW45 SHA25:SHA45 RXE25:RXE45 RNI25:RNI45 RDM25:RDM45 QTQ25:QTQ45 QJU25:QJU45 PZY25:PZY45 PQC25:PQC45 PGG25:PGG45 OWK25:OWK45 OMO25:OMO45 OCS25:OCS45 NSW25:NSW45 NJA25:NJA45 MZE25:MZE45 MPI25:MPI45 MFM25:MFM45 LVQ25:LVQ45 LLU25:LLU45 LBY25:LBY45 KSC25:KSC45 KIG25:KIG45 JYK25:JYK45 JOO25:JOO45 JES25:JES45 IUW25:IUW45 ILA25:ILA45 IBE25:IBE45 HRI25:HRI45 HHM25:HHM45 GXQ25:GXQ45 GNU25:GNU45 GDY25:GDY45 FUC25:FUC45 FKG25:FKG45 FAK25:FAK45 EQO25:EQO45 EGS25:EGS45 DWW25:DWW45 DNA25:DNA45 DDE25:DDE45 CTI25:CTI45 CJM25:CJM45 BZQ25:BZQ45 BPU25:BPU45 BFY25:BFY45 AWC25:AWC45 AMG25:AMG45 ACK25:ACK45 SO25:SO45 IS25:IS45 A25:A45 WLI983051 WBM983051 VRQ983051 VHU983051 UXY983051 UOC983051 UEG983051 TUK983051 TKO983051 TAS983051 SQW983051 SHA983051 RXE983051 RNI983051 RDM983051 QTQ983051 QJU983051 PZY983051 PQC983051 PGG983051 OWK983051 OMO983051 OCS983051 NSW983051 NJA983051 MZE983051 MPI983051 MFM983051 LVQ983051 LLU983051 LBY983051 KSC983051 KIG983051 JYK983051 JOO983051 JES983051 IUW983051 ILA983051 IBE983051 HRI983051 HHM983051 GXQ983051 GNU983051 GDY983051 FUC983051 FKG983051 FAK983051 EQO983051 EGS983051 DWW983051 DNA983051 DDE983051 CTI983051 CJM983051 BZQ983051 BPU983051 BFY983051 AWC983051 AMG983051 ACK983051 SO983051 IS983051 A983051 WVE917515 WLI917515 WBM917515 VRQ917515 VHU917515 UXY917515 UOC917515 UEG917515 TUK917515 TKO917515 TAS917515 SQW917515 SHA917515 RXE917515 RNI917515 RDM917515 QTQ917515 QJU917515 PZY917515 PQC917515 PGG917515 OWK917515 OMO917515 OCS917515 NSW917515 NJA917515 MZE917515 MPI917515 MFM917515 LVQ917515 LLU917515 LBY917515 KSC917515 KIG917515 JYK917515 JOO917515 JES917515 IUW917515 ILA917515 IBE917515 HRI917515 HHM917515 GXQ917515 GNU917515 GDY917515 FUC917515 FKG917515 FAK917515 EQO917515 EGS917515 DWW917515 DNA917515 DDE917515 CTI917515 CJM917515 BZQ917515 BPU917515 BFY917515 AWC917515 AMG917515 ACK917515 SO917515 IS917515 A917515 WVE851979 WLI851979 WBM851979 VRQ851979 VHU851979 UXY851979 UOC851979 UEG851979 TUK851979 TKO851979 TAS851979 SQW851979 SHA851979 RXE851979 RNI851979 RDM851979 QTQ851979 QJU851979 PZY851979 PQC851979 PGG851979 OWK851979 OMO851979 OCS851979 NSW851979 NJA851979 MZE851979 MPI851979 MFM851979 LVQ851979 LLU851979 LBY851979 KSC851979 KIG851979 JYK851979 JOO851979 JES851979 IUW851979 ILA851979 IBE851979 HRI851979 HHM851979 GXQ851979 GNU851979 GDY851979 FUC851979 FKG851979 FAK851979 EQO851979 EGS851979 DWW851979 DNA851979 DDE851979 CTI851979 CJM851979 BZQ851979 BPU851979 BFY851979 AWC851979 AMG851979 ACK851979 SO851979 IS851979 A851979 WVE786443 WLI786443 WBM786443 VRQ786443 VHU786443 UXY786443 UOC786443 UEG786443 TUK786443 TKO786443 TAS786443 SQW786443 SHA786443 RXE786443 RNI786443 RDM786443 QTQ786443 QJU786443 PZY786443 PQC786443 PGG786443 OWK786443 OMO786443 OCS786443 NSW786443 NJA786443 MZE786443 MPI786443 MFM786443 LVQ786443 LLU786443 LBY786443 KSC786443 KIG786443 JYK786443 JOO786443 JES786443 IUW786443 ILA786443 IBE786443 HRI786443 HHM786443 GXQ786443 GNU786443 GDY786443 FUC786443 FKG786443 FAK786443 EQO786443 EGS786443 DWW786443 DNA786443 DDE786443 CTI786443 CJM786443 BZQ786443 BPU786443 BFY786443 AWC786443 AMG786443 ACK786443 SO786443 IS786443 A786443 WVE720907 WLI720907 WBM720907 VRQ720907 VHU720907 UXY720907 UOC720907 UEG720907 TUK720907 TKO720907 TAS720907 SQW720907 SHA720907 RXE720907 RNI720907 RDM720907 QTQ720907 QJU720907 PZY720907 PQC720907 PGG720907 OWK720907 OMO720907 OCS720907 NSW720907 NJA720907 MZE720907 MPI720907 MFM720907 LVQ720907 LLU720907 LBY720907 KSC720907 KIG720907 JYK720907 JOO720907 JES720907 IUW720907 ILA720907 IBE720907 HRI720907 HHM720907 GXQ720907 GNU720907 GDY720907 FUC720907 FKG720907 FAK720907 EQO720907 EGS720907 DWW720907 DNA720907 DDE720907 CTI720907 CJM720907 BZQ720907 BPU720907 BFY720907 AWC720907 AMG720907 ACK720907 SO720907 IS720907 A720907 WVE655371 WLI655371 WBM655371 VRQ655371 VHU655371 UXY655371 UOC655371 UEG655371 TUK655371 TKO655371 TAS655371 SQW655371 SHA655371 RXE655371 RNI655371 RDM655371 QTQ655371 QJU655371 PZY655371 PQC655371 PGG655371 OWK655371 OMO655371 OCS655371 NSW655371 NJA655371 MZE655371 MPI655371 MFM655371 LVQ655371 LLU655371 LBY655371 KSC655371 KIG655371 JYK655371 JOO655371 JES655371 IUW655371 ILA655371 IBE655371 HRI655371 HHM655371 GXQ655371 GNU655371 GDY655371 FUC655371 FKG655371 FAK655371 EQO655371 EGS655371 DWW655371 DNA655371 DDE655371 CTI655371 CJM655371 BZQ655371 BPU655371 BFY655371 AWC655371 AMG655371 ACK655371 SO655371 IS655371 A655371 WVE589835 WLI589835 WBM589835 VRQ589835 VHU589835 UXY589835 UOC589835 UEG589835 TUK589835 TKO589835 TAS589835 SQW589835 SHA589835 RXE589835 RNI589835 RDM589835 QTQ589835 QJU589835 PZY589835 PQC589835 PGG589835 OWK589835 OMO589835 OCS589835 NSW589835 NJA589835 MZE589835 MPI589835 MFM589835 LVQ589835 LLU589835 LBY589835 KSC589835 KIG589835 JYK589835 JOO589835 JES589835 IUW589835 ILA589835 IBE589835 HRI589835 HHM589835 GXQ589835 GNU589835 GDY589835 FUC589835 FKG589835 FAK589835 EQO589835 EGS589835 DWW589835 DNA589835 DDE589835 CTI589835 CJM589835 BZQ589835 BPU589835 BFY589835 AWC589835 AMG589835 ACK589835 SO589835 IS589835 A589835 WVE524299 WLI524299 WBM524299 VRQ524299 VHU524299 UXY524299 UOC524299 UEG524299 TUK524299 TKO524299 TAS524299 SQW524299 SHA524299 RXE524299 RNI524299 RDM524299 QTQ524299 QJU524299 PZY524299 PQC524299 PGG524299 OWK524299 OMO524299 OCS524299 NSW524299 NJA524299 MZE524299 MPI524299 MFM524299 LVQ524299 LLU524299 LBY524299 KSC524299 KIG524299 JYK524299 JOO524299 JES524299 IUW524299 ILA524299 IBE524299 HRI524299 HHM524299 GXQ524299 GNU524299 GDY524299 FUC524299 FKG524299 FAK524299 EQO524299 EGS524299 DWW524299 DNA524299 DDE524299 CTI524299 CJM524299 BZQ524299 BPU524299 BFY524299 AWC524299 AMG524299 ACK524299 SO524299 IS524299 A524299 WVE458763 WLI458763 WBM458763 VRQ458763 VHU458763 UXY458763 UOC458763 UEG458763 TUK458763 TKO458763 TAS458763 SQW458763 SHA458763 RXE458763 RNI458763 RDM458763 QTQ458763 QJU458763 PZY458763 PQC458763 PGG458763 OWK458763 OMO458763 OCS458763 NSW458763 NJA458763 MZE458763 MPI458763 MFM458763 LVQ458763 LLU458763 LBY458763 KSC458763 KIG458763 JYK458763 JOO458763 JES458763 IUW458763 ILA458763 IBE458763 HRI458763 HHM458763 GXQ458763 GNU458763 GDY458763 FUC458763 FKG458763 FAK458763 EQO458763 EGS458763 DWW458763 DNA458763 DDE458763 CTI458763 CJM458763 BZQ458763 BPU458763 BFY458763 AWC458763 AMG458763 ACK458763 SO458763 IS458763 A458763 WVE393227 WLI393227 WBM393227 VRQ393227 VHU393227 UXY393227 UOC393227 UEG393227 TUK393227 TKO393227 TAS393227 SQW393227 SHA393227 RXE393227 RNI393227 RDM393227 QTQ393227 QJU393227 PZY393227 PQC393227 PGG393227 OWK393227 OMO393227 OCS393227 NSW393227 NJA393227 MZE393227 MPI393227 MFM393227 LVQ393227 LLU393227 LBY393227 KSC393227 KIG393227 JYK393227 JOO393227 JES393227 IUW393227 ILA393227 IBE393227 HRI393227 HHM393227 GXQ393227 GNU393227 GDY393227 FUC393227 FKG393227 FAK393227 EQO393227 EGS393227 DWW393227 DNA393227 DDE393227 CTI393227 CJM393227 BZQ393227 BPU393227 BFY393227 AWC393227 AMG393227 ACK393227 SO393227 IS393227 A393227 WVE327691 WLI327691 WBM327691 VRQ327691 VHU327691 UXY327691 UOC327691 UEG327691 TUK327691 TKO327691 TAS327691 SQW327691 SHA327691 RXE327691 RNI327691 RDM327691 QTQ327691 QJU327691 PZY327691 PQC327691 PGG327691 OWK327691 OMO327691 OCS327691 NSW327691 NJA327691 MZE327691 MPI327691 MFM327691 LVQ327691 LLU327691 LBY327691 KSC327691 KIG327691 JYK327691 JOO327691 JES327691 IUW327691 ILA327691 IBE327691 HRI327691 HHM327691 GXQ327691 GNU327691 GDY327691 FUC327691 FKG327691 FAK327691 EQO327691 EGS327691 DWW327691 DNA327691 DDE327691 CTI327691 CJM327691 BZQ327691 BPU327691 BFY327691 AWC327691 AMG327691 ACK327691 SO327691 IS327691 A327691 WVE262155 WLI262155 WBM262155 VRQ262155 VHU262155 UXY262155 UOC262155 UEG262155 TUK262155 TKO262155 TAS262155 SQW262155 SHA262155 RXE262155 RNI262155 RDM262155 QTQ262155 QJU262155 PZY262155 PQC262155 PGG262155 OWK262155 OMO262155 OCS262155 NSW262155 NJA262155 MZE262155 MPI262155 MFM262155 LVQ262155 LLU262155 LBY262155 KSC262155 KIG262155 JYK262155 JOO262155 JES262155 IUW262155 ILA262155 IBE262155 HRI262155 HHM262155 GXQ262155 GNU262155 GDY262155 FUC262155 FKG262155 FAK262155 EQO262155 EGS262155 DWW262155 DNA262155 DDE262155 CTI262155 CJM262155 BZQ262155 BPU262155 BFY262155 AWC262155 AMG262155 ACK262155 SO262155 IS262155 A262155 WVE196619 WLI196619 WBM196619 VRQ196619 VHU196619 UXY196619 UOC196619 UEG196619 TUK196619 TKO196619 TAS196619 SQW196619 SHA196619 RXE196619 RNI196619 RDM196619 QTQ196619 QJU196619 PZY196619 PQC196619 PGG196619 OWK196619 OMO196619 OCS196619 NSW196619 NJA196619 MZE196619 MPI196619 MFM196619 LVQ196619 LLU196619 LBY196619 KSC196619 KIG196619 JYK196619 JOO196619 JES196619 IUW196619 ILA196619 IBE196619 HRI196619 HHM196619 GXQ196619 GNU196619 GDY196619 FUC196619 FKG196619 FAK196619 EQO196619 EGS196619 DWW196619 DNA196619 DDE196619 CTI196619 CJM196619 BZQ196619 BPU196619 BFY196619 AWC196619 AMG196619 ACK196619 SO196619 IS196619 A196619 WVE131083 WLI131083 WBM131083 VRQ131083 VHU131083 UXY131083 UOC131083 UEG131083 TUK131083 TKO131083 TAS131083 SQW131083 SHA131083 RXE131083 RNI131083 RDM131083 QTQ131083 QJU131083 PZY131083 PQC131083 PGG131083 OWK131083 OMO131083 OCS131083 NSW131083 NJA131083 MZE131083 MPI131083 MFM131083 LVQ131083 LLU131083 LBY131083 KSC131083 KIG131083 JYK131083 JOO131083 JES131083 IUW131083 ILA131083 IBE131083 HRI131083 HHM131083 GXQ131083 GNU131083 GDY131083 FUC131083 FKG131083 FAK131083 EQO131083 EGS131083 DWW131083 DNA131083 DDE131083 CTI131083 CJM131083 BZQ131083 BPU131083 BFY131083 AWC131083 AMG131083 ACK131083 SO131083 IS131083 A131083 WVE65547 WLI65547 WBM65547 VRQ65547 VHU65547 UXY65547 UOC65547 UEG65547 TUK65547 TKO65547 TAS65547 SQW65547 SHA65547 RXE65547 RNI65547 RDM65547 QTQ65547 QJU65547 PZY65547 PQC65547 PGG65547 OWK65547 OMO65547 OCS65547 NSW65547 NJA65547 MZE65547 MPI65547 MFM65547 LVQ65547 LLU65547 LBY65547 KSC65547 KIG65547 JYK65547 JOO65547 JES65547 IUW65547 ILA65547 IBE65547 HRI65547 HHM65547 GXQ65547 GNU65547 GDY65547 FUC65547 FKG65547 FAK65547 EQO65547 EGS65547 DWW65547 DNA65547 DDE65547 CTI65547 CJM65547 BZQ65547 BPU65547 BFY65547 AWC65547 AMG65547 ACK65547 SO65547 IS65547 A65547">
      <formula1>"1,2,3,4,5"</formula1>
    </dataValidation>
  </dataValidations>
  <pageMargins left="0.7" right="0.7" top="0.75" bottom="0.75" header="0.3" footer="0.3"/>
  <pageSetup orientation="portrait" horizontalDpi="4294967295" verticalDpi="4294967295"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7"/>
  <sheetViews>
    <sheetView workbookViewId="0">
      <selection activeCell="P85" sqref="P85"/>
    </sheetView>
  </sheetViews>
  <sheetFormatPr baseColWidth="10" defaultRowHeight="14.25" x14ac:dyDescent="0.2"/>
  <cols>
    <col min="1" max="1" width="11.42578125" style="171"/>
    <col min="2" max="2" width="33" style="171" customWidth="1"/>
    <col min="3" max="3" width="37.42578125" style="171" bestFit="1" customWidth="1"/>
    <col min="4" max="4" width="45.42578125" style="171" bestFit="1" customWidth="1"/>
    <col min="5" max="5" width="32" style="171" bestFit="1" customWidth="1"/>
    <col min="6" max="6" width="24.42578125" style="171" bestFit="1" customWidth="1"/>
    <col min="7" max="7" width="50.85546875" style="171" bestFit="1" customWidth="1"/>
    <col min="8" max="8" width="31.140625" style="171" customWidth="1"/>
    <col min="9" max="9" width="12.7109375" style="171" bestFit="1" customWidth="1"/>
    <col min="10" max="10" width="18.28515625" style="171" customWidth="1"/>
    <col min="11" max="11" width="30.28515625" style="171" customWidth="1"/>
    <col min="12" max="12" width="17" style="171" customWidth="1"/>
    <col min="13" max="14" width="11.42578125" style="171"/>
    <col min="15" max="15" width="20.85546875" style="171" bestFit="1" customWidth="1"/>
    <col min="16" max="16" width="11.42578125" style="171"/>
    <col min="17" max="17" width="21" style="171" customWidth="1"/>
    <col min="18" max="257" width="11.42578125" style="171"/>
    <col min="258" max="258" width="33" style="171" customWidth="1"/>
    <col min="259" max="259" width="37.42578125" style="171" bestFit="1" customWidth="1"/>
    <col min="260" max="260" width="45.42578125" style="171" bestFit="1" customWidth="1"/>
    <col min="261" max="261" width="32" style="171" bestFit="1" customWidth="1"/>
    <col min="262" max="262" width="24.42578125" style="171" bestFit="1" customWidth="1"/>
    <col min="263" max="263" width="50.85546875" style="171" bestFit="1" customWidth="1"/>
    <col min="264" max="264" width="31.140625" style="171" customWidth="1"/>
    <col min="265" max="265" width="12.7109375" style="171" bestFit="1" customWidth="1"/>
    <col min="266" max="266" width="18.28515625" style="171" customWidth="1"/>
    <col min="267" max="267" width="30.28515625" style="171" customWidth="1"/>
    <col min="268" max="268" width="17" style="171" customWidth="1"/>
    <col min="269" max="270" width="11.42578125" style="171"/>
    <col min="271" max="271" width="20.85546875" style="171" bestFit="1" customWidth="1"/>
    <col min="272" max="272" width="11.42578125" style="171"/>
    <col min="273" max="273" width="21" style="171" customWidth="1"/>
    <col min="274" max="513" width="11.42578125" style="171"/>
    <col min="514" max="514" width="33" style="171" customWidth="1"/>
    <col min="515" max="515" width="37.42578125" style="171" bestFit="1" customWidth="1"/>
    <col min="516" max="516" width="45.42578125" style="171" bestFit="1" customWidth="1"/>
    <col min="517" max="517" width="32" style="171" bestFit="1" customWidth="1"/>
    <col min="518" max="518" width="24.42578125" style="171" bestFit="1" customWidth="1"/>
    <col min="519" max="519" width="50.85546875" style="171" bestFit="1" customWidth="1"/>
    <col min="520" max="520" width="31.140625" style="171" customWidth="1"/>
    <col min="521" max="521" width="12.7109375" style="171" bestFit="1" customWidth="1"/>
    <col min="522" max="522" width="18.28515625" style="171" customWidth="1"/>
    <col min="523" max="523" width="30.28515625" style="171" customWidth="1"/>
    <col min="524" max="524" width="17" style="171" customWidth="1"/>
    <col min="525" max="526" width="11.42578125" style="171"/>
    <col min="527" max="527" width="20.85546875" style="171" bestFit="1" customWidth="1"/>
    <col min="528" max="528" width="11.42578125" style="171"/>
    <col min="529" max="529" width="21" style="171" customWidth="1"/>
    <col min="530" max="769" width="11.42578125" style="171"/>
    <col min="770" max="770" width="33" style="171" customWidth="1"/>
    <col min="771" max="771" width="37.42578125" style="171" bestFit="1" customWidth="1"/>
    <col min="772" max="772" width="45.42578125" style="171" bestFit="1" customWidth="1"/>
    <col min="773" max="773" width="32" style="171" bestFit="1" customWidth="1"/>
    <col min="774" max="774" width="24.42578125" style="171" bestFit="1" customWidth="1"/>
    <col min="775" max="775" width="50.85546875" style="171" bestFit="1" customWidth="1"/>
    <col min="776" max="776" width="31.140625" style="171" customWidth="1"/>
    <col min="777" max="777" width="12.7109375" style="171" bestFit="1" customWidth="1"/>
    <col min="778" max="778" width="18.28515625" style="171" customWidth="1"/>
    <col min="779" max="779" width="30.28515625" style="171" customWidth="1"/>
    <col min="780" max="780" width="17" style="171" customWidth="1"/>
    <col min="781" max="782" width="11.42578125" style="171"/>
    <col min="783" max="783" width="20.85546875" style="171" bestFit="1" customWidth="1"/>
    <col min="784" max="784" width="11.42578125" style="171"/>
    <col min="785" max="785" width="21" style="171" customWidth="1"/>
    <col min="786" max="1025" width="11.42578125" style="171"/>
    <col min="1026" max="1026" width="33" style="171" customWidth="1"/>
    <col min="1027" max="1027" width="37.42578125" style="171" bestFit="1" customWidth="1"/>
    <col min="1028" max="1028" width="45.42578125" style="171" bestFit="1" customWidth="1"/>
    <col min="1029" max="1029" width="32" style="171" bestFit="1" customWidth="1"/>
    <col min="1030" max="1030" width="24.42578125" style="171" bestFit="1" customWidth="1"/>
    <col min="1031" max="1031" width="50.85546875" style="171" bestFit="1" customWidth="1"/>
    <col min="1032" max="1032" width="31.140625" style="171" customWidth="1"/>
    <col min="1033" max="1033" width="12.7109375" style="171" bestFit="1" customWidth="1"/>
    <col min="1034" max="1034" width="18.28515625" style="171" customWidth="1"/>
    <col min="1035" max="1035" width="30.28515625" style="171" customWidth="1"/>
    <col min="1036" max="1036" width="17" style="171" customWidth="1"/>
    <col min="1037" max="1038" width="11.42578125" style="171"/>
    <col min="1039" max="1039" width="20.85546875" style="171" bestFit="1" customWidth="1"/>
    <col min="1040" max="1040" width="11.42578125" style="171"/>
    <col min="1041" max="1041" width="21" style="171" customWidth="1"/>
    <col min="1042" max="1281" width="11.42578125" style="171"/>
    <col min="1282" max="1282" width="33" style="171" customWidth="1"/>
    <col min="1283" max="1283" width="37.42578125" style="171" bestFit="1" customWidth="1"/>
    <col min="1284" max="1284" width="45.42578125" style="171" bestFit="1" customWidth="1"/>
    <col min="1285" max="1285" width="32" style="171" bestFit="1" customWidth="1"/>
    <col min="1286" max="1286" width="24.42578125" style="171" bestFit="1" customWidth="1"/>
    <col min="1287" max="1287" width="50.85546875" style="171" bestFit="1" customWidth="1"/>
    <col min="1288" max="1288" width="31.140625" style="171" customWidth="1"/>
    <col min="1289" max="1289" width="12.7109375" style="171" bestFit="1" customWidth="1"/>
    <col min="1290" max="1290" width="18.28515625" style="171" customWidth="1"/>
    <col min="1291" max="1291" width="30.28515625" style="171" customWidth="1"/>
    <col min="1292" max="1292" width="17" style="171" customWidth="1"/>
    <col min="1293" max="1294" width="11.42578125" style="171"/>
    <col min="1295" max="1295" width="20.85546875" style="171" bestFit="1" customWidth="1"/>
    <col min="1296" max="1296" width="11.42578125" style="171"/>
    <col min="1297" max="1297" width="21" style="171" customWidth="1"/>
    <col min="1298" max="1537" width="11.42578125" style="171"/>
    <col min="1538" max="1538" width="33" style="171" customWidth="1"/>
    <col min="1539" max="1539" width="37.42578125" style="171" bestFit="1" customWidth="1"/>
    <col min="1540" max="1540" width="45.42578125" style="171" bestFit="1" customWidth="1"/>
    <col min="1541" max="1541" width="32" style="171" bestFit="1" customWidth="1"/>
    <col min="1542" max="1542" width="24.42578125" style="171" bestFit="1" customWidth="1"/>
    <col min="1543" max="1543" width="50.85546875" style="171" bestFit="1" customWidth="1"/>
    <col min="1544" max="1544" width="31.140625" style="171" customWidth="1"/>
    <col min="1545" max="1545" width="12.7109375" style="171" bestFit="1" customWidth="1"/>
    <col min="1546" max="1546" width="18.28515625" style="171" customWidth="1"/>
    <col min="1547" max="1547" width="30.28515625" style="171" customWidth="1"/>
    <col min="1548" max="1548" width="17" style="171" customWidth="1"/>
    <col min="1549" max="1550" width="11.42578125" style="171"/>
    <col min="1551" max="1551" width="20.85546875" style="171" bestFit="1" customWidth="1"/>
    <col min="1552" max="1552" width="11.42578125" style="171"/>
    <col min="1553" max="1553" width="21" style="171" customWidth="1"/>
    <col min="1554" max="1793" width="11.42578125" style="171"/>
    <col min="1794" max="1794" width="33" style="171" customWidth="1"/>
    <col min="1795" max="1795" width="37.42578125" style="171" bestFit="1" customWidth="1"/>
    <col min="1796" max="1796" width="45.42578125" style="171" bestFit="1" customWidth="1"/>
    <col min="1797" max="1797" width="32" style="171" bestFit="1" customWidth="1"/>
    <col min="1798" max="1798" width="24.42578125" style="171" bestFit="1" customWidth="1"/>
    <col min="1799" max="1799" width="50.85546875" style="171" bestFit="1" customWidth="1"/>
    <col min="1800" max="1800" width="31.140625" style="171" customWidth="1"/>
    <col min="1801" max="1801" width="12.7109375" style="171" bestFit="1" customWidth="1"/>
    <col min="1802" max="1802" width="18.28515625" style="171" customWidth="1"/>
    <col min="1803" max="1803" width="30.28515625" style="171" customWidth="1"/>
    <col min="1804" max="1804" width="17" style="171" customWidth="1"/>
    <col min="1805" max="1806" width="11.42578125" style="171"/>
    <col min="1807" max="1807" width="20.85546875" style="171" bestFit="1" customWidth="1"/>
    <col min="1808" max="1808" width="11.42578125" style="171"/>
    <col min="1809" max="1809" width="21" style="171" customWidth="1"/>
    <col min="1810" max="2049" width="11.42578125" style="171"/>
    <col min="2050" max="2050" width="33" style="171" customWidth="1"/>
    <col min="2051" max="2051" width="37.42578125" style="171" bestFit="1" customWidth="1"/>
    <col min="2052" max="2052" width="45.42578125" style="171" bestFit="1" customWidth="1"/>
    <col min="2053" max="2053" width="32" style="171" bestFit="1" customWidth="1"/>
    <col min="2054" max="2054" width="24.42578125" style="171" bestFit="1" customWidth="1"/>
    <col min="2055" max="2055" width="50.85546875" style="171" bestFit="1" customWidth="1"/>
    <col min="2056" max="2056" width="31.140625" style="171" customWidth="1"/>
    <col min="2057" max="2057" width="12.7109375" style="171" bestFit="1" customWidth="1"/>
    <col min="2058" max="2058" width="18.28515625" style="171" customWidth="1"/>
    <col min="2059" max="2059" width="30.28515625" style="171" customWidth="1"/>
    <col min="2060" max="2060" width="17" style="171" customWidth="1"/>
    <col min="2061" max="2062" width="11.42578125" style="171"/>
    <col min="2063" max="2063" width="20.85546875" style="171" bestFit="1" customWidth="1"/>
    <col min="2064" max="2064" width="11.42578125" style="171"/>
    <col min="2065" max="2065" width="21" style="171" customWidth="1"/>
    <col min="2066" max="2305" width="11.42578125" style="171"/>
    <col min="2306" max="2306" width="33" style="171" customWidth="1"/>
    <col min="2307" max="2307" width="37.42578125" style="171" bestFit="1" customWidth="1"/>
    <col min="2308" max="2308" width="45.42578125" style="171" bestFit="1" customWidth="1"/>
    <col min="2309" max="2309" width="32" style="171" bestFit="1" customWidth="1"/>
    <col min="2310" max="2310" width="24.42578125" style="171" bestFit="1" customWidth="1"/>
    <col min="2311" max="2311" width="50.85546875" style="171" bestFit="1" customWidth="1"/>
    <col min="2312" max="2312" width="31.140625" style="171" customWidth="1"/>
    <col min="2313" max="2313" width="12.7109375" style="171" bestFit="1" customWidth="1"/>
    <col min="2314" max="2314" width="18.28515625" style="171" customWidth="1"/>
    <col min="2315" max="2315" width="30.28515625" style="171" customWidth="1"/>
    <col min="2316" max="2316" width="17" style="171" customWidth="1"/>
    <col min="2317" max="2318" width="11.42578125" style="171"/>
    <col min="2319" max="2319" width="20.85546875" style="171" bestFit="1" customWidth="1"/>
    <col min="2320" max="2320" width="11.42578125" style="171"/>
    <col min="2321" max="2321" width="21" style="171" customWidth="1"/>
    <col min="2322" max="2561" width="11.42578125" style="171"/>
    <col min="2562" max="2562" width="33" style="171" customWidth="1"/>
    <col min="2563" max="2563" width="37.42578125" style="171" bestFit="1" customWidth="1"/>
    <col min="2564" max="2564" width="45.42578125" style="171" bestFit="1" customWidth="1"/>
    <col min="2565" max="2565" width="32" style="171" bestFit="1" customWidth="1"/>
    <col min="2566" max="2566" width="24.42578125" style="171" bestFit="1" customWidth="1"/>
    <col min="2567" max="2567" width="50.85546875" style="171" bestFit="1" customWidth="1"/>
    <col min="2568" max="2568" width="31.140625" style="171" customWidth="1"/>
    <col min="2569" max="2569" width="12.7109375" style="171" bestFit="1" customWidth="1"/>
    <col min="2570" max="2570" width="18.28515625" style="171" customWidth="1"/>
    <col min="2571" max="2571" width="30.28515625" style="171" customWidth="1"/>
    <col min="2572" max="2572" width="17" style="171" customWidth="1"/>
    <col min="2573" max="2574" width="11.42578125" style="171"/>
    <col min="2575" max="2575" width="20.85546875" style="171" bestFit="1" customWidth="1"/>
    <col min="2576" max="2576" width="11.42578125" style="171"/>
    <col min="2577" max="2577" width="21" style="171" customWidth="1"/>
    <col min="2578" max="2817" width="11.42578125" style="171"/>
    <col min="2818" max="2818" width="33" style="171" customWidth="1"/>
    <col min="2819" max="2819" width="37.42578125" style="171" bestFit="1" customWidth="1"/>
    <col min="2820" max="2820" width="45.42578125" style="171" bestFit="1" customWidth="1"/>
    <col min="2821" max="2821" width="32" style="171" bestFit="1" customWidth="1"/>
    <col min="2822" max="2822" width="24.42578125" style="171" bestFit="1" customWidth="1"/>
    <col min="2823" max="2823" width="50.85546875" style="171" bestFit="1" customWidth="1"/>
    <col min="2824" max="2824" width="31.140625" style="171" customWidth="1"/>
    <col min="2825" max="2825" width="12.7109375" style="171" bestFit="1" customWidth="1"/>
    <col min="2826" max="2826" width="18.28515625" style="171" customWidth="1"/>
    <col min="2827" max="2827" width="30.28515625" style="171" customWidth="1"/>
    <col min="2828" max="2828" width="17" style="171" customWidth="1"/>
    <col min="2829" max="2830" width="11.42578125" style="171"/>
    <col min="2831" max="2831" width="20.85546875" style="171" bestFit="1" customWidth="1"/>
    <col min="2832" max="2832" width="11.42578125" style="171"/>
    <col min="2833" max="2833" width="21" style="171" customWidth="1"/>
    <col min="2834" max="3073" width="11.42578125" style="171"/>
    <col min="3074" max="3074" width="33" style="171" customWidth="1"/>
    <col min="3075" max="3075" width="37.42578125" style="171" bestFit="1" customWidth="1"/>
    <col min="3076" max="3076" width="45.42578125" style="171" bestFit="1" customWidth="1"/>
    <col min="3077" max="3077" width="32" style="171" bestFit="1" customWidth="1"/>
    <col min="3078" max="3078" width="24.42578125" style="171" bestFit="1" customWidth="1"/>
    <col min="3079" max="3079" width="50.85546875" style="171" bestFit="1" customWidth="1"/>
    <col min="3080" max="3080" width="31.140625" style="171" customWidth="1"/>
    <col min="3081" max="3081" width="12.7109375" style="171" bestFit="1" customWidth="1"/>
    <col min="3082" max="3082" width="18.28515625" style="171" customWidth="1"/>
    <col min="3083" max="3083" width="30.28515625" style="171" customWidth="1"/>
    <col min="3084" max="3084" width="17" style="171" customWidth="1"/>
    <col min="3085" max="3086" width="11.42578125" style="171"/>
    <col min="3087" max="3087" width="20.85546875" style="171" bestFit="1" customWidth="1"/>
    <col min="3088" max="3088" width="11.42578125" style="171"/>
    <col min="3089" max="3089" width="21" style="171" customWidth="1"/>
    <col min="3090" max="3329" width="11.42578125" style="171"/>
    <col min="3330" max="3330" width="33" style="171" customWidth="1"/>
    <col min="3331" max="3331" width="37.42578125" style="171" bestFit="1" customWidth="1"/>
    <col min="3332" max="3332" width="45.42578125" style="171" bestFit="1" customWidth="1"/>
    <col min="3333" max="3333" width="32" style="171" bestFit="1" customWidth="1"/>
    <col min="3334" max="3334" width="24.42578125" style="171" bestFit="1" customWidth="1"/>
    <col min="3335" max="3335" width="50.85546875" style="171" bestFit="1" customWidth="1"/>
    <col min="3336" max="3336" width="31.140625" style="171" customWidth="1"/>
    <col min="3337" max="3337" width="12.7109375" style="171" bestFit="1" customWidth="1"/>
    <col min="3338" max="3338" width="18.28515625" style="171" customWidth="1"/>
    <col min="3339" max="3339" width="30.28515625" style="171" customWidth="1"/>
    <col min="3340" max="3340" width="17" style="171" customWidth="1"/>
    <col min="3341" max="3342" width="11.42578125" style="171"/>
    <col min="3343" max="3343" width="20.85546875" style="171" bestFit="1" customWidth="1"/>
    <col min="3344" max="3344" width="11.42578125" style="171"/>
    <col min="3345" max="3345" width="21" style="171" customWidth="1"/>
    <col min="3346" max="3585" width="11.42578125" style="171"/>
    <col min="3586" max="3586" width="33" style="171" customWidth="1"/>
    <col min="3587" max="3587" width="37.42578125" style="171" bestFit="1" customWidth="1"/>
    <col min="3588" max="3588" width="45.42578125" style="171" bestFit="1" customWidth="1"/>
    <col min="3589" max="3589" width="32" style="171" bestFit="1" customWidth="1"/>
    <col min="3590" max="3590" width="24.42578125" style="171" bestFit="1" customWidth="1"/>
    <col min="3591" max="3591" width="50.85546875" style="171" bestFit="1" customWidth="1"/>
    <col min="3592" max="3592" width="31.140625" style="171" customWidth="1"/>
    <col min="3593" max="3593" width="12.7109375" style="171" bestFit="1" customWidth="1"/>
    <col min="3594" max="3594" width="18.28515625" style="171" customWidth="1"/>
    <col min="3595" max="3595" width="30.28515625" style="171" customWidth="1"/>
    <col min="3596" max="3596" width="17" style="171" customWidth="1"/>
    <col min="3597" max="3598" width="11.42578125" style="171"/>
    <col min="3599" max="3599" width="20.85546875" style="171" bestFit="1" customWidth="1"/>
    <col min="3600" max="3600" width="11.42578125" style="171"/>
    <col min="3601" max="3601" width="21" style="171" customWidth="1"/>
    <col min="3602" max="3841" width="11.42578125" style="171"/>
    <col min="3842" max="3842" width="33" style="171" customWidth="1"/>
    <col min="3843" max="3843" width="37.42578125" style="171" bestFit="1" customWidth="1"/>
    <col min="3844" max="3844" width="45.42578125" style="171" bestFit="1" customWidth="1"/>
    <col min="3845" max="3845" width="32" style="171" bestFit="1" customWidth="1"/>
    <col min="3846" max="3846" width="24.42578125" style="171" bestFit="1" customWidth="1"/>
    <col min="3847" max="3847" width="50.85546875" style="171" bestFit="1" customWidth="1"/>
    <col min="3848" max="3848" width="31.140625" style="171" customWidth="1"/>
    <col min="3849" max="3849" width="12.7109375" style="171" bestFit="1" customWidth="1"/>
    <col min="3850" max="3850" width="18.28515625" style="171" customWidth="1"/>
    <col min="3851" max="3851" width="30.28515625" style="171" customWidth="1"/>
    <col min="3852" max="3852" width="17" style="171" customWidth="1"/>
    <col min="3853" max="3854" width="11.42578125" style="171"/>
    <col min="3855" max="3855" width="20.85546875" style="171" bestFit="1" customWidth="1"/>
    <col min="3856" max="3856" width="11.42578125" style="171"/>
    <col min="3857" max="3857" width="21" style="171" customWidth="1"/>
    <col min="3858" max="4097" width="11.42578125" style="171"/>
    <col min="4098" max="4098" width="33" style="171" customWidth="1"/>
    <col min="4099" max="4099" width="37.42578125" style="171" bestFit="1" customWidth="1"/>
    <col min="4100" max="4100" width="45.42578125" style="171" bestFit="1" customWidth="1"/>
    <col min="4101" max="4101" width="32" style="171" bestFit="1" customWidth="1"/>
    <col min="4102" max="4102" width="24.42578125" style="171" bestFit="1" customWidth="1"/>
    <col min="4103" max="4103" width="50.85546875" style="171" bestFit="1" customWidth="1"/>
    <col min="4104" max="4104" width="31.140625" style="171" customWidth="1"/>
    <col min="4105" max="4105" width="12.7109375" style="171" bestFit="1" customWidth="1"/>
    <col min="4106" max="4106" width="18.28515625" style="171" customWidth="1"/>
    <col min="4107" max="4107" width="30.28515625" style="171" customWidth="1"/>
    <col min="4108" max="4108" width="17" style="171" customWidth="1"/>
    <col min="4109" max="4110" width="11.42578125" style="171"/>
    <col min="4111" max="4111" width="20.85546875" style="171" bestFit="1" customWidth="1"/>
    <col min="4112" max="4112" width="11.42578125" style="171"/>
    <col min="4113" max="4113" width="21" style="171" customWidth="1"/>
    <col min="4114" max="4353" width="11.42578125" style="171"/>
    <col min="4354" max="4354" width="33" style="171" customWidth="1"/>
    <col min="4355" max="4355" width="37.42578125" style="171" bestFit="1" customWidth="1"/>
    <col min="4356" max="4356" width="45.42578125" style="171" bestFit="1" customWidth="1"/>
    <col min="4357" max="4357" width="32" style="171" bestFit="1" customWidth="1"/>
    <col min="4358" max="4358" width="24.42578125" style="171" bestFit="1" customWidth="1"/>
    <col min="4359" max="4359" width="50.85546875" style="171" bestFit="1" customWidth="1"/>
    <col min="4360" max="4360" width="31.140625" style="171" customWidth="1"/>
    <col min="4361" max="4361" width="12.7109375" style="171" bestFit="1" customWidth="1"/>
    <col min="4362" max="4362" width="18.28515625" style="171" customWidth="1"/>
    <col min="4363" max="4363" width="30.28515625" style="171" customWidth="1"/>
    <col min="4364" max="4364" width="17" style="171" customWidth="1"/>
    <col min="4365" max="4366" width="11.42578125" style="171"/>
    <col min="4367" max="4367" width="20.85546875" style="171" bestFit="1" customWidth="1"/>
    <col min="4368" max="4368" width="11.42578125" style="171"/>
    <col min="4369" max="4369" width="21" style="171" customWidth="1"/>
    <col min="4370" max="4609" width="11.42578125" style="171"/>
    <col min="4610" max="4610" width="33" style="171" customWidth="1"/>
    <col min="4611" max="4611" width="37.42578125" style="171" bestFit="1" customWidth="1"/>
    <col min="4612" max="4612" width="45.42578125" style="171" bestFit="1" customWidth="1"/>
    <col min="4613" max="4613" width="32" style="171" bestFit="1" customWidth="1"/>
    <col min="4614" max="4614" width="24.42578125" style="171" bestFit="1" customWidth="1"/>
    <col min="4615" max="4615" width="50.85546875" style="171" bestFit="1" customWidth="1"/>
    <col min="4616" max="4616" width="31.140625" style="171" customWidth="1"/>
    <col min="4617" max="4617" width="12.7109375" style="171" bestFit="1" customWidth="1"/>
    <col min="4618" max="4618" width="18.28515625" style="171" customWidth="1"/>
    <col min="4619" max="4619" width="30.28515625" style="171" customWidth="1"/>
    <col min="4620" max="4620" width="17" style="171" customWidth="1"/>
    <col min="4621" max="4622" width="11.42578125" style="171"/>
    <col min="4623" max="4623" width="20.85546875" style="171" bestFit="1" customWidth="1"/>
    <col min="4624" max="4624" width="11.42578125" style="171"/>
    <col min="4625" max="4625" width="21" style="171" customWidth="1"/>
    <col min="4626" max="4865" width="11.42578125" style="171"/>
    <col min="4866" max="4866" width="33" style="171" customWidth="1"/>
    <col min="4867" max="4867" width="37.42578125" style="171" bestFit="1" customWidth="1"/>
    <col min="4868" max="4868" width="45.42578125" style="171" bestFit="1" customWidth="1"/>
    <col min="4869" max="4869" width="32" style="171" bestFit="1" customWidth="1"/>
    <col min="4870" max="4870" width="24.42578125" style="171" bestFit="1" customWidth="1"/>
    <col min="4871" max="4871" width="50.85546875" style="171" bestFit="1" customWidth="1"/>
    <col min="4872" max="4872" width="31.140625" style="171" customWidth="1"/>
    <col min="4873" max="4873" width="12.7109375" style="171" bestFit="1" customWidth="1"/>
    <col min="4874" max="4874" width="18.28515625" style="171" customWidth="1"/>
    <col min="4875" max="4875" width="30.28515625" style="171" customWidth="1"/>
    <col min="4876" max="4876" width="17" style="171" customWidth="1"/>
    <col min="4877" max="4878" width="11.42578125" style="171"/>
    <col min="4879" max="4879" width="20.85546875" style="171" bestFit="1" customWidth="1"/>
    <col min="4880" max="4880" width="11.42578125" style="171"/>
    <col min="4881" max="4881" width="21" style="171" customWidth="1"/>
    <col min="4882" max="5121" width="11.42578125" style="171"/>
    <col min="5122" max="5122" width="33" style="171" customWidth="1"/>
    <col min="5123" max="5123" width="37.42578125" style="171" bestFit="1" customWidth="1"/>
    <col min="5124" max="5124" width="45.42578125" style="171" bestFit="1" customWidth="1"/>
    <col min="5125" max="5125" width="32" style="171" bestFit="1" customWidth="1"/>
    <col min="5126" max="5126" width="24.42578125" style="171" bestFit="1" customWidth="1"/>
    <col min="5127" max="5127" width="50.85546875" style="171" bestFit="1" customWidth="1"/>
    <col min="5128" max="5128" width="31.140625" style="171" customWidth="1"/>
    <col min="5129" max="5129" width="12.7109375" style="171" bestFit="1" customWidth="1"/>
    <col min="5130" max="5130" width="18.28515625" style="171" customWidth="1"/>
    <col min="5131" max="5131" width="30.28515625" style="171" customWidth="1"/>
    <col min="5132" max="5132" width="17" style="171" customWidth="1"/>
    <col min="5133" max="5134" width="11.42578125" style="171"/>
    <col min="5135" max="5135" width="20.85546875" style="171" bestFit="1" customWidth="1"/>
    <col min="5136" max="5136" width="11.42578125" style="171"/>
    <col min="5137" max="5137" width="21" style="171" customWidth="1"/>
    <col min="5138" max="5377" width="11.42578125" style="171"/>
    <col min="5378" max="5378" width="33" style="171" customWidth="1"/>
    <col min="5379" max="5379" width="37.42578125" style="171" bestFit="1" customWidth="1"/>
    <col min="5380" max="5380" width="45.42578125" style="171" bestFit="1" customWidth="1"/>
    <col min="5381" max="5381" width="32" style="171" bestFit="1" customWidth="1"/>
    <col min="5382" max="5382" width="24.42578125" style="171" bestFit="1" customWidth="1"/>
    <col min="5383" max="5383" width="50.85546875" style="171" bestFit="1" customWidth="1"/>
    <col min="5384" max="5384" width="31.140625" style="171" customWidth="1"/>
    <col min="5385" max="5385" width="12.7109375" style="171" bestFit="1" customWidth="1"/>
    <col min="5386" max="5386" width="18.28515625" style="171" customWidth="1"/>
    <col min="5387" max="5387" width="30.28515625" style="171" customWidth="1"/>
    <col min="5388" max="5388" width="17" style="171" customWidth="1"/>
    <col min="5389" max="5390" width="11.42578125" style="171"/>
    <col min="5391" max="5391" width="20.85546875" style="171" bestFit="1" customWidth="1"/>
    <col min="5392" max="5392" width="11.42578125" style="171"/>
    <col min="5393" max="5393" width="21" style="171" customWidth="1"/>
    <col min="5394" max="5633" width="11.42578125" style="171"/>
    <col min="5634" max="5634" width="33" style="171" customWidth="1"/>
    <col min="5635" max="5635" width="37.42578125" style="171" bestFit="1" customWidth="1"/>
    <col min="5636" max="5636" width="45.42578125" style="171" bestFit="1" customWidth="1"/>
    <col min="5637" max="5637" width="32" style="171" bestFit="1" customWidth="1"/>
    <col min="5638" max="5638" width="24.42578125" style="171" bestFit="1" customWidth="1"/>
    <col min="5639" max="5639" width="50.85546875" style="171" bestFit="1" customWidth="1"/>
    <col min="5640" max="5640" width="31.140625" style="171" customWidth="1"/>
    <col min="5641" max="5641" width="12.7109375" style="171" bestFit="1" customWidth="1"/>
    <col min="5642" max="5642" width="18.28515625" style="171" customWidth="1"/>
    <col min="5643" max="5643" width="30.28515625" style="171" customWidth="1"/>
    <col min="5644" max="5644" width="17" style="171" customWidth="1"/>
    <col min="5645" max="5646" width="11.42578125" style="171"/>
    <col min="5647" max="5647" width="20.85546875" style="171" bestFit="1" customWidth="1"/>
    <col min="5648" max="5648" width="11.42578125" style="171"/>
    <col min="5649" max="5649" width="21" style="171" customWidth="1"/>
    <col min="5650" max="5889" width="11.42578125" style="171"/>
    <col min="5890" max="5890" width="33" style="171" customWidth="1"/>
    <col min="5891" max="5891" width="37.42578125" style="171" bestFit="1" customWidth="1"/>
    <col min="5892" max="5892" width="45.42578125" style="171" bestFit="1" customWidth="1"/>
    <col min="5893" max="5893" width="32" style="171" bestFit="1" customWidth="1"/>
    <col min="5894" max="5894" width="24.42578125" style="171" bestFit="1" customWidth="1"/>
    <col min="5895" max="5895" width="50.85546875" style="171" bestFit="1" customWidth="1"/>
    <col min="5896" max="5896" width="31.140625" style="171" customWidth="1"/>
    <col min="5897" max="5897" width="12.7109375" style="171" bestFit="1" customWidth="1"/>
    <col min="5898" max="5898" width="18.28515625" style="171" customWidth="1"/>
    <col min="5899" max="5899" width="30.28515625" style="171" customWidth="1"/>
    <col min="5900" max="5900" width="17" style="171" customWidth="1"/>
    <col min="5901" max="5902" width="11.42578125" style="171"/>
    <col min="5903" max="5903" width="20.85546875" style="171" bestFit="1" customWidth="1"/>
    <col min="5904" max="5904" width="11.42578125" style="171"/>
    <col min="5905" max="5905" width="21" style="171" customWidth="1"/>
    <col min="5906" max="6145" width="11.42578125" style="171"/>
    <col min="6146" max="6146" width="33" style="171" customWidth="1"/>
    <col min="6147" max="6147" width="37.42578125" style="171" bestFit="1" customWidth="1"/>
    <col min="6148" max="6148" width="45.42578125" style="171" bestFit="1" customWidth="1"/>
    <col min="6149" max="6149" width="32" style="171" bestFit="1" customWidth="1"/>
    <col min="6150" max="6150" width="24.42578125" style="171" bestFit="1" customWidth="1"/>
    <col min="6151" max="6151" width="50.85546875" style="171" bestFit="1" customWidth="1"/>
    <col min="6152" max="6152" width="31.140625" style="171" customWidth="1"/>
    <col min="6153" max="6153" width="12.7109375" style="171" bestFit="1" customWidth="1"/>
    <col min="6154" max="6154" width="18.28515625" style="171" customWidth="1"/>
    <col min="6155" max="6155" width="30.28515625" style="171" customWidth="1"/>
    <col min="6156" max="6156" width="17" style="171" customWidth="1"/>
    <col min="6157" max="6158" width="11.42578125" style="171"/>
    <col min="6159" max="6159" width="20.85546875" style="171" bestFit="1" customWidth="1"/>
    <col min="6160" max="6160" width="11.42578125" style="171"/>
    <col min="6161" max="6161" width="21" style="171" customWidth="1"/>
    <col min="6162" max="6401" width="11.42578125" style="171"/>
    <col min="6402" max="6402" width="33" style="171" customWidth="1"/>
    <col min="6403" max="6403" width="37.42578125" style="171" bestFit="1" customWidth="1"/>
    <col min="6404" max="6404" width="45.42578125" style="171" bestFit="1" customWidth="1"/>
    <col min="6405" max="6405" width="32" style="171" bestFit="1" customWidth="1"/>
    <col min="6406" max="6406" width="24.42578125" style="171" bestFit="1" customWidth="1"/>
    <col min="6407" max="6407" width="50.85546875" style="171" bestFit="1" customWidth="1"/>
    <col min="6408" max="6408" width="31.140625" style="171" customWidth="1"/>
    <col min="6409" max="6409" width="12.7109375" style="171" bestFit="1" customWidth="1"/>
    <col min="6410" max="6410" width="18.28515625" style="171" customWidth="1"/>
    <col min="6411" max="6411" width="30.28515625" style="171" customWidth="1"/>
    <col min="6412" max="6412" width="17" style="171" customWidth="1"/>
    <col min="6413" max="6414" width="11.42578125" style="171"/>
    <col min="6415" max="6415" width="20.85546875" style="171" bestFit="1" customWidth="1"/>
    <col min="6416" max="6416" width="11.42578125" style="171"/>
    <col min="6417" max="6417" width="21" style="171" customWidth="1"/>
    <col min="6418" max="6657" width="11.42578125" style="171"/>
    <col min="6658" max="6658" width="33" style="171" customWidth="1"/>
    <col min="6659" max="6659" width="37.42578125" style="171" bestFit="1" customWidth="1"/>
    <col min="6660" max="6660" width="45.42578125" style="171" bestFit="1" customWidth="1"/>
    <col min="6661" max="6661" width="32" style="171" bestFit="1" customWidth="1"/>
    <col min="6662" max="6662" width="24.42578125" style="171" bestFit="1" customWidth="1"/>
    <col min="6663" max="6663" width="50.85546875" style="171" bestFit="1" customWidth="1"/>
    <col min="6664" max="6664" width="31.140625" style="171" customWidth="1"/>
    <col min="6665" max="6665" width="12.7109375" style="171" bestFit="1" customWidth="1"/>
    <col min="6666" max="6666" width="18.28515625" style="171" customWidth="1"/>
    <col min="6667" max="6667" width="30.28515625" style="171" customWidth="1"/>
    <col min="6668" max="6668" width="17" style="171" customWidth="1"/>
    <col min="6669" max="6670" width="11.42578125" style="171"/>
    <col min="6671" max="6671" width="20.85546875" style="171" bestFit="1" customWidth="1"/>
    <col min="6672" max="6672" width="11.42578125" style="171"/>
    <col min="6673" max="6673" width="21" style="171" customWidth="1"/>
    <col min="6674" max="6913" width="11.42578125" style="171"/>
    <col min="6914" max="6914" width="33" style="171" customWidth="1"/>
    <col min="6915" max="6915" width="37.42578125" style="171" bestFit="1" customWidth="1"/>
    <col min="6916" max="6916" width="45.42578125" style="171" bestFit="1" customWidth="1"/>
    <col min="6917" max="6917" width="32" style="171" bestFit="1" customWidth="1"/>
    <col min="6918" max="6918" width="24.42578125" style="171" bestFit="1" customWidth="1"/>
    <col min="6919" max="6919" width="50.85546875" style="171" bestFit="1" customWidth="1"/>
    <col min="6920" max="6920" width="31.140625" style="171" customWidth="1"/>
    <col min="6921" max="6921" width="12.7109375" style="171" bestFit="1" customWidth="1"/>
    <col min="6922" max="6922" width="18.28515625" style="171" customWidth="1"/>
    <col min="6923" max="6923" width="30.28515625" style="171" customWidth="1"/>
    <col min="6924" max="6924" width="17" style="171" customWidth="1"/>
    <col min="6925" max="6926" width="11.42578125" style="171"/>
    <col min="6927" max="6927" width="20.85546875" style="171" bestFit="1" customWidth="1"/>
    <col min="6928" max="6928" width="11.42578125" style="171"/>
    <col min="6929" max="6929" width="21" style="171" customWidth="1"/>
    <col min="6930" max="7169" width="11.42578125" style="171"/>
    <col min="7170" max="7170" width="33" style="171" customWidth="1"/>
    <col min="7171" max="7171" width="37.42578125" style="171" bestFit="1" customWidth="1"/>
    <col min="7172" max="7172" width="45.42578125" style="171" bestFit="1" customWidth="1"/>
    <col min="7173" max="7173" width="32" style="171" bestFit="1" customWidth="1"/>
    <col min="7174" max="7174" width="24.42578125" style="171" bestFit="1" customWidth="1"/>
    <col min="7175" max="7175" width="50.85546875" style="171" bestFit="1" customWidth="1"/>
    <col min="7176" max="7176" width="31.140625" style="171" customWidth="1"/>
    <col min="7177" max="7177" width="12.7109375" style="171" bestFit="1" customWidth="1"/>
    <col min="7178" max="7178" width="18.28515625" style="171" customWidth="1"/>
    <col min="7179" max="7179" width="30.28515625" style="171" customWidth="1"/>
    <col min="7180" max="7180" width="17" style="171" customWidth="1"/>
    <col min="7181" max="7182" width="11.42578125" style="171"/>
    <col min="7183" max="7183" width="20.85546875" style="171" bestFit="1" customWidth="1"/>
    <col min="7184" max="7184" width="11.42578125" style="171"/>
    <col min="7185" max="7185" width="21" style="171" customWidth="1"/>
    <col min="7186" max="7425" width="11.42578125" style="171"/>
    <col min="7426" max="7426" width="33" style="171" customWidth="1"/>
    <col min="7427" max="7427" width="37.42578125" style="171" bestFit="1" customWidth="1"/>
    <col min="7428" max="7428" width="45.42578125" style="171" bestFit="1" customWidth="1"/>
    <col min="7429" max="7429" width="32" style="171" bestFit="1" customWidth="1"/>
    <col min="7430" max="7430" width="24.42578125" style="171" bestFit="1" customWidth="1"/>
    <col min="7431" max="7431" width="50.85546875" style="171" bestFit="1" customWidth="1"/>
    <col min="7432" max="7432" width="31.140625" style="171" customWidth="1"/>
    <col min="7433" max="7433" width="12.7109375" style="171" bestFit="1" customWidth="1"/>
    <col min="7434" max="7434" width="18.28515625" style="171" customWidth="1"/>
    <col min="7435" max="7435" width="30.28515625" style="171" customWidth="1"/>
    <col min="7436" max="7436" width="17" style="171" customWidth="1"/>
    <col min="7437" max="7438" width="11.42578125" style="171"/>
    <col min="7439" max="7439" width="20.85546875" style="171" bestFit="1" customWidth="1"/>
    <col min="7440" max="7440" width="11.42578125" style="171"/>
    <col min="7441" max="7441" width="21" style="171" customWidth="1"/>
    <col min="7442" max="7681" width="11.42578125" style="171"/>
    <col min="7682" max="7682" width="33" style="171" customWidth="1"/>
    <col min="7683" max="7683" width="37.42578125" style="171" bestFit="1" customWidth="1"/>
    <col min="7684" max="7684" width="45.42578125" style="171" bestFit="1" customWidth="1"/>
    <col min="7685" max="7685" width="32" style="171" bestFit="1" customWidth="1"/>
    <col min="7686" max="7686" width="24.42578125" style="171" bestFit="1" customWidth="1"/>
    <col min="7687" max="7687" width="50.85546875" style="171" bestFit="1" customWidth="1"/>
    <col min="7688" max="7688" width="31.140625" style="171" customWidth="1"/>
    <col min="7689" max="7689" width="12.7109375" style="171" bestFit="1" customWidth="1"/>
    <col min="7690" max="7690" width="18.28515625" style="171" customWidth="1"/>
    <col min="7691" max="7691" width="30.28515625" style="171" customWidth="1"/>
    <col min="7692" max="7692" width="17" style="171" customWidth="1"/>
    <col min="7693" max="7694" width="11.42578125" style="171"/>
    <col min="7695" max="7695" width="20.85546875" style="171" bestFit="1" customWidth="1"/>
    <col min="7696" max="7696" width="11.42578125" style="171"/>
    <col min="7697" max="7697" width="21" style="171" customWidth="1"/>
    <col min="7698" max="7937" width="11.42578125" style="171"/>
    <col min="7938" max="7938" width="33" style="171" customWidth="1"/>
    <col min="7939" max="7939" width="37.42578125" style="171" bestFit="1" customWidth="1"/>
    <col min="7940" max="7940" width="45.42578125" style="171" bestFit="1" customWidth="1"/>
    <col min="7941" max="7941" width="32" style="171" bestFit="1" customWidth="1"/>
    <col min="7942" max="7942" width="24.42578125" style="171" bestFit="1" customWidth="1"/>
    <col min="7943" max="7943" width="50.85546875" style="171" bestFit="1" customWidth="1"/>
    <col min="7944" max="7944" width="31.140625" style="171" customWidth="1"/>
    <col min="7945" max="7945" width="12.7109375" style="171" bestFit="1" customWidth="1"/>
    <col min="7946" max="7946" width="18.28515625" style="171" customWidth="1"/>
    <col min="7947" max="7947" width="30.28515625" style="171" customWidth="1"/>
    <col min="7948" max="7948" width="17" style="171" customWidth="1"/>
    <col min="7949" max="7950" width="11.42578125" style="171"/>
    <col min="7951" max="7951" width="20.85546875" style="171" bestFit="1" customWidth="1"/>
    <col min="7952" max="7952" width="11.42578125" style="171"/>
    <col min="7953" max="7953" width="21" style="171" customWidth="1"/>
    <col min="7954" max="8193" width="11.42578125" style="171"/>
    <col min="8194" max="8194" width="33" style="171" customWidth="1"/>
    <col min="8195" max="8195" width="37.42578125" style="171" bestFit="1" customWidth="1"/>
    <col min="8196" max="8196" width="45.42578125" style="171" bestFit="1" customWidth="1"/>
    <col min="8197" max="8197" width="32" style="171" bestFit="1" customWidth="1"/>
    <col min="8198" max="8198" width="24.42578125" style="171" bestFit="1" customWidth="1"/>
    <col min="8199" max="8199" width="50.85546875" style="171" bestFit="1" customWidth="1"/>
    <col min="8200" max="8200" width="31.140625" style="171" customWidth="1"/>
    <col min="8201" max="8201" width="12.7109375" style="171" bestFit="1" customWidth="1"/>
    <col min="8202" max="8202" width="18.28515625" style="171" customWidth="1"/>
    <col min="8203" max="8203" width="30.28515625" style="171" customWidth="1"/>
    <col min="8204" max="8204" width="17" style="171" customWidth="1"/>
    <col min="8205" max="8206" width="11.42578125" style="171"/>
    <col min="8207" max="8207" width="20.85546875" style="171" bestFit="1" customWidth="1"/>
    <col min="8208" max="8208" width="11.42578125" style="171"/>
    <col min="8209" max="8209" width="21" style="171" customWidth="1"/>
    <col min="8210" max="8449" width="11.42578125" style="171"/>
    <col min="8450" max="8450" width="33" style="171" customWidth="1"/>
    <col min="8451" max="8451" width="37.42578125" style="171" bestFit="1" customWidth="1"/>
    <col min="8452" max="8452" width="45.42578125" style="171" bestFit="1" customWidth="1"/>
    <col min="8453" max="8453" width="32" style="171" bestFit="1" customWidth="1"/>
    <col min="8454" max="8454" width="24.42578125" style="171" bestFit="1" customWidth="1"/>
    <col min="8455" max="8455" width="50.85546875" style="171" bestFit="1" customWidth="1"/>
    <col min="8456" max="8456" width="31.140625" style="171" customWidth="1"/>
    <col min="8457" max="8457" width="12.7109375" style="171" bestFit="1" customWidth="1"/>
    <col min="8458" max="8458" width="18.28515625" style="171" customWidth="1"/>
    <col min="8459" max="8459" width="30.28515625" style="171" customWidth="1"/>
    <col min="8460" max="8460" width="17" style="171" customWidth="1"/>
    <col min="8461" max="8462" width="11.42578125" style="171"/>
    <col min="8463" max="8463" width="20.85546875" style="171" bestFit="1" customWidth="1"/>
    <col min="8464" max="8464" width="11.42578125" style="171"/>
    <col min="8465" max="8465" width="21" style="171" customWidth="1"/>
    <col min="8466" max="8705" width="11.42578125" style="171"/>
    <col min="8706" max="8706" width="33" style="171" customWidth="1"/>
    <col min="8707" max="8707" width="37.42578125" style="171" bestFit="1" customWidth="1"/>
    <col min="8708" max="8708" width="45.42578125" style="171" bestFit="1" customWidth="1"/>
    <col min="8709" max="8709" width="32" style="171" bestFit="1" customWidth="1"/>
    <col min="8710" max="8710" width="24.42578125" style="171" bestFit="1" customWidth="1"/>
    <col min="8711" max="8711" width="50.85546875" style="171" bestFit="1" customWidth="1"/>
    <col min="8712" max="8712" width="31.140625" style="171" customWidth="1"/>
    <col min="8713" max="8713" width="12.7109375" style="171" bestFit="1" customWidth="1"/>
    <col min="8714" max="8714" width="18.28515625" style="171" customWidth="1"/>
    <col min="8715" max="8715" width="30.28515625" style="171" customWidth="1"/>
    <col min="8716" max="8716" width="17" style="171" customWidth="1"/>
    <col min="8717" max="8718" width="11.42578125" style="171"/>
    <col min="8719" max="8719" width="20.85546875" style="171" bestFit="1" customWidth="1"/>
    <col min="8720" max="8720" width="11.42578125" style="171"/>
    <col min="8721" max="8721" width="21" style="171" customWidth="1"/>
    <col min="8722" max="8961" width="11.42578125" style="171"/>
    <col min="8962" max="8962" width="33" style="171" customWidth="1"/>
    <col min="8963" max="8963" width="37.42578125" style="171" bestFit="1" customWidth="1"/>
    <col min="8964" max="8964" width="45.42578125" style="171" bestFit="1" customWidth="1"/>
    <col min="8965" max="8965" width="32" style="171" bestFit="1" customWidth="1"/>
    <col min="8966" max="8966" width="24.42578125" style="171" bestFit="1" customWidth="1"/>
    <col min="8967" max="8967" width="50.85546875" style="171" bestFit="1" customWidth="1"/>
    <col min="8968" max="8968" width="31.140625" style="171" customWidth="1"/>
    <col min="8969" max="8969" width="12.7109375" style="171" bestFit="1" customWidth="1"/>
    <col min="8970" max="8970" width="18.28515625" style="171" customWidth="1"/>
    <col min="8971" max="8971" width="30.28515625" style="171" customWidth="1"/>
    <col min="8972" max="8972" width="17" style="171" customWidth="1"/>
    <col min="8973" max="8974" width="11.42578125" style="171"/>
    <col min="8975" max="8975" width="20.85546875" style="171" bestFit="1" customWidth="1"/>
    <col min="8976" max="8976" width="11.42578125" style="171"/>
    <col min="8977" max="8977" width="21" style="171" customWidth="1"/>
    <col min="8978" max="9217" width="11.42578125" style="171"/>
    <col min="9218" max="9218" width="33" style="171" customWidth="1"/>
    <col min="9219" max="9219" width="37.42578125" style="171" bestFit="1" customWidth="1"/>
    <col min="9220" max="9220" width="45.42578125" style="171" bestFit="1" customWidth="1"/>
    <col min="9221" max="9221" width="32" style="171" bestFit="1" customWidth="1"/>
    <col min="9222" max="9222" width="24.42578125" style="171" bestFit="1" customWidth="1"/>
    <col min="9223" max="9223" width="50.85546875" style="171" bestFit="1" customWidth="1"/>
    <col min="9224" max="9224" width="31.140625" style="171" customWidth="1"/>
    <col min="9225" max="9225" width="12.7109375" style="171" bestFit="1" customWidth="1"/>
    <col min="9226" max="9226" width="18.28515625" style="171" customWidth="1"/>
    <col min="9227" max="9227" width="30.28515625" style="171" customWidth="1"/>
    <col min="9228" max="9228" width="17" style="171" customWidth="1"/>
    <col min="9229" max="9230" width="11.42578125" style="171"/>
    <col min="9231" max="9231" width="20.85546875" style="171" bestFit="1" customWidth="1"/>
    <col min="9232" max="9232" width="11.42578125" style="171"/>
    <col min="9233" max="9233" width="21" style="171" customWidth="1"/>
    <col min="9234" max="9473" width="11.42578125" style="171"/>
    <col min="9474" max="9474" width="33" style="171" customWidth="1"/>
    <col min="9475" max="9475" width="37.42578125" style="171" bestFit="1" customWidth="1"/>
    <col min="9476" max="9476" width="45.42578125" style="171" bestFit="1" customWidth="1"/>
    <col min="9477" max="9477" width="32" style="171" bestFit="1" customWidth="1"/>
    <col min="9478" max="9478" width="24.42578125" style="171" bestFit="1" customWidth="1"/>
    <col min="9479" max="9479" width="50.85546875" style="171" bestFit="1" customWidth="1"/>
    <col min="9480" max="9480" width="31.140625" style="171" customWidth="1"/>
    <col min="9481" max="9481" width="12.7109375" style="171" bestFit="1" customWidth="1"/>
    <col min="9482" max="9482" width="18.28515625" style="171" customWidth="1"/>
    <col min="9483" max="9483" width="30.28515625" style="171" customWidth="1"/>
    <col min="9484" max="9484" width="17" style="171" customWidth="1"/>
    <col min="9485" max="9486" width="11.42578125" style="171"/>
    <col min="9487" max="9487" width="20.85546875" style="171" bestFit="1" customWidth="1"/>
    <col min="9488" max="9488" width="11.42578125" style="171"/>
    <col min="9489" max="9489" width="21" style="171" customWidth="1"/>
    <col min="9490" max="9729" width="11.42578125" style="171"/>
    <col min="9730" max="9730" width="33" style="171" customWidth="1"/>
    <col min="9731" max="9731" width="37.42578125" style="171" bestFit="1" customWidth="1"/>
    <col min="9732" max="9732" width="45.42578125" style="171" bestFit="1" customWidth="1"/>
    <col min="9733" max="9733" width="32" style="171" bestFit="1" customWidth="1"/>
    <col min="9734" max="9734" width="24.42578125" style="171" bestFit="1" customWidth="1"/>
    <col min="9735" max="9735" width="50.85546875" style="171" bestFit="1" customWidth="1"/>
    <col min="9736" max="9736" width="31.140625" style="171" customWidth="1"/>
    <col min="9737" max="9737" width="12.7109375" style="171" bestFit="1" customWidth="1"/>
    <col min="9738" max="9738" width="18.28515625" style="171" customWidth="1"/>
    <col min="9739" max="9739" width="30.28515625" style="171" customWidth="1"/>
    <col min="9740" max="9740" width="17" style="171" customWidth="1"/>
    <col min="9741" max="9742" width="11.42578125" style="171"/>
    <col min="9743" max="9743" width="20.85546875" style="171" bestFit="1" customWidth="1"/>
    <col min="9744" max="9744" width="11.42578125" style="171"/>
    <col min="9745" max="9745" width="21" style="171" customWidth="1"/>
    <col min="9746" max="9985" width="11.42578125" style="171"/>
    <col min="9986" max="9986" width="33" style="171" customWidth="1"/>
    <col min="9987" max="9987" width="37.42578125" style="171" bestFit="1" customWidth="1"/>
    <col min="9988" max="9988" width="45.42578125" style="171" bestFit="1" customWidth="1"/>
    <col min="9989" max="9989" width="32" style="171" bestFit="1" customWidth="1"/>
    <col min="9990" max="9990" width="24.42578125" style="171" bestFit="1" customWidth="1"/>
    <col min="9991" max="9991" width="50.85546875" style="171" bestFit="1" customWidth="1"/>
    <col min="9992" max="9992" width="31.140625" style="171" customWidth="1"/>
    <col min="9993" max="9993" width="12.7109375" style="171" bestFit="1" customWidth="1"/>
    <col min="9994" max="9994" width="18.28515625" style="171" customWidth="1"/>
    <col min="9995" max="9995" width="30.28515625" style="171" customWidth="1"/>
    <col min="9996" max="9996" width="17" style="171" customWidth="1"/>
    <col min="9997" max="9998" width="11.42578125" style="171"/>
    <col min="9999" max="9999" width="20.85546875" style="171" bestFit="1" customWidth="1"/>
    <col min="10000" max="10000" width="11.42578125" style="171"/>
    <col min="10001" max="10001" width="21" style="171" customWidth="1"/>
    <col min="10002" max="10241" width="11.42578125" style="171"/>
    <col min="10242" max="10242" width="33" style="171" customWidth="1"/>
    <col min="10243" max="10243" width="37.42578125" style="171" bestFit="1" customWidth="1"/>
    <col min="10244" max="10244" width="45.42578125" style="171" bestFit="1" customWidth="1"/>
    <col min="10245" max="10245" width="32" style="171" bestFit="1" customWidth="1"/>
    <col min="10246" max="10246" width="24.42578125" style="171" bestFit="1" customWidth="1"/>
    <col min="10247" max="10247" width="50.85546875" style="171" bestFit="1" customWidth="1"/>
    <col min="10248" max="10248" width="31.140625" style="171" customWidth="1"/>
    <col min="10249" max="10249" width="12.7109375" style="171" bestFit="1" customWidth="1"/>
    <col min="10250" max="10250" width="18.28515625" style="171" customWidth="1"/>
    <col min="10251" max="10251" width="30.28515625" style="171" customWidth="1"/>
    <col min="10252" max="10252" width="17" style="171" customWidth="1"/>
    <col min="10253" max="10254" width="11.42578125" style="171"/>
    <col min="10255" max="10255" width="20.85546875" style="171" bestFit="1" customWidth="1"/>
    <col min="10256" max="10256" width="11.42578125" style="171"/>
    <col min="10257" max="10257" width="21" style="171" customWidth="1"/>
    <col min="10258" max="10497" width="11.42578125" style="171"/>
    <col min="10498" max="10498" width="33" style="171" customWidth="1"/>
    <col min="10499" max="10499" width="37.42578125" style="171" bestFit="1" customWidth="1"/>
    <col min="10500" max="10500" width="45.42578125" style="171" bestFit="1" customWidth="1"/>
    <col min="10501" max="10501" width="32" style="171" bestFit="1" customWidth="1"/>
    <col min="10502" max="10502" width="24.42578125" style="171" bestFit="1" customWidth="1"/>
    <col min="10503" max="10503" width="50.85546875" style="171" bestFit="1" customWidth="1"/>
    <col min="10504" max="10504" width="31.140625" style="171" customWidth="1"/>
    <col min="10505" max="10505" width="12.7109375" style="171" bestFit="1" customWidth="1"/>
    <col min="10506" max="10506" width="18.28515625" style="171" customWidth="1"/>
    <col min="10507" max="10507" width="30.28515625" style="171" customWidth="1"/>
    <col min="10508" max="10508" width="17" style="171" customWidth="1"/>
    <col min="10509" max="10510" width="11.42578125" style="171"/>
    <col min="10511" max="10511" width="20.85546875" style="171" bestFit="1" customWidth="1"/>
    <col min="10512" max="10512" width="11.42578125" style="171"/>
    <col min="10513" max="10513" width="21" style="171" customWidth="1"/>
    <col min="10514" max="10753" width="11.42578125" style="171"/>
    <col min="10754" max="10754" width="33" style="171" customWidth="1"/>
    <col min="10755" max="10755" width="37.42578125" style="171" bestFit="1" customWidth="1"/>
    <col min="10756" max="10756" width="45.42578125" style="171" bestFit="1" customWidth="1"/>
    <col min="10757" max="10757" width="32" style="171" bestFit="1" customWidth="1"/>
    <col min="10758" max="10758" width="24.42578125" style="171" bestFit="1" customWidth="1"/>
    <col min="10759" max="10759" width="50.85546875" style="171" bestFit="1" customWidth="1"/>
    <col min="10760" max="10760" width="31.140625" style="171" customWidth="1"/>
    <col min="10761" max="10761" width="12.7109375" style="171" bestFit="1" customWidth="1"/>
    <col min="10762" max="10762" width="18.28515625" style="171" customWidth="1"/>
    <col min="10763" max="10763" width="30.28515625" style="171" customWidth="1"/>
    <col min="10764" max="10764" width="17" style="171" customWidth="1"/>
    <col min="10765" max="10766" width="11.42578125" style="171"/>
    <col min="10767" max="10767" width="20.85546875" style="171" bestFit="1" customWidth="1"/>
    <col min="10768" max="10768" width="11.42578125" style="171"/>
    <col min="10769" max="10769" width="21" style="171" customWidth="1"/>
    <col min="10770" max="11009" width="11.42578125" style="171"/>
    <col min="11010" max="11010" width="33" style="171" customWidth="1"/>
    <col min="11011" max="11011" width="37.42578125" style="171" bestFit="1" customWidth="1"/>
    <col min="11012" max="11012" width="45.42578125" style="171" bestFit="1" customWidth="1"/>
    <col min="11013" max="11013" width="32" style="171" bestFit="1" customWidth="1"/>
    <col min="11014" max="11014" width="24.42578125" style="171" bestFit="1" customWidth="1"/>
    <col min="11015" max="11015" width="50.85546875" style="171" bestFit="1" customWidth="1"/>
    <col min="11016" max="11016" width="31.140625" style="171" customWidth="1"/>
    <col min="11017" max="11017" width="12.7109375" style="171" bestFit="1" customWidth="1"/>
    <col min="11018" max="11018" width="18.28515625" style="171" customWidth="1"/>
    <col min="11019" max="11019" width="30.28515625" style="171" customWidth="1"/>
    <col min="11020" max="11020" width="17" style="171" customWidth="1"/>
    <col min="11021" max="11022" width="11.42578125" style="171"/>
    <col min="11023" max="11023" width="20.85546875" style="171" bestFit="1" customWidth="1"/>
    <col min="11024" max="11024" width="11.42578125" style="171"/>
    <col min="11025" max="11025" width="21" style="171" customWidth="1"/>
    <col min="11026" max="11265" width="11.42578125" style="171"/>
    <col min="11266" max="11266" width="33" style="171" customWidth="1"/>
    <col min="11267" max="11267" width="37.42578125" style="171" bestFit="1" customWidth="1"/>
    <col min="11268" max="11268" width="45.42578125" style="171" bestFit="1" customWidth="1"/>
    <col min="11269" max="11269" width="32" style="171" bestFit="1" customWidth="1"/>
    <col min="11270" max="11270" width="24.42578125" style="171" bestFit="1" customWidth="1"/>
    <col min="11271" max="11271" width="50.85546875" style="171" bestFit="1" customWidth="1"/>
    <col min="11272" max="11272" width="31.140625" style="171" customWidth="1"/>
    <col min="11273" max="11273" width="12.7109375" style="171" bestFit="1" customWidth="1"/>
    <col min="11274" max="11274" width="18.28515625" style="171" customWidth="1"/>
    <col min="11275" max="11275" width="30.28515625" style="171" customWidth="1"/>
    <col min="11276" max="11276" width="17" style="171" customWidth="1"/>
    <col min="11277" max="11278" width="11.42578125" style="171"/>
    <col min="11279" max="11279" width="20.85546875" style="171" bestFit="1" customWidth="1"/>
    <col min="11280" max="11280" width="11.42578125" style="171"/>
    <col min="11281" max="11281" width="21" style="171" customWidth="1"/>
    <col min="11282" max="11521" width="11.42578125" style="171"/>
    <col min="11522" max="11522" width="33" style="171" customWidth="1"/>
    <col min="11523" max="11523" width="37.42578125" style="171" bestFit="1" customWidth="1"/>
    <col min="11524" max="11524" width="45.42578125" style="171" bestFit="1" customWidth="1"/>
    <col min="11525" max="11525" width="32" style="171" bestFit="1" customWidth="1"/>
    <col min="11526" max="11526" width="24.42578125" style="171" bestFit="1" customWidth="1"/>
    <col min="11527" max="11527" width="50.85546875" style="171" bestFit="1" customWidth="1"/>
    <col min="11528" max="11528" width="31.140625" style="171" customWidth="1"/>
    <col min="11529" max="11529" width="12.7109375" style="171" bestFit="1" customWidth="1"/>
    <col min="11530" max="11530" width="18.28515625" style="171" customWidth="1"/>
    <col min="11531" max="11531" width="30.28515625" style="171" customWidth="1"/>
    <col min="11532" max="11532" width="17" style="171" customWidth="1"/>
    <col min="11533" max="11534" width="11.42578125" style="171"/>
    <col min="11535" max="11535" width="20.85546875" style="171" bestFit="1" customWidth="1"/>
    <col min="11536" max="11536" width="11.42578125" style="171"/>
    <col min="11537" max="11537" width="21" style="171" customWidth="1"/>
    <col min="11538" max="11777" width="11.42578125" style="171"/>
    <col min="11778" max="11778" width="33" style="171" customWidth="1"/>
    <col min="11779" max="11779" width="37.42578125" style="171" bestFit="1" customWidth="1"/>
    <col min="11780" max="11780" width="45.42578125" style="171" bestFit="1" customWidth="1"/>
    <col min="11781" max="11781" width="32" style="171" bestFit="1" customWidth="1"/>
    <col min="11782" max="11782" width="24.42578125" style="171" bestFit="1" customWidth="1"/>
    <col min="11783" max="11783" width="50.85546875" style="171" bestFit="1" customWidth="1"/>
    <col min="11784" max="11784" width="31.140625" style="171" customWidth="1"/>
    <col min="11785" max="11785" width="12.7109375" style="171" bestFit="1" customWidth="1"/>
    <col min="11786" max="11786" width="18.28515625" style="171" customWidth="1"/>
    <col min="11787" max="11787" width="30.28515625" style="171" customWidth="1"/>
    <col min="11788" max="11788" width="17" style="171" customWidth="1"/>
    <col min="11789" max="11790" width="11.42578125" style="171"/>
    <col min="11791" max="11791" width="20.85546875" style="171" bestFit="1" customWidth="1"/>
    <col min="11792" max="11792" width="11.42578125" style="171"/>
    <col min="11793" max="11793" width="21" style="171" customWidth="1"/>
    <col min="11794" max="12033" width="11.42578125" style="171"/>
    <col min="12034" max="12034" width="33" style="171" customWidth="1"/>
    <col min="12035" max="12035" width="37.42578125" style="171" bestFit="1" customWidth="1"/>
    <col min="12036" max="12036" width="45.42578125" style="171" bestFit="1" customWidth="1"/>
    <col min="12037" max="12037" width="32" style="171" bestFit="1" customWidth="1"/>
    <col min="12038" max="12038" width="24.42578125" style="171" bestFit="1" customWidth="1"/>
    <col min="12039" max="12039" width="50.85546875" style="171" bestFit="1" customWidth="1"/>
    <col min="12040" max="12040" width="31.140625" style="171" customWidth="1"/>
    <col min="12041" max="12041" width="12.7109375" style="171" bestFit="1" customWidth="1"/>
    <col min="12042" max="12042" width="18.28515625" style="171" customWidth="1"/>
    <col min="12043" max="12043" width="30.28515625" style="171" customWidth="1"/>
    <col min="12044" max="12044" width="17" style="171" customWidth="1"/>
    <col min="12045" max="12046" width="11.42578125" style="171"/>
    <col min="12047" max="12047" width="20.85546875" style="171" bestFit="1" customWidth="1"/>
    <col min="12048" max="12048" width="11.42578125" style="171"/>
    <col min="12049" max="12049" width="21" style="171" customWidth="1"/>
    <col min="12050" max="12289" width="11.42578125" style="171"/>
    <col min="12290" max="12290" width="33" style="171" customWidth="1"/>
    <col min="12291" max="12291" width="37.42578125" style="171" bestFit="1" customWidth="1"/>
    <col min="12292" max="12292" width="45.42578125" style="171" bestFit="1" customWidth="1"/>
    <col min="12293" max="12293" width="32" style="171" bestFit="1" customWidth="1"/>
    <col min="12294" max="12294" width="24.42578125" style="171" bestFit="1" customWidth="1"/>
    <col min="12295" max="12295" width="50.85546875" style="171" bestFit="1" customWidth="1"/>
    <col min="12296" max="12296" width="31.140625" style="171" customWidth="1"/>
    <col min="12297" max="12297" width="12.7109375" style="171" bestFit="1" customWidth="1"/>
    <col min="12298" max="12298" width="18.28515625" style="171" customWidth="1"/>
    <col min="12299" max="12299" width="30.28515625" style="171" customWidth="1"/>
    <col min="12300" max="12300" width="17" style="171" customWidth="1"/>
    <col min="12301" max="12302" width="11.42578125" style="171"/>
    <col min="12303" max="12303" width="20.85546875" style="171" bestFit="1" customWidth="1"/>
    <col min="12304" max="12304" width="11.42578125" style="171"/>
    <col min="12305" max="12305" width="21" style="171" customWidth="1"/>
    <col min="12306" max="12545" width="11.42578125" style="171"/>
    <col min="12546" max="12546" width="33" style="171" customWidth="1"/>
    <col min="12547" max="12547" width="37.42578125" style="171" bestFit="1" customWidth="1"/>
    <col min="12548" max="12548" width="45.42578125" style="171" bestFit="1" customWidth="1"/>
    <col min="12549" max="12549" width="32" style="171" bestFit="1" customWidth="1"/>
    <col min="12550" max="12550" width="24.42578125" style="171" bestFit="1" customWidth="1"/>
    <col min="12551" max="12551" width="50.85546875" style="171" bestFit="1" customWidth="1"/>
    <col min="12552" max="12552" width="31.140625" style="171" customWidth="1"/>
    <col min="12553" max="12553" width="12.7109375" style="171" bestFit="1" customWidth="1"/>
    <col min="12554" max="12554" width="18.28515625" style="171" customWidth="1"/>
    <col min="12555" max="12555" width="30.28515625" style="171" customWidth="1"/>
    <col min="12556" max="12556" width="17" style="171" customWidth="1"/>
    <col min="12557" max="12558" width="11.42578125" style="171"/>
    <col min="12559" max="12559" width="20.85546875" style="171" bestFit="1" customWidth="1"/>
    <col min="12560" max="12560" width="11.42578125" style="171"/>
    <col min="12561" max="12561" width="21" style="171" customWidth="1"/>
    <col min="12562" max="12801" width="11.42578125" style="171"/>
    <col min="12802" max="12802" width="33" style="171" customWidth="1"/>
    <col min="12803" max="12803" width="37.42578125" style="171" bestFit="1" customWidth="1"/>
    <col min="12804" max="12804" width="45.42578125" style="171" bestFit="1" customWidth="1"/>
    <col min="12805" max="12805" width="32" style="171" bestFit="1" customWidth="1"/>
    <col min="12806" max="12806" width="24.42578125" style="171" bestFit="1" customWidth="1"/>
    <col min="12807" max="12807" width="50.85546875" style="171" bestFit="1" customWidth="1"/>
    <col min="12808" max="12808" width="31.140625" style="171" customWidth="1"/>
    <col min="12809" max="12809" width="12.7109375" style="171" bestFit="1" customWidth="1"/>
    <col min="12810" max="12810" width="18.28515625" style="171" customWidth="1"/>
    <col min="12811" max="12811" width="30.28515625" style="171" customWidth="1"/>
    <col min="12812" max="12812" width="17" style="171" customWidth="1"/>
    <col min="12813" max="12814" width="11.42578125" style="171"/>
    <col min="12815" max="12815" width="20.85546875" style="171" bestFit="1" customWidth="1"/>
    <col min="12816" max="12816" width="11.42578125" style="171"/>
    <col min="12817" max="12817" width="21" style="171" customWidth="1"/>
    <col min="12818" max="13057" width="11.42578125" style="171"/>
    <col min="13058" max="13058" width="33" style="171" customWidth="1"/>
    <col min="13059" max="13059" width="37.42578125" style="171" bestFit="1" customWidth="1"/>
    <col min="13060" max="13060" width="45.42578125" style="171" bestFit="1" customWidth="1"/>
    <col min="13061" max="13061" width="32" style="171" bestFit="1" customWidth="1"/>
    <col min="13062" max="13062" width="24.42578125" style="171" bestFit="1" customWidth="1"/>
    <col min="13063" max="13063" width="50.85546875" style="171" bestFit="1" customWidth="1"/>
    <col min="13064" max="13064" width="31.140625" style="171" customWidth="1"/>
    <col min="13065" max="13065" width="12.7109375" style="171" bestFit="1" customWidth="1"/>
    <col min="13066" max="13066" width="18.28515625" style="171" customWidth="1"/>
    <col min="13067" max="13067" width="30.28515625" style="171" customWidth="1"/>
    <col min="13068" max="13068" width="17" style="171" customWidth="1"/>
    <col min="13069" max="13070" width="11.42578125" style="171"/>
    <col min="13071" max="13071" width="20.85546875" style="171" bestFit="1" customWidth="1"/>
    <col min="13072" max="13072" width="11.42578125" style="171"/>
    <col min="13073" max="13073" width="21" style="171" customWidth="1"/>
    <col min="13074" max="13313" width="11.42578125" style="171"/>
    <col min="13314" max="13314" width="33" style="171" customWidth="1"/>
    <col min="13315" max="13315" width="37.42578125" style="171" bestFit="1" customWidth="1"/>
    <col min="13316" max="13316" width="45.42578125" style="171" bestFit="1" customWidth="1"/>
    <col min="13317" max="13317" width="32" style="171" bestFit="1" customWidth="1"/>
    <col min="13318" max="13318" width="24.42578125" style="171" bestFit="1" customWidth="1"/>
    <col min="13319" max="13319" width="50.85546875" style="171" bestFit="1" customWidth="1"/>
    <col min="13320" max="13320" width="31.140625" style="171" customWidth="1"/>
    <col min="13321" max="13321" width="12.7109375" style="171" bestFit="1" customWidth="1"/>
    <col min="13322" max="13322" width="18.28515625" style="171" customWidth="1"/>
    <col min="13323" max="13323" width="30.28515625" style="171" customWidth="1"/>
    <col min="13324" max="13324" width="17" style="171" customWidth="1"/>
    <col min="13325" max="13326" width="11.42578125" style="171"/>
    <col min="13327" max="13327" width="20.85546875" style="171" bestFit="1" customWidth="1"/>
    <col min="13328" max="13328" width="11.42578125" style="171"/>
    <col min="13329" max="13329" width="21" style="171" customWidth="1"/>
    <col min="13330" max="13569" width="11.42578125" style="171"/>
    <col min="13570" max="13570" width="33" style="171" customWidth="1"/>
    <col min="13571" max="13571" width="37.42578125" style="171" bestFit="1" customWidth="1"/>
    <col min="13572" max="13572" width="45.42578125" style="171" bestFit="1" customWidth="1"/>
    <col min="13573" max="13573" width="32" style="171" bestFit="1" customWidth="1"/>
    <col min="13574" max="13574" width="24.42578125" style="171" bestFit="1" customWidth="1"/>
    <col min="13575" max="13575" width="50.85546875" style="171" bestFit="1" customWidth="1"/>
    <col min="13576" max="13576" width="31.140625" style="171" customWidth="1"/>
    <col min="13577" max="13577" width="12.7109375" style="171" bestFit="1" customWidth="1"/>
    <col min="13578" max="13578" width="18.28515625" style="171" customWidth="1"/>
    <col min="13579" max="13579" width="30.28515625" style="171" customWidth="1"/>
    <col min="13580" max="13580" width="17" style="171" customWidth="1"/>
    <col min="13581" max="13582" width="11.42578125" style="171"/>
    <col min="13583" max="13583" width="20.85546875" style="171" bestFit="1" customWidth="1"/>
    <col min="13584" max="13584" width="11.42578125" style="171"/>
    <col min="13585" max="13585" width="21" style="171" customWidth="1"/>
    <col min="13586" max="13825" width="11.42578125" style="171"/>
    <col min="13826" max="13826" width="33" style="171" customWidth="1"/>
    <col min="13827" max="13827" width="37.42578125" style="171" bestFit="1" customWidth="1"/>
    <col min="13828" max="13828" width="45.42578125" style="171" bestFit="1" customWidth="1"/>
    <col min="13829" max="13829" width="32" style="171" bestFit="1" customWidth="1"/>
    <col min="13830" max="13830" width="24.42578125" style="171" bestFit="1" customWidth="1"/>
    <col min="13831" max="13831" width="50.85546875" style="171" bestFit="1" customWidth="1"/>
    <col min="13832" max="13832" width="31.140625" style="171" customWidth="1"/>
    <col min="13833" max="13833" width="12.7109375" style="171" bestFit="1" customWidth="1"/>
    <col min="13834" max="13834" width="18.28515625" style="171" customWidth="1"/>
    <col min="13835" max="13835" width="30.28515625" style="171" customWidth="1"/>
    <col min="13836" max="13836" width="17" style="171" customWidth="1"/>
    <col min="13837" max="13838" width="11.42578125" style="171"/>
    <col min="13839" max="13839" width="20.85546875" style="171" bestFit="1" customWidth="1"/>
    <col min="13840" max="13840" width="11.42578125" style="171"/>
    <col min="13841" max="13841" width="21" style="171" customWidth="1"/>
    <col min="13842" max="14081" width="11.42578125" style="171"/>
    <col min="14082" max="14082" width="33" style="171" customWidth="1"/>
    <col min="14083" max="14083" width="37.42578125" style="171" bestFit="1" customWidth="1"/>
    <col min="14084" max="14084" width="45.42578125" style="171" bestFit="1" customWidth="1"/>
    <col min="14085" max="14085" width="32" style="171" bestFit="1" customWidth="1"/>
    <col min="14086" max="14086" width="24.42578125" style="171" bestFit="1" customWidth="1"/>
    <col min="14087" max="14087" width="50.85546875" style="171" bestFit="1" customWidth="1"/>
    <col min="14088" max="14088" width="31.140625" style="171" customWidth="1"/>
    <col min="14089" max="14089" width="12.7109375" style="171" bestFit="1" customWidth="1"/>
    <col min="14090" max="14090" width="18.28515625" style="171" customWidth="1"/>
    <col min="14091" max="14091" width="30.28515625" style="171" customWidth="1"/>
    <col min="14092" max="14092" width="17" style="171" customWidth="1"/>
    <col min="14093" max="14094" width="11.42578125" style="171"/>
    <col min="14095" max="14095" width="20.85546875" style="171" bestFit="1" customWidth="1"/>
    <col min="14096" max="14096" width="11.42578125" style="171"/>
    <col min="14097" max="14097" width="21" style="171" customWidth="1"/>
    <col min="14098" max="14337" width="11.42578125" style="171"/>
    <col min="14338" max="14338" width="33" style="171" customWidth="1"/>
    <col min="14339" max="14339" width="37.42578125" style="171" bestFit="1" customWidth="1"/>
    <col min="14340" max="14340" width="45.42578125" style="171" bestFit="1" customWidth="1"/>
    <col min="14341" max="14341" width="32" style="171" bestFit="1" customWidth="1"/>
    <col min="14342" max="14342" width="24.42578125" style="171" bestFit="1" customWidth="1"/>
    <col min="14343" max="14343" width="50.85546875" style="171" bestFit="1" customWidth="1"/>
    <col min="14344" max="14344" width="31.140625" style="171" customWidth="1"/>
    <col min="14345" max="14345" width="12.7109375" style="171" bestFit="1" customWidth="1"/>
    <col min="14346" max="14346" width="18.28515625" style="171" customWidth="1"/>
    <col min="14347" max="14347" width="30.28515625" style="171" customWidth="1"/>
    <col min="14348" max="14348" width="17" style="171" customWidth="1"/>
    <col min="14349" max="14350" width="11.42578125" style="171"/>
    <col min="14351" max="14351" width="20.85546875" style="171" bestFit="1" customWidth="1"/>
    <col min="14352" max="14352" width="11.42578125" style="171"/>
    <col min="14353" max="14353" width="21" style="171" customWidth="1"/>
    <col min="14354" max="14593" width="11.42578125" style="171"/>
    <col min="14594" max="14594" width="33" style="171" customWidth="1"/>
    <col min="14595" max="14595" width="37.42578125" style="171" bestFit="1" customWidth="1"/>
    <col min="14596" max="14596" width="45.42578125" style="171" bestFit="1" customWidth="1"/>
    <col min="14597" max="14597" width="32" style="171" bestFit="1" customWidth="1"/>
    <col min="14598" max="14598" width="24.42578125" style="171" bestFit="1" customWidth="1"/>
    <col min="14599" max="14599" width="50.85546875" style="171" bestFit="1" customWidth="1"/>
    <col min="14600" max="14600" width="31.140625" style="171" customWidth="1"/>
    <col min="14601" max="14601" width="12.7109375" style="171" bestFit="1" customWidth="1"/>
    <col min="14602" max="14602" width="18.28515625" style="171" customWidth="1"/>
    <col min="14603" max="14603" width="30.28515625" style="171" customWidth="1"/>
    <col min="14604" max="14604" width="17" style="171" customWidth="1"/>
    <col min="14605" max="14606" width="11.42578125" style="171"/>
    <col min="14607" max="14607" width="20.85546875" style="171" bestFit="1" customWidth="1"/>
    <col min="14608" max="14608" width="11.42578125" style="171"/>
    <col min="14609" max="14609" width="21" style="171" customWidth="1"/>
    <col min="14610" max="14849" width="11.42578125" style="171"/>
    <col min="14850" max="14850" width="33" style="171" customWidth="1"/>
    <col min="14851" max="14851" width="37.42578125" style="171" bestFit="1" customWidth="1"/>
    <col min="14852" max="14852" width="45.42578125" style="171" bestFit="1" customWidth="1"/>
    <col min="14853" max="14853" width="32" style="171" bestFit="1" customWidth="1"/>
    <col min="14854" max="14854" width="24.42578125" style="171" bestFit="1" customWidth="1"/>
    <col min="14855" max="14855" width="50.85546875" style="171" bestFit="1" customWidth="1"/>
    <col min="14856" max="14856" width="31.140625" style="171" customWidth="1"/>
    <col min="14857" max="14857" width="12.7109375" style="171" bestFit="1" customWidth="1"/>
    <col min="14858" max="14858" width="18.28515625" style="171" customWidth="1"/>
    <col min="14859" max="14859" width="30.28515625" style="171" customWidth="1"/>
    <col min="14860" max="14860" width="17" style="171" customWidth="1"/>
    <col min="14861" max="14862" width="11.42578125" style="171"/>
    <col min="14863" max="14863" width="20.85546875" style="171" bestFit="1" customWidth="1"/>
    <col min="14864" max="14864" width="11.42578125" style="171"/>
    <col min="14865" max="14865" width="21" style="171" customWidth="1"/>
    <col min="14866" max="15105" width="11.42578125" style="171"/>
    <col min="15106" max="15106" width="33" style="171" customWidth="1"/>
    <col min="15107" max="15107" width="37.42578125" style="171" bestFit="1" customWidth="1"/>
    <col min="15108" max="15108" width="45.42578125" style="171" bestFit="1" customWidth="1"/>
    <col min="15109" max="15109" width="32" style="171" bestFit="1" customWidth="1"/>
    <col min="15110" max="15110" width="24.42578125" style="171" bestFit="1" customWidth="1"/>
    <col min="15111" max="15111" width="50.85546875" style="171" bestFit="1" customWidth="1"/>
    <col min="15112" max="15112" width="31.140625" style="171" customWidth="1"/>
    <col min="15113" max="15113" width="12.7109375" style="171" bestFit="1" customWidth="1"/>
    <col min="15114" max="15114" width="18.28515625" style="171" customWidth="1"/>
    <col min="15115" max="15115" width="30.28515625" style="171" customWidth="1"/>
    <col min="15116" max="15116" width="17" style="171" customWidth="1"/>
    <col min="15117" max="15118" width="11.42578125" style="171"/>
    <col min="15119" max="15119" width="20.85546875" style="171" bestFit="1" customWidth="1"/>
    <col min="15120" max="15120" width="11.42578125" style="171"/>
    <col min="15121" max="15121" width="21" style="171" customWidth="1"/>
    <col min="15122" max="15361" width="11.42578125" style="171"/>
    <col min="15362" max="15362" width="33" style="171" customWidth="1"/>
    <col min="15363" max="15363" width="37.42578125" style="171" bestFit="1" customWidth="1"/>
    <col min="15364" max="15364" width="45.42578125" style="171" bestFit="1" customWidth="1"/>
    <col min="15365" max="15365" width="32" style="171" bestFit="1" customWidth="1"/>
    <col min="15366" max="15366" width="24.42578125" style="171" bestFit="1" customWidth="1"/>
    <col min="15367" max="15367" width="50.85546875" style="171" bestFit="1" customWidth="1"/>
    <col min="15368" max="15368" width="31.140625" style="171" customWidth="1"/>
    <col min="15369" max="15369" width="12.7109375" style="171" bestFit="1" customWidth="1"/>
    <col min="15370" max="15370" width="18.28515625" style="171" customWidth="1"/>
    <col min="15371" max="15371" width="30.28515625" style="171" customWidth="1"/>
    <col min="15372" max="15372" width="17" style="171" customWidth="1"/>
    <col min="15373" max="15374" width="11.42578125" style="171"/>
    <col min="15375" max="15375" width="20.85546875" style="171" bestFit="1" customWidth="1"/>
    <col min="15376" max="15376" width="11.42578125" style="171"/>
    <col min="15377" max="15377" width="21" style="171" customWidth="1"/>
    <col min="15378" max="15617" width="11.42578125" style="171"/>
    <col min="15618" max="15618" width="33" style="171" customWidth="1"/>
    <col min="15619" max="15619" width="37.42578125" style="171" bestFit="1" customWidth="1"/>
    <col min="15620" max="15620" width="45.42578125" style="171" bestFit="1" customWidth="1"/>
    <col min="15621" max="15621" width="32" style="171" bestFit="1" customWidth="1"/>
    <col min="15622" max="15622" width="24.42578125" style="171" bestFit="1" customWidth="1"/>
    <col min="15623" max="15623" width="50.85546875" style="171" bestFit="1" customWidth="1"/>
    <col min="15624" max="15624" width="31.140625" style="171" customWidth="1"/>
    <col min="15625" max="15625" width="12.7109375" style="171" bestFit="1" customWidth="1"/>
    <col min="15626" max="15626" width="18.28515625" style="171" customWidth="1"/>
    <col min="15627" max="15627" width="30.28515625" style="171" customWidth="1"/>
    <col min="15628" max="15628" width="17" style="171" customWidth="1"/>
    <col min="15629" max="15630" width="11.42578125" style="171"/>
    <col min="15631" max="15631" width="20.85546875" style="171" bestFit="1" customWidth="1"/>
    <col min="15632" max="15632" width="11.42578125" style="171"/>
    <col min="15633" max="15633" width="21" style="171" customWidth="1"/>
    <col min="15634" max="15873" width="11.42578125" style="171"/>
    <col min="15874" max="15874" width="33" style="171" customWidth="1"/>
    <col min="15875" max="15875" width="37.42578125" style="171" bestFit="1" customWidth="1"/>
    <col min="15876" max="15876" width="45.42578125" style="171" bestFit="1" customWidth="1"/>
    <col min="15877" max="15877" width="32" style="171" bestFit="1" customWidth="1"/>
    <col min="15878" max="15878" width="24.42578125" style="171" bestFit="1" customWidth="1"/>
    <col min="15879" max="15879" width="50.85546875" style="171" bestFit="1" customWidth="1"/>
    <col min="15880" max="15880" width="31.140625" style="171" customWidth="1"/>
    <col min="15881" max="15881" width="12.7109375" style="171" bestFit="1" customWidth="1"/>
    <col min="15882" max="15882" width="18.28515625" style="171" customWidth="1"/>
    <col min="15883" max="15883" width="30.28515625" style="171" customWidth="1"/>
    <col min="15884" max="15884" width="17" style="171" customWidth="1"/>
    <col min="15885" max="15886" width="11.42578125" style="171"/>
    <col min="15887" max="15887" width="20.85546875" style="171" bestFit="1" customWidth="1"/>
    <col min="15888" max="15888" width="11.42578125" style="171"/>
    <col min="15889" max="15889" width="21" style="171" customWidth="1"/>
    <col min="15890" max="16129" width="11.42578125" style="171"/>
    <col min="16130" max="16130" width="33" style="171" customWidth="1"/>
    <col min="16131" max="16131" width="37.42578125" style="171" bestFit="1" customWidth="1"/>
    <col min="16132" max="16132" width="45.42578125" style="171" bestFit="1" customWidth="1"/>
    <col min="16133" max="16133" width="32" style="171" bestFit="1" customWidth="1"/>
    <col min="16134" max="16134" width="24.42578125" style="171" bestFit="1" customWidth="1"/>
    <col min="16135" max="16135" width="50.85546875" style="171" bestFit="1" customWidth="1"/>
    <col min="16136" max="16136" width="31.140625" style="171" customWidth="1"/>
    <col min="16137" max="16137" width="12.7109375" style="171" bestFit="1" customWidth="1"/>
    <col min="16138" max="16138" width="18.28515625" style="171" customWidth="1"/>
    <col min="16139" max="16139" width="30.28515625" style="171" customWidth="1"/>
    <col min="16140" max="16140" width="17" style="171" customWidth="1"/>
    <col min="16141" max="16142" width="11.42578125" style="171"/>
    <col min="16143" max="16143" width="20.85546875" style="171" bestFit="1" customWidth="1"/>
    <col min="16144" max="16144" width="11.42578125" style="171"/>
    <col min="16145" max="16145" width="21" style="171" customWidth="1"/>
    <col min="16146" max="16384" width="11.42578125" style="171"/>
  </cols>
  <sheetData>
    <row r="1" spans="1:16" s="123" customFormat="1" x14ac:dyDescent="0.25"/>
    <row r="2" spans="1:16" s="123" customFormat="1" ht="26.25" x14ac:dyDescent="0.25">
      <c r="B2" s="516" t="s">
        <v>77</v>
      </c>
      <c r="C2" s="517"/>
      <c r="D2" s="517"/>
      <c r="E2" s="517"/>
      <c r="F2" s="517"/>
      <c r="G2" s="517"/>
      <c r="H2" s="517"/>
      <c r="I2" s="517"/>
      <c r="J2" s="517"/>
      <c r="K2" s="517"/>
      <c r="L2" s="517"/>
      <c r="M2" s="517"/>
      <c r="N2" s="517"/>
      <c r="O2" s="517"/>
      <c r="P2" s="517"/>
    </row>
    <row r="3" spans="1:16" s="123" customFormat="1" x14ac:dyDescent="0.25"/>
    <row r="4" spans="1:16" s="123" customFormat="1" ht="26.25" x14ac:dyDescent="0.25">
      <c r="B4" s="520" t="s">
        <v>78</v>
      </c>
      <c r="C4" s="520"/>
      <c r="D4" s="520"/>
      <c r="E4" s="520"/>
      <c r="F4" s="520"/>
      <c r="G4" s="520"/>
      <c r="H4" s="520"/>
      <c r="I4" s="520"/>
      <c r="J4" s="520"/>
      <c r="K4" s="520"/>
      <c r="L4" s="520"/>
      <c r="M4" s="520"/>
      <c r="N4" s="520"/>
      <c r="O4" s="520"/>
      <c r="P4" s="520"/>
    </row>
    <row r="5" spans="1:16" ht="20.25" x14ac:dyDescent="0.3">
      <c r="A5" s="521" t="s">
        <v>79</v>
      </c>
      <c r="B5" s="521"/>
      <c r="C5" s="521"/>
      <c r="D5" s="521"/>
      <c r="E5" s="521"/>
      <c r="F5" s="521"/>
      <c r="G5" s="521"/>
      <c r="H5" s="521"/>
      <c r="I5" s="521"/>
      <c r="J5" s="521"/>
      <c r="K5" s="521"/>
      <c r="L5" s="521"/>
    </row>
    <row r="6" spans="1:16" s="123" customFormat="1" ht="15" thickBot="1" x14ac:dyDescent="0.3"/>
    <row r="7" spans="1:16" s="123" customFormat="1" ht="21" thickBot="1" x14ac:dyDescent="0.3">
      <c r="B7" s="101" t="s">
        <v>80</v>
      </c>
      <c r="C7" s="500" t="s">
        <v>1417</v>
      </c>
      <c r="D7" s="500"/>
      <c r="E7" s="500"/>
      <c r="F7" s="500"/>
      <c r="G7" s="500"/>
      <c r="H7" s="500"/>
      <c r="I7" s="500"/>
      <c r="J7" s="500"/>
      <c r="K7" s="500"/>
      <c r="L7" s="500"/>
      <c r="M7" s="500"/>
      <c r="N7" s="501"/>
    </row>
    <row r="8" spans="1:16" s="123" customFormat="1" ht="15.75" thickBot="1" x14ac:dyDescent="0.3">
      <c r="B8" s="102" t="s">
        <v>81</v>
      </c>
      <c r="C8" s="500"/>
      <c r="D8" s="500"/>
      <c r="E8" s="500"/>
      <c r="F8" s="500"/>
      <c r="G8" s="500"/>
      <c r="H8" s="500"/>
      <c r="I8" s="500"/>
      <c r="J8" s="500"/>
      <c r="K8" s="500"/>
      <c r="L8" s="500"/>
      <c r="M8" s="500"/>
      <c r="N8" s="501"/>
    </row>
    <row r="9" spans="1:16" s="123" customFormat="1" ht="15.75" thickBot="1" x14ac:dyDescent="0.3">
      <c r="B9" s="102" t="s">
        <v>82</v>
      </c>
      <c r="C9" s="500"/>
      <c r="D9" s="500"/>
      <c r="E9" s="500"/>
      <c r="F9" s="500"/>
      <c r="G9" s="500"/>
      <c r="H9" s="500"/>
      <c r="I9" s="500"/>
      <c r="J9" s="500"/>
      <c r="K9" s="500"/>
      <c r="L9" s="500"/>
      <c r="M9" s="500"/>
      <c r="N9" s="501"/>
    </row>
    <row r="10" spans="1:16" s="123" customFormat="1" ht="15.75" thickBot="1" x14ac:dyDescent="0.3">
      <c r="B10" s="102" t="s">
        <v>83</v>
      </c>
      <c r="C10" s="500"/>
      <c r="D10" s="500"/>
      <c r="E10" s="500"/>
      <c r="F10" s="500"/>
      <c r="G10" s="500"/>
      <c r="H10" s="500"/>
      <c r="I10" s="500"/>
      <c r="J10" s="500"/>
      <c r="K10" s="500"/>
      <c r="L10" s="500"/>
      <c r="M10" s="500"/>
      <c r="N10" s="501"/>
    </row>
    <row r="11" spans="1:16" s="123" customFormat="1" ht="15.75" thickBot="1" x14ac:dyDescent="0.3">
      <c r="B11" s="102" t="s">
        <v>84</v>
      </c>
      <c r="C11" s="502">
        <v>28</v>
      </c>
      <c r="D11" s="502"/>
      <c r="E11" s="503"/>
      <c r="F11" s="172"/>
      <c r="G11" s="172"/>
      <c r="H11" s="172"/>
      <c r="I11" s="172"/>
      <c r="J11" s="172"/>
      <c r="K11" s="172"/>
      <c r="L11" s="172"/>
      <c r="M11" s="172"/>
      <c r="N11" s="173"/>
    </row>
    <row r="12" spans="1:16" s="123" customFormat="1" ht="15.75" thickBot="1" x14ac:dyDescent="0.3">
      <c r="B12" s="103" t="s">
        <v>85</v>
      </c>
      <c r="C12" s="147">
        <v>42023</v>
      </c>
      <c r="D12" s="104"/>
      <c r="E12" s="104"/>
      <c r="F12" s="104"/>
      <c r="G12" s="104"/>
      <c r="H12" s="104"/>
      <c r="I12" s="104"/>
      <c r="J12" s="104"/>
      <c r="K12" s="104"/>
      <c r="L12" s="104"/>
      <c r="M12" s="104"/>
      <c r="N12" s="105"/>
    </row>
    <row r="13" spans="1:16" s="123" customFormat="1" ht="15.75" x14ac:dyDescent="0.25">
      <c r="B13" s="106"/>
      <c r="C13" s="148"/>
      <c r="D13" s="107"/>
      <c r="E13" s="107"/>
      <c r="F13" s="107"/>
      <c r="G13" s="107"/>
      <c r="H13" s="107"/>
      <c r="I13" s="174"/>
      <c r="J13" s="174"/>
      <c r="K13" s="174"/>
      <c r="L13" s="174"/>
      <c r="M13" s="174"/>
      <c r="N13" s="107"/>
    </row>
    <row r="14" spans="1:16" s="123" customFormat="1" ht="15" x14ac:dyDescent="0.25">
      <c r="I14" s="174"/>
      <c r="J14" s="174"/>
      <c r="K14" s="174"/>
      <c r="L14" s="174"/>
      <c r="M14" s="174"/>
      <c r="N14" s="175"/>
    </row>
    <row r="15" spans="1:16" s="123" customFormat="1" ht="15" x14ac:dyDescent="0.25">
      <c r="B15" s="498" t="s">
        <v>86</v>
      </c>
      <c r="C15" s="498"/>
      <c r="D15" s="176" t="s">
        <v>87</v>
      </c>
      <c r="E15" s="176" t="s">
        <v>88</v>
      </c>
      <c r="F15" s="176" t="s">
        <v>89</v>
      </c>
      <c r="G15" s="177"/>
      <c r="I15" s="149"/>
      <c r="J15" s="149"/>
      <c r="K15" s="149"/>
      <c r="L15" s="149"/>
      <c r="M15" s="149"/>
      <c r="N15" s="175"/>
    </row>
    <row r="16" spans="1:16" s="123" customFormat="1" ht="15" x14ac:dyDescent="0.25">
      <c r="B16" s="498"/>
      <c r="C16" s="498"/>
      <c r="D16" s="176">
        <v>28</v>
      </c>
      <c r="E16" s="178">
        <v>666580810</v>
      </c>
      <c r="F16" s="178">
        <v>245</v>
      </c>
      <c r="G16" s="179"/>
      <c r="I16" s="150"/>
      <c r="J16" s="150"/>
      <c r="K16" s="150"/>
      <c r="L16" s="150"/>
      <c r="M16" s="150"/>
      <c r="N16" s="175"/>
    </row>
    <row r="17" spans="1:14" s="123" customFormat="1" ht="15" x14ac:dyDescent="0.25">
      <c r="B17" s="498"/>
      <c r="C17" s="498"/>
      <c r="D17" s="176"/>
      <c r="E17" s="178"/>
      <c r="F17" s="178"/>
      <c r="G17" s="179"/>
      <c r="I17" s="150"/>
      <c r="J17" s="150"/>
      <c r="K17" s="150"/>
      <c r="L17" s="150"/>
      <c r="M17" s="150"/>
      <c r="N17" s="175"/>
    </row>
    <row r="18" spans="1:14" s="123" customFormat="1" ht="15" x14ac:dyDescent="0.25">
      <c r="B18" s="498"/>
      <c r="C18" s="498"/>
      <c r="D18" s="176"/>
      <c r="E18" s="178"/>
      <c r="F18" s="178"/>
      <c r="G18" s="179"/>
      <c r="I18" s="150"/>
      <c r="J18" s="150"/>
      <c r="K18" s="150"/>
      <c r="L18" s="150"/>
      <c r="M18" s="150"/>
      <c r="N18" s="175"/>
    </row>
    <row r="19" spans="1:14" s="123" customFormat="1" ht="15" x14ac:dyDescent="0.25">
      <c r="B19" s="498"/>
      <c r="C19" s="498"/>
      <c r="D19" s="176"/>
      <c r="E19" s="180"/>
      <c r="F19" s="178"/>
      <c r="G19" s="179"/>
      <c r="H19" s="151"/>
      <c r="I19" s="150"/>
      <c r="J19" s="150"/>
      <c r="K19" s="150"/>
      <c r="L19" s="150"/>
      <c r="M19" s="150"/>
      <c r="N19" s="181"/>
    </row>
    <row r="20" spans="1:14" s="123" customFormat="1" ht="15" x14ac:dyDescent="0.25">
      <c r="B20" s="498"/>
      <c r="C20" s="498"/>
      <c r="D20" s="176"/>
      <c r="E20" s="180"/>
      <c r="F20" s="178"/>
      <c r="G20" s="179"/>
      <c r="H20" s="151"/>
      <c r="I20" s="152"/>
      <c r="J20" s="152"/>
      <c r="K20" s="152"/>
      <c r="L20" s="152"/>
      <c r="M20" s="152"/>
      <c r="N20" s="181"/>
    </row>
    <row r="21" spans="1:14" s="123" customFormat="1" ht="15" x14ac:dyDescent="0.25">
      <c r="B21" s="498"/>
      <c r="C21" s="498"/>
      <c r="D21" s="176"/>
      <c r="E21" s="180"/>
      <c r="F21" s="178"/>
      <c r="G21" s="179"/>
      <c r="H21" s="151"/>
      <c r="I21" s="174"/>
      <c r="J21" s="174"/>
      <c r="K21" s="174"/>
      <c r="L21" s="174"/>
      <c r="M21" s="174"/>
      <c r="N21" s="181"/>
    </row>
    <row r="22" spans="1:14" s="123" customFormat="1" ht="15" x14ac:dyDescent="0.25">
      <c r="B22" s="498"/>
      <c r="C22" s="498"/>
      <c r="D22" s="176"/>
      <c r="E22" s="180"/>
      <c r="F22" s="178"/>
      <c r="G22" s="179"/>
      <c r="H22" s="151"/>
      <c r="I22" s="174"/>
      <c r="J22" s="174"/>
      <c r="K22" s="174"/>
      <c r="L22" s="174"/>
      <c r="M22" s="174"/>
      <c r="N22" s="181"/>
    </row>
    <row r="23" spans="1:14" s="123" customFormat="1" ht="15.75" thickBot="1" x14ac:dyDescent="0.3">
      <c r="B23" s="489" t="s">
        <v>90</v>
      </c>
      <c r="C23" s="491"/>
      <c r="D23" s="176"/>
      <c r="E23" s="182">
        <f>SUM(E16:E22)</f>
        <v>666580810</v>
      </c>
      <c r="F23" s="178">
        <f>SUM(F16:F22)</f>
        <v>245</v>
      </c>
      <c r="G23" s="179"/>
      <c r="H23" s="151"/>
      <c r="I23" s="174"/>
      <c r="J23" s="174"/>
      <c r="K23" s="174"/>
      <c r="L23" s="174"/>
      <c r="M23" s="174"/>
      <c r="N23" s="181"/>
    </row>
    <row r="24" spans="1:14" s="123" customFormat="1" ht="29.25" thickBot="1" x14ac:dyDescent="0.3">
      <c r="A24" s="131"/>
      <c r="B24" s="127" t="s">
        <v>91</v>
      </c>
      <c r="C24" s="127" t="s">
        <v>92</v>
      </c>
      <c r="E24" s="149"/>
      <c r="F24" s="149"/>
      <c r="G24" s="149"/>
      <c r="H24" s="149"/>
      <c r="I24" s="132"/>
      <c r="J24" s="132"/>
      <c r="K24" s="132"/>
      <c r="L24" s="132"/>
      <c r="M24" s="132"/>
    </row>
    <row r="25" spans="1:14" s="123" customFormat="1" ht="15.75" thickBot="1" x14ac:dyDescent="0.3">
      <c r="A25" s="183">
        <v>1</v>
      </c>
      <c r="C25" s="184">
        <f>+F23*80%</f>
        <v>196</v>
      </c>
      <c r="D25" s="150"/>
      <c r="E25" s="185">
        <f>E23</f>
        <v>666580810</v>
      </c>
      <c r="F25" s="153"/>
      <c r="G25" s="153"/>
      <c r="H25" s="153"/>
      <c r="I25" s="186"/>
      <c r="J25" s="186"/>
      <c r="K25" s="186"/>
      <c r="L25" s="186"/>
      <c r="M25" s="186"/>
    </row>
    <row r="26" spans="1:14" s="123" customFormat="1" ht="15" x14ac:dyDescent="0.25">
      <c r="A26" s="187"/>
      <c r="C26" s="108"/>
      <c r="D26" s="150"/>
      <c r="E26" s="154"/>
      <c r="F26" s="153"/>
      <c r="G26" s="153"/>
      <c r="H26" s="153"/>
      <c r="I26" s="186"/>
      <c r="J26" s="186"/>
      <c r="K26" s="186"/>
      <c r="L26" s="186"/>
      <c r="M26" s="186"/>
    </row>
    <row r="27" spans="1:14" s="123" customFormat="1" ht="15" x14ac:dyDescent="0.25">
      <c r="A27" s="187"/>
      <c r="C27" s="108"/>
      <c r="D27" s="150"/>
      <c r="E27" s="154"/>
      <c r="F27" s="153"/>
      <c r="G27" s="153"/>
      <c r="H27" s="153"/>
      <c r="I27" s="186"/>
      <c r="J27" s="186"/>
      <c r="K27" s="186"/>
      <c r="L27" s="186"/>
      <c r="M27" s="186"/>
    </row>
    <row r="28" spans="1:14" s="123" customFormat="1" ht="15" x14ac:dyDescent="0.2">
      <c r="A28" s="187"/>
      <c r="B28" s="188" t="s">
        <v>93</v>
      </c>
      <c r="C28" s="171"/>
      <c r="D28" s="171"/>
      <c r="E28" s="171"/>
      <c r="F28" s="171"/>
      <c r="G28" s="171"/>
      <c r="H28" s="171"/>
      <c r="I28" s="174"/>
      <c r="J28" s="174"/>
      <c r="K28" s="174"/>
      <c r="L28" s="174"/>
      <c r="M28" s="174"/>
      <c r="N28" s="175"/>
    </row>
    <row r="29" spans="1:14" s="123" customFormat="1" ht="15" x14ac:dyDescent="0.2">
      <c r="A29" s="187"/>
      <c r="B29" s="171"/>
      <c r="C29" s="171"/>
      <c r="D29" s="171"/>
      <c r="E29" s="171"/>
      <c r="F29" s="171"/>
      <c r="G29" s="171"/>
      <c r="H29" s="171"/>
      <c r="I29" s="174"/>
      <c r="J29" s="174"/>
      <c r="K29" s="174"/>
      <c r="L29" s="174"/>
      <c r="M29" s="174"/>
      <c r="N29" s="175"/>
    </row>
    <row r="30" spans="1:14" s="123" customFormat="1" ht="15" x14ac:dyDescent="0.2">
      <c r="A30" s="187"/>
      <c r="B30" s="176" t="s">
        <v>94</v>
      </c>
      <c r="C30" s="176" t="s">
        <v>75</v>
      </c>
      <c r="D30" s="176" t="s">
        <v>95</v>
      </c>
      <c r="E30" s="171"/>
      <c r="F30" s="171"/>
      <c r="G30" s="171"/>
      <c r="H30" s="171"/>
      <c r="I30" s="174"/>
      <c r="J30" s="174"/>
      <c r="K30" s="174"/>
      <c r="L30" s="174"/>
      <c r="M30" s="174"/>
      <c r="N30" s="175"/>
    </row>
    <row r="31" spans="1:14" s="123" customFormat="1" ht="15" x14ac:dyDescent="0.2">
      <c r="A31" s="187"/>
      <c r="B31" s="99" t="s">
        <v>97</v>
      </c>
      <c r="C31" s="85" t="s">
        <v>98</v>
      </c>
      <c r="D31" s="99"/>
      <c r="E31" s="171"/>
      <c r="F31" s="171"/>
      <c r="G31" s="171"/>
      <c r="H31" s="171"/>
      <c r="I31" s="174"/>
      <c r="J31" s="174"/>
      <c r="K31" s="174"/>
      <c r="L31" s="174"/>
      <c r="M31" s="174"/>
      <c r="N31" s="175"/>
    </row>
    <row r="32" spans="1:14" s="123" customFormat="1" ht="15" x14ac:dyDescent="0.2">
      <c r="A32" s="187"/>
      <c r="B32" s="99" t="s">
        <v>99</v>
      </c>
      <c r="C32" s="85" t="s">
        <v>98</v>
      </c>
      <c r="D32" s="99"/>
      <c r="E32" s="171"/>
      <c r="F32" s="171"/>
      <c r="G32" s="171"/>
      <c r="H32" s="171"/>
      <c r="I32" s="174"/>
      <c r="J32" s="174"/>
      <c r="K32" s="174"/>
      <c r="L32" s="174"/>
      <c r="M32" s="174"/>
      <c r="N32" s="175"/>
    </row>
    <row r="33" spans="1:14" s="123" customFormat="1" ht="15" x14ac:dyDescent="0.2">
      <c r="A33" s="187"/>
      <c r="B33" s="99" t="s">
        <v>100</v>
      </c>
      <c r="C33" s="85" t="s">
        <v>1513</v>
      </c>
      <c r="D33" s="99"/>
      <c r="E33" s="171"/>
      <c r="F33" s="171"/>
      <c r="G33" s="171"/>
      <c r="H33" s="171"/>
      <c r="I33" s="174"/>
      <c r="J33" s="174"/>
      <c r="K33" s="174"/>
      <c r="L33" s="174"/>
      <c r="M33" s="174"/>
      <c r="N33" s="175"/>
    </row>
    <row r="34" spans="1:14" s="123" customFormat="1" ht="15" x14ac:dyDescent="0.2">
      <c r="A34" s="187"/>
      <c r="B34" s="99" t="s">
        <v>101</v>
      </c>
      <c r="C34" s="85"/>
      <c r="D34" s="85" t="s">
        <v>98</v>
      </c>
      <c r="E34" s="171"/>
      <c r="F34" s="171"/>
      <c r="G34" s="171"/>
      <c r="H34" s="171"/>
      <c r="I34" s="174"/>
      <c r="J34" s="174"/>
      <c r="K34" s="174"/>
      <c r="L34" s="174"/>
      <c r="M34" s="174"/>
      <c r="N34" s="175"/>
    </row>
    <row r="35" spans="1:14" s="123" customFormat="1" ht="15" x14ac:dyDescent="0.2">
      <c r="A35" s="187"/>
      <c r="B35" s="171"/>
      <c r="C35" s="171"/>
      <c r="D35" s="171"/>
      <c r="E35" s="171"/>
      <c r="F35" s="171"/>
      <c r="G35" s="171"/>
      <c r="H35" s="171"/>
      <c r="I35" s="174"/>
      <c r="J35" s="174"/>
      <c r="K35" s="174"/>
      <c r="L35" s="174"/>
      <c r="M35" s="174"/>
      <c r="N35" s="175"/>
    </row>
    <row r="36" spans="1:14" s="123" customFormat="1" ht="15" x14ac:dyDescent="0.2">
      <c r="A36" s="187"/>
      <c r="B36" s="171"/>
      <c r="C36" s="171"/>
      <c r="D36" s="171"/>
      <c r="E36" s="171"/>
      <c r="F36" s="171"/>
      <c r="G36" s="171"/>
      <c r="H36" s="171"/>
      <c r="I36" s="174"/>
      <c r="J36" s="174"/>
      <c r="K36" s="174"/>
      <c r="L36" s="174"/>
      <c r="M36" s="174"/>
      <c r="N36" s="175"/>
    </row>
    <row r="37" spans="1:14" s="123" customFormat="1" ht="15" x14ac:dyDescent="0.2">
      <c r="A37" s="187"/>
      <c r="B37" s="188" t="s">
        <v>102</v>
      </c>
      <c r="C37" s="171"/>
      <c r="D37" s="171"/>
      <c r="E37" s="171"/>
      <c r="F37" s="171"/>
      <c r="G37" s="171"/>
      <c r="H37" s="171"/>
      <c r="I37" s="174"/>
      <c r="J37" s="174"/>
      <c r="K37" s="174"/>
      <c r="L37" s="174"/>
      <c r="M37" s="174"/>
      <c r="N37" s="175"/>
    </row>
    <row r="38" spans="1:14" s="123" customFormat="1" ht="15" x14ac:dyDescent="0.2">
      <c r="A38" s="187"/>
      <c r="B38" s="171"/>
      <c r="C38" s="171"/>
      <c r="D38" s="171"/>
      <c r="E38" s="171"/>
      <c r="F38" s="171"/>
      <c r="G38" s="171"/>
      <c r="H38" s="171"/>
      <c r="I38" s="174"/>
      <c r="J38" s="174"/>
      <c r="K38" s="174"/>
      <c r="L38" s="174"/>
      <c r="M38" s="174"/>
      <c r="N38" s="175"/>
    </row>
    <row r="39" spans="1:14" s="123" customFormat="1" ht="15" x14ac:dyDescent="0.2">
      <c r="A39" s="187"/>
      <c r="B39" s="171"/>
      <c r="C39" s="171"/>
      <c r="D39" s="171"/>
      <c r="E39" s="171"/>
      <c r="F39" s="171"/>
      <c r="G39" s="171"/>
      <c r="H39" s="171"/>
      <c r="I39" s="174"/>
      <c r="J39" s="174"/>
      <c r="K39" s="174"/>
      <c r="L39" s="174"/>
      <c r="M39" s="174"/>
      <c r="N39" s="175"/>
    </row>
    <row r="40" spans="1:14" s="123" customFormat="1" ht="15" x14ac:dyDescent="0.2">
      <c r="A40" s="187"/>
      <c r="B40" s="176" t="s">
        <v>94</v>
      </c>
      <c r="C40" s="176" t="s">
        <v>103</v>
      </c>
      <c r="D40" s="158" t="s">
        <v>104</v>
      </c>
      <c r="E40" s="158" t="s">
        <v>105</v>
      </c>
      <c r="F40" s="171"/>
      <c r="G40" s="171"/>
      <c r="H40" s="171"/>
      <c r="I40" s="174"/>
      <c r="J40" s="174"/>
      <c r="K40" s="174"/>
      <c r="L40" s="174"/>
      <c r="M40" s="174"/>
      <c r="N40" s="175"/>
    </row>
    <row r="41" spans="1:14" s="123" customFormat="1" ht="57" x14ac:dyDescent="0.2">
      <c r="A41" s="187"/>
      <c r="B41" s="190" t="s">
        <v>106</v>
      </c>
      <c r="C41" s="47">
        <v>40</v>
      </c>
      <c r="D41" s="85">
        <v>40</v>
      </c>
      <c r="E41" s="474">
        <f>+D41+D42</f>
        <v>40</v>
      </c>
      <c r="F41" s="171"/>
      <c r="G41" s="171"/>
      <c r="H41" s="171"/>
      <c r="I41" s="174"/>
      <c r="J41" s="174"/>
      <c r="K41" s="174"/>
      <c r="L41" s="174"/>
      <c r="M41" s="174"/>
      <c r="N41" s="175"/>
    </row>
    <row r="42" spans="1:14" s="123" customFormat="1" ht="114" x14ac:dyDescent="0.2">
      <c r="A42" s="187"/>
      <c r="B42" s="190" t="s">
        <v>107</v>
      </c>
      <c r="C42" s="47">
        <v>60</v>
      </c>
      <c r="D42" s="85">
        <v>0</v>
      </c>
      <c r="E42" s="475"/>
      <c r="F42" s="171"/>
      <c r="G42" s="171"/>
      <c r="H42" s="171"/>
      <c r="I42" s="174"/>
      <c r="J42" s="174"/>
      <c r="K42" s="174"/>
      <c r="L42" s="174"/>
      <c r="M42" s="174"/>
      <c r="N42" s="175"/>
    </row>
    <row r="43" spans="1:14" s="123" customFormat="1" ht="15" x14ac:dyDescent="0.25">
      <c r="A43" s="187"/>
      <c r="C43" s="108"/>
      <c r="D43" s="150"/>
      <c r="E43" s="154"/>
      <c r="F43" s="153"/>
      <c r="G43" s="153"/>
      <c r="H43" s="153"/>
      <c r="I43" s="186"/>
      <c r="J43" s="186"/>
      <c r="K43" s="186"/>
      <c r="L43" s="186"/>
      <c r="M43" s="186"/>
    </row>
    <row r="44" spans="1:14" s="123" customFormat="1" ht="15" x14ac:dyDescent="0.25">
      <c r="A44" s="187"/>
      <c r="C44" s="108"/>
      <c r="D44" s="150"/>
      <c r="E44" s="154"/>
      <c r="F44" s="153"/>
      <c r="G44" s="153"/>
      <c r="H44" s="153"/>
      <c r="I44" s="186"/>
      <c r="J44" s="186"/>
      <c r="K44" s="186"/>
      <c r="L44" s="186"/>
      <c r="M44" s="186"/>
    </row>
    <row r="45" spans="1:14" s="123" customFormat="1" ht="15" x14ac:dyDescent="0.25">
      <c r="A45" s="187"/>
      <c r="C45" s="108"/>
      <c r="D45" s="150"/>
      <c r="E45" s="154"/>
      <c r="F45" s="153"/>
      <c r="G45" s="153"/>
      <c r="H45" s="153"/>
      <c r="I45" s="186"/>
      <c r="J45" s="186"/>
      <c r="K45" s="186"/>
      <c r="L45" s="186"/>
      <c r="M45" s="186"/>
    </row>
    <row r="46" spans="1:14" s="123" customFormat="1" ht="15" thickBot="1" x14ac:dyDescent="0.3">
      <c r="M46" s="504" t="s">
        <v>1418</v>
      </c>
      <c r="N46" s="504"/>
    </row>
    <row r="47" spans="1:14" s="123" customFormat="1" ht="15" x14ac:dyDescent="0.25">
      <c r="B47" s="188" t="s">
        <v>109</v>
      </c>
      <c r="M47" s="191"/>
      <c r="N47" s="191"/>
    </row>
    <row r="48" spans="1:14" s="123" customFormat="1" ht="15" thickBot="1" x14ac:dyDescent="0.3">
      <c r="M48" s="191"/>
      <c r="N48" s="191"/>
    </row>
    <row r="49" spans="1:26" s="174" customFormat="1" ht="90" x14ac:dyDescent="0.25">
      <c r="B49" s="192" t="s">
        <v>110</v>
      </c>
      <c r="C49" s="192" t="s">
        <v>111</v>
      </c>
      <c r="D49" s="192" t="s">
        <v>112</v>
      </c>
      <c r="E49" s="192" t="s">
        <v>113</v>
      </c>
      <c r="F49" s="192" t="s">
        <v>114</v>
      </c>
      <c r="G49" s="192" t="s">
        <v>115</v>
      </c>
      <c r="H49" s="192" t="s">
        <v>116</v>
      </c>
      <c r="I49" s="192" t="s">
        <v>117</v>
      </c>
      <c r="J49" s="192" t="s">
        <v>118</v>
      </c>
      <c r="K49" s="192" t="s">
        <v>119</v>
      </c>
      <c r="L49" s="192" t="s">
        <v>120</v>
      </c>
      <c r="M49" s="193" t="s">
        <v>121</v>
      </c>
      <c r="N49" s="192" t="s">
        <v>122</v>
      </c>
      <c r="O49" s="192" t="s">
        <v>123</v>
      </c>
      <c r="P49" s="194" t="s">
        <v>124</v>
      </c>
      <c r="Q49" s="194" t="s">
        <v>125</v>
      </c>
    </row>
    <row r="50" spans="1:26" s="79" customFormat="1" ht="28.5" x14ac:dyDescent="0.25">
      <c r="A50" s="47">
        <v>1</v>
      </c>
      <c r="B50" s="62" t="s">
        <v>1417</v>
      </c>
      <c r="C50" s="62" t="s">
        <v>1417</v>
      </c>
      <c r="D50" s="62" t="s">
        <v>1514</v>
      </c>
      <c r="E50" s="62" t="s">
        <v>1515</v>
      </c>
      <c r="F50" s="109" t="s">
        <v>75</v>
      </c>
      <c r="G50" s="120" t="s">
        <v>128</v>
      </c>
      <c r="H50" s="111">
        <v>41500</v>
      </c>
      <c r="I50" s="111">
        <v>41639</v>
      </c>
      <c r="J50" s="112" t="s">
        <v>95</v>
      </c>
      <c r="K50" s="224">
        <f>+(I50-H50)/30</f>
        <v>4.6333333333333337</v>
      </c>
      <c r="L50" s="113" t="s">
        <v>488</v>
      </c>
      <c r="M50" s="114">
        <v>1100</v>
      </c>
      <c r="N50" s="115" t="s">
        <v>488</v>
      </c>
      <c r="O50" s="339">
        <v>864296950</v>
      </c>
      <c r="P50" s="117" t="s">
        <v>1516</v>
      </c>
      <c r="Q50" s="76" t="s">
        <v>1464</v>
      </c>
      <c r="R50" s="86"/>
      <c r="S50" s="86"/>
      <c r="T50" s="86"/>
      <c r="U50" s="86"/>
      <c r="V50" s="86"/>
      <c r="W50" s="86"/>
      <c r="X50" s="86"/>
      <c r="Y50" s="86"/>
      <c r="Z50" s="86"/>
    </row>
    <row r="51" spans="1:26" s="79" customFormat="1" ht="28.5" x14ac:dyDescent="0.25">
      <c r="A51" s="47">
        <f>+A50+1</f>
        <v>2</v>
      </c>
      <c r="B51" s="62" t="s">
        <v>1417</v>
      </c>
      <c r="C51" s="62" t="s">
        <v>1417</v>
      </c>
      <c r="D51" s="62" t="s">
        <v>1514</v>
      </c>
      <c r="E51" s="62" t="s">
        <v>1517</v>
      </c>
      <c r="F51" s="205" t="s">
        <v>713</v>
      </c>
      <c r="G51" s="120" t="s">
        <v>128</v>
      </c>
      <c r="H51" s="111">
        <v>41620</v>
      </c>
      <c r="I51" s="111">
        <v>41943</v>
      </c>
      <c r="J51" s="112" t="s">
        <v>95</v>
      </c>
      <c r="K51" s="255">
        <f>+(I51-H51)/30</f>
        <v>10.766666666666667</v>
      </c>
      <c r="L51" s="207" t="s">
        <v>488</v>
      </c>
      <c r="M51" s="114">
        <v>350</v>
      </c>
      <c r="N51" s="115" t="s">
        <v>488</v>
      </c>
      <c r="O51" s="117">
        <v>712683158</v>
      </c>
      <c r="P51" s="117" t="s">
        <v>1518</v>
      </c>
      <c r="Q51" s="76"/>
      <c r="R51" s="86"/>
      <c r="S51" s="86"/>
      <c r="T51" s="86"/>
      <c r="U51" s="86"/>
      <c r="V51" s="86"/>
      <c r="W51" s="86"/>
      <c r="X51" s="86"/>
      <c r="Y51" s="86"/>
      <c r="Z51" s="86"/>
    </row>
    <row r="52" spans="1:26" s="79" customFormat="1" ht="28.5" x14ac:dyDescent="0.25">
      <c r="A52" s="258">
        <v>3</v>
      </c>
      <c r="B52" s="62" t="s">
        <v>1417</v>
      </c>
      <c r="C52" s="62" t="s">
        <v>1417</v>
      </c>
      <c r="D52" s="62" t="s">
        <v>1514</v>
      </c>
      <c r="E52" s="62" t="s">
        <v>1519</v>
      </c>
      <c r="F52" s="205" t="s">
        <v>713</v>
      </c>
      <c r="G52" s="120" t="s">
        <v>128</v>
      </c>
      <c r="H52" s="111">
        <v>41663</v>
      </c>
      <c r="I52" s="111">
        <v>41943</v>
      </c>
      <c r="J52" s="112" t="s">
        <v>95</v>
      </c>
      <c r="K52" s="255">
        <f>+(I52-H52)/30</f>
        <v>9.3333333333333339</v>
      </c>
      <c r="L52" s="207" t="s">
        <v>488</v>
      </c>
      <c r="M52" s="114">
        <v>1110</v>
      </c>
      <c r="N52" s="115" t="s">
        <v>488</v>
      </c>
      <c r="O52" s="117">
        <v>1915470150</v>
      </c>
      <c r="P52" s="117" t="s">
        <v>1520</v>
      </c>
      <c r="Q52" s="76"/>
      <c r="R52" s="86"/>
      <c r="S52" s="86"/>
      <c r="T52" s="86"/>
      <c r="U52" s="86"/>
      <c r="V52" s="86"/>
      <c r="W52" s="86"/>
      <c r="X52" s="86"/>
      <c r="Y52" s="86"/>
      <c r="Z52" s="86"/>
    </row>
    <row r="53" spans="1:26" s="79" customFormat="1" ht="99.75" x14ac:dyDescent="0.25">
      <c r="A53" s="47">
        <f>+A97+1</f>
        <v>2</v>
      </c>
      <c r="B53" s="62" t="s">
        <v>1417</v>
      </c>
      <c r="C53" s="62" t="s">
        <v>1417</v>
      </c>
      <c r="D53" s="62" t="s">
        <v>1466</v>
      </c>
      <c r="E53" s="76" t="s">
        <v>1521</v>
      </c>
      <c r="F53" s="205" t="s">
        <v>713</v>
      </c>
      <c r="G53" s="120" t="s">
        <v>128</v>
      </c>
      <c r="H53" s="111">
        <v>39815</v>
      </c>
      <c r="I53" s="200">
        <v>40181</v>
      </c>
      <c r="J53" s="76" t="s">
        <v>1522</v>
      </c>
      <c r="K53" s="255">
        <v>0</v>
      </c>
      <c r="L53" s="255">
        <f>+(I57-H53)/30</f>
        <v>-1327.1666666666667</v>
      </c>
      <c r="M53" s="47" t="s">
        <v>128</v>
      </c>
      <c r="N53" s="115" t="s">
        <v>488</v>
      </c>
      <c r="O53" s="76" t="s">
        <v>488</v>
      </c>
      <c r="P53" s="283">
        <v>51</v>
      </c>
      <c r="Q53" s="76" t="s">
        <v>1523</v>
      </c>
      <c r="R53" s="86"/>
      <c r="S53" s="86"/>
      <c r="T53" s="86"/>
      <c r="U53" s="86"/>
      <c r="V53" s="86"/>
      <c r="W53" s="86"/>
      <c r="X53" s="86"/>
      <c r="Y53" s="86"/>
      <c r="Z53" s="86"/>
    </row>
    <row r="54" spans="1:26" s="79" customFormat="1" x14ac:dyDescent="0.25">
      <c r="A54" s="47"/>
      <c r="B54" s="118" t="s">
        <v>105</v>
      </c>
      <c r="C54" s="63"/>
      <c r="D54" s="62"/>
      <c r="E54" s="119"/>
      <c r="F54" s="120"/>
      <c r="G54" s="120"/>
      <c r="H54" s="120"/>
      <c r="I54" s="112"/>
      <c r="J54" s="112"/>
      <c r="K54" s="121">
        <f>SUM(K50:K53)</f>
        <v>24.733333333333334</v>
      </c>
      <c r="L54" s="122"/>
      <c r="M54" s="121">
        <f>SUM(M50:M53)</f>
        <v>2560</v>
      </c>
      <c r="N54" s="122">
        <f>SUM(N50:N53)</f>
        <v>0</v>
      </c>
      <c r="O54" s="117"/>
      <c r="P54" s="117"/>
      <c r="Q54" s="76"/>
    </row>
    <row r="55" spans="1:26" s="123" customFormat="1" x14ac:dyDescent="0.25">
      <c r="E55" s="155"/>
      <c r="K55" s="156"/>
    </row>
    <row r="56" spans="1:26" s="123" customFormat="1" ht="15" x14ac:dyDescent="0.25">
      <c r="B56" s="471" t="s">
        <v>133</v>
      </c>
      <c r="C56" s="471" t="s">
        <v>134</v>
      </c>
      <c r="D56" s="505" t="s">
        <v>135</v>
      </c>
      <c r="E56" s="505"/>
      <c r="H56" s="161"/>
      <c r="K56" s="157"/>
      <c r="L56" s="157"/>
      <c r="M56" s="157"/>
    </row>
    <row r="57" spans="1:26" s="123" customFormat="1" ht="18" x14ac:dyDescent="0.25">
      <c r="B57" s="473"/>
      <c r="C57" s="473"/>
      <c r="D57" s="158" t="s">
        <v>136</v>
      </c>
      <c r="E57" s="159" t="s">
        <v>137</v>
      </c>
      <c r="H57" s="124"/>
      <c r="I57" s="161"/>
      <c r="K57" s="161"/>
      <c r="L57" s="157"/>
    </row>
    <row r="58" spans="1:26" s="123" customFormat="1" ht="18" x14ac:dyDescent="0.25">
      <c r="B58" s="160" t="s">
        <v>139</v>
      </c>
      <c r="C58" s="162">
        <f>+K54</f>
        <v>24.733333333333334</v>
      </c>
      <c r="D58" s="85" t="s">
        <v>98</v>
      </c>
      <c r="E58" s="85"/>
      <c r="F58" s="126"/>
      <c r="G58" s="126"/>
      <c r="H58" s="126"/>
      <c r="I58" s="126"/>
      <c r="J58" s="126"/>
      <c r="L58" s="163">
        <f>K50+K51+K97+K52</f>
        <v>36.866666666666667</v>
      </c>
      <c r="M58" s="126"/>
    </row>
    <row r="59" spans="1:26" s="123" customFormat="1" ht="15" x14ac:dyDescent="0.25">
      <c r="B59" s="160" t="s">
        <v>140</v>
      </c>
      <c r="C59" s="164">
        <f>+M54</f>
        <v>2560</v>
      </c>
      <c r="D59" s="85" t="s">
        <v>98</v>
      </c>
      <c r="E59" s="85"/>
    </row>
    <row r="60" spans="1:26" s="123" customFormat="1" x14ac:dyDescent="0.25">
      <c r="B60" s="165"/>
      <c r="C60" s="518"/>
      <c r="D60" s="518"/>
      <c r="E60" s="518"/>
      <c r="F60" s="518"/>
      <c r="G60" s="518"/>
      <c r="H60" s="518"/>
      <c r="I60" s="518"/>
      <c r="J60" s="518"/>
      <c r="K60" s="518"/>
      <c r="L60" s="518"/>
      <c r="M60" s="518"/>
      <c r="N60" s="518"/>
    </row>
    <row r="61" spans="1:26" s="123" customFormat="1" ht="15" thickBot="1" x14ac:dyDescent="0.3"/>
    <row r="62" spans="1:26" s="123" customFormat="1" ht="27" thickBot="1" x14ac:dyDescent="0.3">
      <c r="B62" s="519" t="s">
        <v>141</v>
      </c>
      <c r="C62" s="519"/>
      <c r="D62" s="519"/>
      <c r="E62" s="519"/>
      <c r="F62" s="519"/>
      <c r="G62" s="519"/>
      <c r="H62" s="519"/>
      <c r="I62" s="519"/>
      <c r="J62" s="519"/>
      <c r="K62" s="519"/>
      <c r="L62" s="519"/>
      <c r="M62" s="519"/>
      <c r="N62" s="519"/>
    </row>
    <row r="63" spans="1:26" s="123" customFormat="1" x14ac:dyDescent="0.25"/>
    <row r="64" spans="1:26" s="123" customFormat="1" x14ac:dyDescent="0.25"/>
    <row r="65" spans="2:18" s="123" customFormat="1" ht="210" x14ac:dyDescent="0.25">
      <c r="B65" s="176" t="s">
        <v>142</v>
      </c>
      <c r="C65" s="195" t="s">
        <v>143</v>
      </c>
      <c r="D65" s="195" t="s">
        <v>144</v>
      </c>
      <c r="E65" s="195" t="s">
        <v>145</v>
      </c>
      <c r="F65" s="195" t="s">
        <v>146</v>
      </c>
      <c r="G65" s="195" t="s">
        <v>147</v>
      </c>
      <c r="H65" s="195" t="s">
        <v>1428</v>
      </c>
      <c r="I65" s="176" t="s">
        <v>149</v>
      </c>
      <c r="J65" s="195" t="s">
        <v>150</v>
      </c>
      <c r="K65" s="195" t="s">
        <v>151</v>
      </c>
      <c r="L65" s="195" t="s">
        <v>152</v>
      </c>
      <c r="M65" s="195" t="s">
        <v>153</v>
      </c>
      <c r="N65" s="196" t="s">
        <v>154</v>
      </c>
      <c r="O65" s="196" t="s">
        <v>155</v>
      </c>
      <c r="P65" s="489" t="s">
        <v>96</v>
      </c>
      <c r="Q65" s="491"/>
      <c r="R65" s="195" t="s">
        <v>156</v>
      </c>
    </row>
    <row r="66" spans="2:18" s="123" customFormat="1" x14ac:dyDescent="0.2">
      <c r="B66" s="99" t="s">
        <v>1524</v>
      </c>
      <c r="C66" s="127" t="s">
        <v>1525</v>
      </c>
      <c r="D66" s="127" t="s">
        <v>1526</v>
      </c>
      <c r="E66" s="127">
        <v>245</v>
      </c>
      <c r="F66" s="47" t="s">
        <v>488</v>
      </c>
      <c r="G66" s="47" t="s">
        <v>75</v>
      </c>
      <c r="H66" s="169" t="s">
        <v>488</v>
      </c>
      <c r="I66" s="169" t="s">
        <v>488</v>
      </c>
      <c r="J66" s="169" t="s">
        <v>488</v>
      </c>
      <c r="K66" s="127" t="s">
        <v>713</v>
      </c>
      <c r="L66" s="127" t="s">
        <v>75</v>
      </c>
      <c r="M66" s="127" t="s">
        <v>75</v>
      </c>
      <c r="N66" s="127" t="s">
        <v>1527</v>
      </c>
      <c r="O66" s="127" t="s">
        <v>1528</v>
      </c>
      <c r="P66" s="468" t="s">
        <v>1529</v>
      </c>
      <c r="Q66" s="469"/>
      <c r="R66" s="47" t="s">
        <v>75</v>
      </c>
    </row>
    <row r="67" spans="2:18" s="123" customFormat="1" x14ac:dyDescent="0.25">
      <c r="B67" s="123" t="s">
        <v>159</v>
      </c>
      <c r="H67" s="99"/>
      <c r="I67" s="99"/>
    </row>
    <row r="68" spans="2:18" s="123" customFormat="1" x14ac:dyDescent="0.25">
      <c r="B68" s="123" t="s">
        <v>160</v>
      </c>
    </row>
    <row r="69" spans="2:18" s="123" customFormat="1" x14ac:dyDescent="0.25">
      <c r="B69" s="123" t="s">
        <v>161</v>
      </c>
    </row>
    <row r="70" spans="2:18" s="123" customFormat="1" x14ac:dyDescent="0.25"/>
    <row r="71" spans="2:18" s="123" customFormat="1" ht="15" thickBot="1" x14ac:dyDescent="0.3"/>
    <row r="72" spans="2:18" s="123" customFormat="1" ht="27" thickBot="1" x14ac:dyDescent="0.3">
      <c r="B72" s="513" t="s">
        <v>162</v>
      </c>
      <c r="C72" s="514"/>
      <c r="D72" s="514"/>
      <c r="E72" s="514"/>
      <c r="F72" s="514"/>
      <c r="G72" s="514"/>
      <c r="H72" s="514"/>
      <c r="I72" s="514"/>
      <c r="J72" s="514"/>
      <c r="K72" s="514"/>
      <c r="L72" s="514"/>
      <c r="M72" s="514"/>
      <c r="N72" s="515"/>
    </row>
    <row r="73" spans="2:18" s="123" customFormat="1" x14ac:dyDescent="0.25"/>
    <row r="74" spans="2:18" s="123" customFormat="1" x14ac:dyDescent="0.25">
      <c r="K74" s="123">
        <f>180/30</f>
        <v>6</v>
      </c>
    </row>
    <row r="75" spans="2:18" s="123" customFormat="1" x14ac:dyDescent="0.25"/>
    <row r="76" spans="2:18" s="123" customFormat="1" x14ac:dyDescent="0.25"/>
    <row r="77" spans="2:18" s="123" customFormat="1" ht="15" x14ac:dyDescent="0.25">
      <c r="B77" s="476" t="s">
        <v>163</v>
      </c>
      <c r="C77" s="498" t="s">
        <v>164</v>
      </c>
      <c r="D77" s="498" t="s">
        <v>165</v>
      </c>
      <c r="E77" s="498" t="s">
        <v>166</v>
      </c>
      <c r="F77" s="498" t="s">
        <v>167</v>
      </c>
      <c r="G77" s="498" t="s">
        <v>168</v>
      </c>
      <c r="H77" s="498" t="s">
        <v>169</v>
      </c>
      <c r="I77" s="498" t="s">
        <v>170</v>
      </c>
      <c r="J77" s="498" t="s">
        <v>171</v>
      </c>
      <c r="K77" s="498"/>
      <c r="L77" s="498"/>
      <c r="M77" s="498" t="s">
        <v>172</v>
      </c>
      <c r="N77" s="498" t="s">
        <v>1804</v>
      </c>
      <c r="O77" s="498" t="s">
        <v>1805</v>
      </c>
      <c r="P77" s="498" t="s">
        <v>96</v>
      </c>
      <c r="Q77" s="498"/>
    </row>
    <row r="78" spans="2:18" s="123" customFormat="1" ht="28.5" x14ac:dyDescent="0.2">
      <c r="B78" s="477"/>
      <c r="C78" s="498"/>
      <c r="D78" s="498"/>
      <c r="E78" s="498"/>
      <c r="F78" s="498"/>
      <c r="G78" s="498"/>
      <c r="H78" s="498"/>
      <c r="I78" s="498"/>
      <c r="J78" s="99" t="s">
        <v>173</v>
      </c>
      <c r="K78" s="144" t="s">
        <v>174</v>
      </c>
      <c r="L78" s="100" t="s">
        <v>175</v>
      </c>
      <c r="M78" s="498"/>
      <c r="N78" s="498"/>
      <c r="O78" s="498"/>
      <c r="P78" s="498"/>
      <c r="Q78" s="498"/>
    </row>
    <row r="79" spans="2:18" s="123" customFormat="1" ht="128.25" x14ac:dyDescent="0.2">
      <c r="B79" s="59" t="s">
        <v>176</v>
      </c>
      <c r="C79" s="245" t="s">
        <v>75</v>
      </c>
      <c r="D79" s="47" t="s">
        <v>1530</v>
      </c>
      <c r="E79" s="89">
        <v>52792169</v>
      </c>
      <c r="F79" s="76" t="s">
        <v>1531</v>
      </c>
      <c r="G79" s="76" t="s">
        <v>1532</v>
      </c>
      <c r="H79" s="82">
        <v>38506</v>
      </c>
      <c r="I79" s="337">
        <v>140294</v>
      </c>
      <c r="J79" s="62" t="s">
        <v>1533</v>
      </c>
      <c r="K79" s="200" t="s">
        <v>1534</v>
      </c>
      <c r="L79" s="200" t="s">
        <v>1535</v>
      </c>
      <c r="M79" s="76" t="s">
        <v>75</v>
      </c>
      <c r="N79" s="76" t="s">
        <v>75</v>
      </c>
      <c r="O79" s="76" t="s">
        <v>95</v>
      </c>
      <c r="P79" s="499" t="s">
        <v>1795</v>
      </c>
      <c r="Q79" s="499"/>
    </row>
    <row r="80" spans="2:18" s="123" customFormat="1" ht="42.75" x14ac:dyDescent="0.2">
      <c r="B80" s="76" t="s">
        <v>183</v>
      </c>
      <c r="C80" s="245" t="s">
        <v>713</v>
      </c>
      <c r="D80" s="87" t="s">
        <v>1536</v>
      </c>
      <c r="E80" s="89">
        <v>51772826</v>
      </c>
      <c r="F80" s="76" t="s">
        <v>1537</v>
      </c>
      <c r="G80" s="76" t="s">
        <v>1538</v>
      </c>
      <c r="H80" s="200">
        <v>34145</v>
      </c>
      <c r="I80" s="338" t="s">
        <v>1539</v>
      </c>
      <c r="J80" s="76" t="s">
        <v>1540</v>
      </c>
      <c r="K80" s="76" t="s">
        <v>1541</v>
      </c>
      <c r="L80" s="76" t="s">
        <v>1542</v>
      </c>
      <c r="M80" s="76" t="s">
        <v>75</v>
      </c>
      <c r="N80" s="76" t="s">
        <v>75</v>
      </c>
      <c r="O80" s="76" t="s">
        <v>713</v>
      </c>
      <c r="P80" s="484"/>
      <c r="Q80" s="485"/>
    </row>
    <row r="81" spans="2:17" s="123" customFormat="1" x14ac:dyDescent="0.25"/>
    <row r="82" spans="2:17" s="123" customFormat="1" ht="15" thickBot="1" x14ac:dyDescent="0.3"/>
    <row r="83" spans="2:17" s="123" customFormat="1" ht="27" thickBot="1" x14ac:dyDescent="0.3">
      <c r="B83" s="513" t="s">
        <v>191</v>
      </c>
      <c r="C83" s="514"/>
      <c r="D83" s="514"/>
      <c r="E83" s="514"/>
      <c r="F83" s="514"/>
      <c r="G83" s="514"/>
      <c r="H83" s="514"/>
      <c r="I83" s="514"/>
      <c r="J83" s="514"/>
      <c r="K83" s="514"/>
      <c r="L83" s="514"/>
      <c r="M83" s="514"/>
      <c r="N83" s="515"/>
    </row>
    <row r="84" spans="2:17" s="123" customFormat="1" x14ac:dyDescent="0.25"/>
    <row r="85" spans="2:17" s="123" customFormat="1" x14ac:dyDescent="0.25"/>
    <row r="86" spans="2:17" s="123" customFormat="1" ht="30" x14ac:dyDescent="0.25">
      <c r="B86" s="195" t="s">
        <v>94</v>
      </c>
      <c r="C86" s="195" t="s">
        <v>1806</v>
      </c>
      <c r="D86" s="489" t="s">
        <v>96</v>
      </c>
      <c r="E86" s="491"/>
    </row>
    <row r="87" spans="2:17" s="123" customFormat="1" x14ac:dyDescent="0.25">
      <c r="B87" s="127" t="s">
        <v>1441</v>
      </c>
      <c r="C87" s="99" t="s">
        <v>75</v>
      </c>
      <c r="D87" s="492" t="s">
        <v>1464</v>
      </c>
      <c r="E87" s="492"/>
    </row>
    <row r="88" spans="2:17" s="123" customFormat="1" x14ac:dyDescent="0.25"/>
    <row r="89" spans="2:17" s="123" customFormat="1" x14ac:dyDescent="0.25"/>
    <row r="90" spans="2:17" s="123" customFormat="1" ht="26.25" x14ac:dyDescent="0.25">
      <c r="B90" s="516" t="s">
        <v>193</v>
      </c>
      <c r="C90" s="517"/>
      <c r="D90" s="517"/>
      <c r="E90" s="517"/>
      <c r="F90" s="517"/>
      <c r="G90" s="517"/>
      <c r="H90" s="517"/>
      <c r="I90" s="517"/>
      <c r="J90" s="517"/>
      <c r="K90" s="517"/>
      <c r="L90" s="517"/>
      <c r="M90" s="517"/>
      <c r="N90" s="517"/>
      <c r="O90" s="517"/>
      <c r="P90" s="517"/>
    </row>
    <row r="91" spans="2:17" s="123" customFormat="1" x14ac:dyDescent="0.25"/>
    <row r="92" spans="2:17" s="123" customFormat="1" ht="15" thickBot="1" x14ac:dyDescent="0.3"/>
    <row r="93" spans="2:17" s="123" customFormat="1" ht="27" thickBot="1" x14ac:dyDescent="0.3">
      <c r="B93" s="513" t="s">
        <v>194</v>
      </c>
      <c r="C93" s="514"/>
      <c r="D93" s="514"/>
      <c r="E93" s="514"/>
      <c r="F93" s="514"/>
      <c r="G93" s="514"/>
      <c r="H93" s="514"/>
      <c r="I93" s="514"/>
      <c r="J93" s="514"/>
      <c r="K93" s="514"/>
      <c r="L93" s="514"/>
      <c r="M93" s="514"/>
      <c r="N93" s="515"/>
    </row>
    <row r="94" spans="2:17" s="123" customFormat="1" x14ac:dyDescent="0.25"/>
    <row r="95" spans="2:17" s="123" customFormat="1" ht="15" thickBot="1" x14ac:dyDescent="0.3">
      <c r="M95" s="191"/>
      <c r="N95" s="191"/>
    </row>
    <row r="96" spans="2:17" s="174" customFormat="1" ht="90" x14ac:dyDescent="0.25">
      <c r="B96" s="192" t="s">
        <v>110</v>
      </c>
      <c r="C96" s="192" t="s">
        <v>111</v>
      </c>
      <c r="D96" s="192" t="s">
        <v>112</v>
      </c>
      <c r="E96" s="192" t="s">
        <v>113</v>
      </c>
      <c r="F96" s="192" t="s">
        <v>114</v>
      </c>
      <c r="G96" s="192" t="s">
        <v>115</v>
      </c>
      <c r="H96" s="192" t="s">
        <v>116</v>
      </c>
      <c r="I96" s="192" t="s">
        <v>117</v>
      </c>
      <c r="J96" s="192" t="s">
        <v>118</v>
      </c>
      <c r="K96" s="192" t="s">
        <v>119</v>
      </c>
      <c r="L96" s="192" t="s">
        <v>120</v>
      </c>
      <c r="M96" s="193" t="s">
        <v>121</v>
      </c>
      <c r="N96" s="192" t="s">
        <v>122</v>
      </c>
      <c r="O96" s="192" t="s">
        <v>123</v>
      </c>
      <c r="P96" s="194" t="s">
        <v>124</v>
      </c>
      <c r="Q96" s="194" t="s">
        <v>125</v>
      </c>
    </row>
    <row r="97" spans="1:26" s="79" customFormat="1" ht="57" x14ac:dyDescent="0.25">
      <c r="A97" s="47">
        <v>1</v>
      </c>
      <c r="B97" s="62" t="s">
        <v>1417</v>
      </c>
      <c r="C97" s="62" t="s">
        <v>1417</v>
      </c>
      <c r="D97" s="62" t="s">
        <v>1543</v>
      </c>
      <c r="E97" s="62" t="s">
        <v>1544</v>
      </c>
      <c r="F97" s="120" t="s">
        <v>75</v>
      </c>
      <c r="G97" s="120" t="s">
        <v>128</v>
      </c>
      <c r="H97" s="111">
        <v>40544</v>
      </c>
      <c r="I97" s="111">
        <v>40908</v>
      </c>
      <c r="J97" s="112" t="s">
        <v>76</v>
      </c>
      <c r="K97" s="255">
        <f>+(I97-H97)/30</f>
        <v>12.133333333333333</v>
      </c>
      <c r="L97" s="225" t="s">
        <v>488</v>
      </c>
      <c r="M97" s="114">
        <v>410</v>
      </c>
      <c r="N97" s="115" t="s">
        <v>128</v>
      </c>
      <c r="O97" s="117" t="s">
        <v>1545</v>
      </c>
      <c r="P97" s="117">
        <v>54</v>
      </c>
      <c r="Q97" s="76" t="s">
        <v>1546</v>
      </c>
      <c r="R97" s="86"/>
      <c r="S97" s="86"/>
      <c r="T97" s="86"/>
      <c r="U97" s="86"/>
      <c r="V97" s="86"/>
      <c r="W97" s="86"/>
      <c r="X97" s="86"/>
      <c r="Y97" s="86"/>
      <c r="Z97" s="86"/>
    </row>
    <row r="98" spans="1:26" s="79" customFormat="1" ht="57" x14ac:dyDescent="0.25">
      <c r="A98" s="47">
        <v>2</v>
      </c>
      <c r="B98" s="62" t="s">
        <v>1417</v>
      </c>
      <c r="C98" s="62" t="s">
        <v>1417</v>
      </c>
      <c r="D98" s="62" t="s">
        <v>1543</v>
      </c>
      <c r="E98" s="62" t="s">
        <v>1547</v>
      </c>
      <c r="F98" s="120" t="s">
        <v>75</v>
      </c>
      <c r="G98" s="110" t="s">
        <v>128</v>
      </c>
      <c r="H98" s="111">
        <v>40179</v>
      </c>
      <c r="I98" s="111">
        <v>40543</v>
      </c>
      <c r="J98" s="224" t="s">
        <v>76</v>
      </c>
      <c r="K98" s="255">
        <f>+(I98-H98)/30</f>
        <v>12.133333333333333</v>
      </c>
      <c r="L98" s="225" t="s">
        <v>488</v>
      </c>
      <c r="M98" s="115">
        <v>450</v>
      </c>
      <c r="N98" s="225" t="s">
        <v>488</v>
      </c>
      <c r="O98" s="117" t="s">
        <v>1545</v>
      </c>
      <c r="P98" s="117">
        <v>55</v>
      </c>
      <c r="Q98" s="76" t="s">
        <v>1546</v>
      </c>
      <c r="R98" s="86"/>
      <c r="S98" s="86"/>
      <c r="T98" s="86"/>
      <c r="U98" s="86"/>
      <c r="V98" s="86"/>
      <c r="W98" s="86"/>
      <c r="X98" s="86"/>
      <c r="Y98" s="86"/>
      <c r="Z98" s="86"/>
    </row>
    <row r="99" spans="1:26" s="79" customFormat="1" x14ac:dyDescent="0.25">
      <c r="A99" s="47">
        <f t="shared" ref="A99:A104" si="0">+A98+1</f>
        <v>3</v>
      </c>
      <c r="B99" s="62"/>
      <c r="C99" s="62"/>
      <c r="D99" s="62"/>
      <c r="E99" s="69"/>
      <c r="F99" s="76"/>
      <c r="G99" s="76"/>
      <c r="H99" s="76"/>
      <c r="I99" s="76"/>
      <c r="J99" s="76"/>
      <c r="K99" s="76"/>
      <c r="L99" s="76"/>
      <c r="M99" s="76"/>
      <c r="N99" s="76"/>
      <c r="O99" s="76"/>
      <c r="P99" s="76"/>
      <c r="Q99" s="76"/>
      <c r="R99" s="86"/>
      <c r="S99" s="86"/>
      <c r="T99" s="86"/>
      <c r="U99" s="86"/>
      <c r="V99" s="86"/>
      <c r="W99" s="86"/>
      <c r="X99" s="86"/>
      <c r="Y99" s="86"/>
      <c r="Z99" s="86"/>
    </row>
    <row r="100" spans="1:26" s="79" customFormat="1" x14ac:dyDescent="0.25">
      <c r="A100" s="47">
        <f t="shared" si="0"/>
        <v>4</v>
      </c>
      <c r="B100" s="62"/>
      <c r="C100" s="63"/>
      <c r="D100" s="62"/>
      <c r="E100" s="119"/>
      <c r="F100" s="120"/>
      <c r="G100" s="115"/>
      <c r="H100" s="115"/>
      <c r="I100" s="115"/>
      <c r="J100" s="112"/>
      <c r="K100" s="115"/>
      <c r="L100" s="115"/>
      <c r="M100" s="115"/>
      <c r="N100" s="115"/>
      <c r="O100" s="115"/>
      <c r="P100" s="115"/>
      <c r="Q100" s="76"/>
      <c r="R100" s="86"/>
      <c r="S100" s="86"/>
      <c r="T100" s="86"/>
      <c r="U100" s="86"/>
      <c r="V100" s="86"/>
      <c r="W100" s="86"/>
      <c r="X100" s="86"/>
      <c r="Y100" s="86"/>
      <c r="Z100" s="86"/>
    </row>
    <row r="101" spans="1:26" s="79" customFormat="1" x14ac:dyDescent="0.25">
      <c r="A101" s="47">
        <f t="shared" si="0"/>
        <v>5</v>
      </c>
      <c r="B101" s="62"/>
      <c r="C101" s="63"/>
      <c r="D101" s="62"/>
      <c r="E101" s="119"/>
      <c r="F101" s="120"/>
      <c r="G101" s="120"/>
      <c r="H101" s="120"/>
      <c r="I101" s="112"/>
      <c r="J101" s="112"/>
      <c r="K101" s="112"/>
      <c r="L101" s="112"/>
      <c r="M101" s="115"/>
      <c r="N101" s="115"/>
      <c r="O101" s="117"/>
      <c r="P101" s="117"/>
      <c r="Q101" s="76"/>
      <c r="R101" s="86"/>
      <c r="S101" s="86"/>
      <c r="T101" s="86"/>
      <c r="U101" s="86"/>
      <c r="V101" s="86"/>
      <c r="W101" s="86"/>
      <c r="X101" s="86"/>
      <c r="Y101" s="86"/>
      <c r="Z101" s="86"/>
    </row>
    <row r="102" spans="1:26" s="79" customFormat="1" x14ac:dyDescent="0.25">
      <c r="A102" s="47">
        <f t="shared" si="0"/>
        <v>6</v>
      </c>
      <c r="B102" s="62"/>
      <c r="C102" s="63"/>
      <c r="D102" s="62"/>
      <c r="E102" s="119"/>
      <c r="F102" s="120"/>
      <c r="G102" s="120"/>
      <c r="H102" s="120"/>
      <c r="I102" s="112"/>
      <c r="J102" s="112"/>
      <c r="K102" s="112"/>
      <c r="L102" s="112"/>
      <c r="M102" s="115"/>
      <c r="N102" s="115"/>
      <c r="O102" s="117"/>
      <c r="P102" s="117"/>
      <c r="Q102" s="76"/>
      <c r="R102" s="86"/>
      <c r="S102" s="86"/>
      <c r="T102" s="86"/>
      <c r="U102" s="86"/>
      <c r="V102" s="86"/>
      <c r="W102" s="86"/>
      <c r="X102" s="86"/>
      <c r="Y102" s="86"/>
      <c r="Z102" s="86"/>
    </row>
    <row r="103" spans="1:26" s="79" customFormat="1" x14ac:dyDescent="0.25">
      <c r="A103" s="47">
        <f t="shared" si="0"/>
        <v>7</v>
      </c>
      <c r="B103" s="62"/>
      <c r="C103" s="63"/>
      <c r="D103" s="62"/>
      <c r="E103" s="119"/>
      <c r="F103" s="120"/>
      <c r="G103" s="120"/>
      <c r="H103" s="120"/>
      <c r="I103" s="112"/>
      <c r="J103" s="112"/>
      <c r="K103" s="112"/>
      <c r="L103" s="112"/>
      <c r="M103" s="115"/>
      <c r="N103" s="115"/>
      <c r="O103" s="117"/>
      <c r="P103" s="117"/>
      <c r="Q103" s="76"/>
      <c r="R103" s="86"/>
      <c r="S103" s="86"/>
      <c r="T103" s="86"/>
      <c r="U103" s="86"/>
      <c r="V103" s="86"/>
      <c r="W103" s="86"/>
      <c r="X103" s="86"/>
      <c r="Y103" s="86"/>
      <c r="Z103" s="86"/>
    </row>
    <row r="104" spans="1:26" s="79" customFormat="1" x14ac:dyDescent="0.25">
      <c r="A104" s="47">
        <f t="shared" si="0"/>
        <v>8</v>
      </c>
      <c r="B104" s="62"/>
      <c r="C104" s="63"/>
      <c r="D104" s="62"/>
      <c r="E104" s="119"/>
      <c r="F104" s="120"/>
      <c r="G104" s="120"/>
      <c r="H104" s="120"/>
      <c r="I104" s="112"/>
      <c r="J104" s="112"/>
      <c r="K104" s="112"/>
      <c r="L104" s="112"/>
      <c r="M104" s="115"/>
      <c r="N104" s="115"/>
      <c r="O104" s="117"/>
      <c r="P104" s="117"/>
      <c r="Q104" s="76"/>
      <c r="R104" s="86"/>
      <c r="S104" s="86"/>
      <c r="T104" s="86"/>
      <c r="U104" s="86"/>
      <c r="V104" s="86"/>
      <c r="W104" s="86"/>
      <c r="X104" s="86"/>
      <c r="Y104" s="86"/>
      <c r="Z104" s="86"/>
    </row>
    <row r="105" spans="1:26" s="79" customFormat="1" x14ac:dyDescent="0.25">
      <c r="A105" s="47"/>
      <c r="B105" s="118" t="s">
        <v>105</v>
      </c>
      <c r="C105" s="63"/>
      <c r="D105" s="62"/>
      <c r="E105" s="119"/>
      <c r="F105" s="120"/>
      <c r="G105" s="120"/>
      <c r="H105" s="120"/>
      <c r="I105" s="112"/>
      <c r="J105" s="112"/>
      <c r="K105" s="121">
        <v>24</v>
      </c>
      <c r="L105" s="122">
        <f>SUM(L97:L104)</f>
        <v>0</v>
      </c>
      <c r="M105" s="121">
        <f>SUM(M97:M104)</f>
        <v>860</v>
      </c>
      <c r="N105" s="122">
        <f>SUM(N97:N104)</f>
        <v>0</v>
      </c>
      <c r="O105" s="117"/>
      <c r="P105" s="117"/>
      <c r="Q105" s="76"/>
    </row>
    <row r="106" spans="1:26" s="123" customFormat="1" x14ac:dyDescent="0.25">
      <c r="E106" s="155"/>
    </row>
    <row r="107" spans="1:26" s="123" customFormat="1" ht="18" x14ac:dyDescent="0.25">
      <c r="B107" s="160" t="s">
        <v>204</v>
      </c>
      <c r="C107" s="235">
        <f>+K105</f>
        <v>24</v>
      </c>
      <c r="H107" s="126"/>
      <c r="I107" s="126"/>
      <c r="J107" s="126"/>
      <c r="K107" s="126"/>
      <c r="L107" s="126"/>
      <c r="M107" s="126"/>
    </row>
    <row r="108" spans="1:26" s="123" customFormat="1" x14ac:dyDescent="0.25"/>
    <row r="109" spans="1:26" s="123" customFormat="1" ht="15" thickBot="1" x14ac:dyDescent="0.3"/>
    <row r="110" spans="1:26" s="123" customFormat="1" ht="30.75" thickBot="1" x14ac:dyDescent="0.3">
      <c r="B110" s="210" t="s">
        <v>205</v>
      </c>
      <c r="C110" s="211" t="s">
        <v>206</v>
      </c>
      <c r="D110" s="210" t="s">
        <v>104</v>
      </c>
      <c r="E110" s="211" t="s">
        <v>207</v>
      </c>
    </row>
    <row r="111" spans="1:26" s="123" customFormat="1" ht="28.5" x14ac:dyDescent="0.25">
      <c r="B111" s="47" t="s">
        <v>208</v>
      </c>
      <c r="C111" s="212">
        <v>20</v>
      </c>
      <c r="D111" s="212">
        <v>0</v>
      </c>
      <c r="E111" s="495">
        <f>+D111+D112+D113</f>
        <v>40</v>
      </c>
    </row>
    <row r="112" spans="1:26" s="123" customFormat="1" ht="28.5" x14ac:dyDescent="0.25">
      <c r="B112" s="47" t="s">
        <v>209</v>
      </c>
      <c r="C112" s="85">
        <v>30</v>
      </c>
      <c r="D112" s="85">
        <v>0</v>
      </c>
      <c r="E112" s="496"/>
    </row>
    <row r="113" spans="2:17" s="123" customFormat="1" ht="29.25" thickBot="1" x14ac:dyDescent="0.3">
      <c r="B113" s="47" t="s">
        <v>210</v>
      </c>
      <c r="C113" s="213">
        <v>40</v>
      </c>
      <c r="D113" s="213">
        <v>40</v>
      </c>
      <c r="E113" s="497"/>
    </row>
    <row r="114" spans="2:17" s="123" customFormat="1" x14ac:dyDescent="0.25"/>
    <row r="115" spans="2:17" s="123" customFormat="1" ht="15" thickBot="1" x14ac:dyDescent="0.3"/>
    <row r="116" spans="2:17" s="123" customFormat="1" ht="27" thickBot="1" x14ac:dyDescent="0.3">
      <c r="B116" s="513" t="s">
        <v>211</v>
      </c>
      <c r="C116" s="514"/>
      <c r="D116" s="514"/>
      <c r="E116" s="514"/>
      <c r="F116" s="514"/>
      <c r="G116" s="514"/>
      <c r="H116" s="514"/>
      <c r="I116" s="514"/>
      <c r="J116" s="514"/>
      <c r="K116" s="514"/>
      <c r="L116" s="514"/>
      <c r="M116" s="514"/>
      <c r="N116" s="515"/>
    </row>
    <row r="117" spans="2:17" s="123" customFormat="1" x14ac:dyDescent="0.25"/>
    <row r="118" spans="2:17" s="123" customFormat="1" ht="15" x14ac:dyDescent="0.25">
      <c r="B118" s="476" t="s">
        <v>163</v>
      </c>
      <c r="C118" s="476" t="s">
        <v>164</v>
      </c>
      <c r="D118" s="476" t="s">
        <v>165</v>
      </c>
      <c r="E118" s="476" t="s">
        <v>166</v>
      </c>
      <c r="F118" s="476" t="s">
        <v>167</v>
      </c>
      <c r="G118" s="476" t="s">
        <v>168</v>
      </c>
      <c r="H118" s="476" t="s">
        <v>169</v>
      </c>
      <c r="I118" s="476" t="s">
        <v>170</v>
      </c>
      <c r="J118" s="489" t="s">
        <v>171</v>
      </c>
      <c r="K118" s="490"/>
      <c r="L118" s="491"/>
      <c r="M118" s="476" t="s">
        <v>172</v>
      </c>
      <c r="N118" s="476" t="s">
        <v>1804</v>
      </c>
      <c r="O118" s="476" t="s">
        <v>1805</v>
      </c>
      <c r="P118" s="478" t="s">
        <v>96</v>
      </c>
      <c r="Q118" s="479"/>
    </row>
    <row r="119" spans="2:17" s="123" customFormat="1" ht="30" x14ac:dyDescent="0.25">
      <c r="B119" s="477"/>
      <c r="C119" s="477"/>
      <c r="D119" s="477"/>
      <c r="E119" s="477"/>
      <c r="F119" s="477"/>
      <c r="G119" s="477"/>
      <c r="H119" s="477"/>
      <c r="I119" s="477"/>
      <c r="J119" s="176" t="s">
        <v>173</v>
      </c>
      <c r="K119" s="176" t="s">
        <v>174</v>
      </c>
      <c r="L119" s="176" t="s">
        <v>175</v>
      </c>
      <c r="M119" s="477"/>
      <c r="N119" s="477"/>
      <c r="O119" s="477"/>
      <c r="P119" s="480"/>
      <c r="Q119" s="481"/>
    </row>
    <row r="120" spans="2:17" s="123" customFormat="1" ht="42.75" x14ac:dyDescent="0.2">
      <c r="B120" s="59" t="s">
        <v>1445</v>
      </c>
      <c r="C120" s="47" t="s">
        <v>642</v>
      </c>
      <c r="D120" s="127" t="s">
        <v>1446</v>
      </c>
      <c r="E120" s="47">
        <v>23.496217999999999</v>
      </c>
      <c r="F120" s="127" t="s">
        <v>1503</v>
      </c>
      <c r="G120" s="127" t="s">
        <v>1448</v>
      </c>
      <c r="H120" s="129">
        <v>34761</v>
      </c>
      <c r="I120" s="127" t="s">
        <v>1449</v>
      </c>
      <c r="J120" s="127" t="s">
        <v>1504</v>
      </c>
      <c r="K120" s="129" t="s">
        <v>1505</v>
      </c>
      <c r="L120" s="127" t="s">
        <v>1506</v>
      </c>
      <c r="M120" s="99" t="s">
        <v>75</v>
      </c>
      <c r="N120" s="99" t="s">
        <v>75</v>
      </c>
      <c r="O120" s="99" t="s">
        <v>75</v>
      </c>
      <c r="P120" s="565" t="s">
        <v>1548</v>
      </c>
      <c r="Q120" s="566"/>
    </row>
    <row r="121" spans="2:17" s="215" customFormat="1" ht="228" x14ac:dyDescent="0.2">
      <c r="B121" s="59" t="s">
        <v>558</v>
      </c>
      <c r="C121" s="217" t="s">
        <v>642</v>
      </c>
      <c r="D121" s="87" t="s">
        <v>1453</v>
      </c>
      <c r="E121" s="169" t="s">
        <v>1454</v>
      </c>
      <c r="F121" s="87" t="s">
        <v>1455</v>
      </c>
      <c r="G121" s="59" t="s">
        <v>1456</v>
      </c>
      <c r="H121" s="236">
        <v>40711</v>
      </c>
      <c r="I121" s="127" t="s">
        <v>1449</v>
      </c>
      <c r="J121" s="231" t="s">
        <v>1508</v>
      </c>
      <c r="K121" s="231" t="s">
        <v>1509</v>
      </c>
      <c r="L121" s="59" t="s">
        <v>1549</v>
      </c>
      <c r="M121" s="198" t="s">
        <v>75</v>
      </c>
      <c r="N121" s="198" t="s">
        <v>75</v>
      </c>
      <c r="O121" s="198" t="s">
        <v>75</v>
      </c>
      <c r="P121" s="565" t="s">
        <v>1550</v>
      </c>
      <c r="Q121" s="566"/>
    </row>
    <row r="122" spans="2:17" s="123" customFormat="1" x14ac:dyDescent="0.2">
      <c r="B122" s="144" t="s">
        <v>559</v>
      </c>
      <c r="C122" s="217" t="s">
        <v>642</v>
      </c>
      <c r="D122" s="100" t="s">
        <v>1460</v>
      </c>
      <c r="E122" s="100" t="s">
        <v>1461</v>
      </c>
      <c r="F122" s="100" t="s">
        <v>1201</v>
      </c>
      <c r="G122" s="100" t="s">
        <v>1462</v>
      </c>
      <c r="H122" s="216">
        <v>41620</v>
      </c>
      <c r="I122" s="100" t="s">
        <v>1449</v>
      </c>
      <c r="J122" s="100" t="s">
        <v>1463</v>
      </c>
      <c r="K122" s="100" t="s">
        <v>1464</v>
      </c>
      <c r="L122" s="100" t="s">
        <v>1464</v>
      </c>
      <c r="M122" s="100" t="s">
        <v>713</v>
      </c>
      <c r="N122" s="100" t="s">
        <v>713</v>
      </c>
      <c r="O122" s="100" t="s">
        <v>713</v>
      </c>
      <c r="P122" s="565" t="s">
        <v>1551</v>
      </c>
      <c r="Q122" s="566"/>
    </row>
    <row r="123" spans="2:17" s="123" customFormat="1" x14ac:dyDescent="0.25"/>
    <row r="124" spans="2:17" s="123" customFormat="1" ht="15" thickBot="1" x14ac:dyDescent="0.3"/>
    <row r="125" spans="2:17" s="123" customFormat="1" ht="30" x14ac:dyDescent="0.25">
      <c r="B125" s="158" t="s">
        <v>94</v>
      </c>
      <c r="C125" s="158" t="s">
        <v>205</v>
      </c>
      <c r="D125" s="176" t="s">
        <v>206</v>
      </c>
      <c r="E125" s="158" t="s">
        <v>104</v>
      </c>
      <c r="F125" s="211" t="s">
        <v>227</v>
      </c>
      <c r="G125" s="177"/>
    </row>
    <row r="126" spans="2:17" s="123" customFormat="1" ht="96" x14ac:dyDescent="0.2">
      <c r="B126" s="459" t="s">
        <v>228</v>
      </c>
      <c r="C126" s="220" t="s">
        <v>229</v>
      </c>
      <c r="D126" s="85">
        <v>25</v>
      </c>
      <c r="E126" s="85">
        <v>0</v>
      </c>
      <c r="F126" s="471">
        <f>+E126+E127+E128</f>
        <v>0</v>
      </c>
      <c r="G126" s="221"/>
    </row>
    <row r="127" spans="2:17" s="123" customFormat="1" ht="72" x14ac:dyDescent="0.2">
      <c r="B127" s="459"/>
      <c r="C127" s="220" t="s">
        <v>230</v>
      </c>
      <c r="D127" s="47">
        <v>25</v>
      </c>
      <c r="E127" s="85">
        <v>0</v>
      </c>
      <c r="F127" s="472"/>
      <c r="G127" s="221"/>
    </row>
    <row r="128" spans="2:17" s="123" customFormat="1" ht="48" x14ac:dyDescent="0.2">
      <c r="B128" s="459"/>
      <c r="C128" s="220" t="s">
        <v>231</v>
      </c>
      <c r="D128" s="85">
        <v>10</v>
      </c>
      <c r="E128" s="85">
        <v>0</v>
      </c>
      <c r="F128" s="473"/>
      <c r="G128" s="221"/>
    </row>
    <row r="129" spans="2:5" s="123" customFormat="1" x14ac:dyDescent="0.2">
      <c r="C129" s="171"/>
    </row>
    <row r="130" spans="2:5" s="123" customFormat="1" x14ac:dyDescent="0.25"/>
    <row r="131" spans="2:5" s="123" customFormat="1" x14ac:dyDescent="0.25"/>
    <row r="132" spans="2:5" s="123" customFormat="1" ht="15" x14ac:dyDescent="0.25">
      <c r="B132" s="188" t="s">
        <v>232</v>
      </c>
    </row>
    <row r="133" spans="2:5" s="123" customFormat="1" x14ac:dyDescent="0.25"/>
    <row r="134" spans="2:5" s="123" customFormat="1" x14ac:dyDescent="0.25"/>
    <row r="135" spans="2:5" s="123" customFormat="1" ht="15" x14ac:dyDescent="0.25">
      <c r="B135" s="176" t="s">
        <v>94</v>
      </c>
      <c r="C135" s="176" t="s">
        <v>103</v>
      </c>
      <c r="D135" s="158" t="s">
        <v>104</v>
      </c>
      <c r="E135" s="158" t="s">
        <v>105</v>
      </c>
    </row>
    <row r="136" spans="2:5" s="123" customFormat="1" ht="57" x14ac:dyDescent="0.25">
      <c r="B136" s="190" t="s">
        <v>1807</v>
      </c>
      <c r="C136" s="47">
        <v>40</v>
      </c>
      <c r="D136" s="85">
        <v>40</v>
      </c>
      <c r="E136" s="474">
        <f>+D136+D137</f>
        <v>40</v>
      </c>
    </row>
    <row r="137" spans="2:5" s="123" customFormat="1" ht="114" x14ac:dyDescent="0.25">
      <c r="B137" s="190" t="s">
        <v>1808</v>
      </c>
      <c r="C137" s="47">
        <v>60</v>
      </c>
      <c r="D137" s="85">
        <f>+F126</f>
        <v>0</v>
      </c>
      <c r="E137" s="475"/>
    </row>
  </sheetData>
  <mergeCells count="61">
    <mergeCell ref="C9:N9"/>
    <mergeCell ref="B2:P2"/>
    <mergeCell ref="B4:P4"/>
    <mergeCell ref="A5:L5"/>
    <mergeCell ref="C7:N7"/>
    <mergeCell ref="C8:N8"/>
    <mergeCell ref="P65:Q65"/>
    <mergeCell ref="C10:N10"/>
    <mergeCell ref="C11:E11"/>
    <mergeCell ref="B15:C22"/>
    <mergeCell ref="B23:C23"/>
    <mergeCell ref="E41:E42"/>
    <mergeCell ref="M46:N46"/>
    <mergeCell ref="B56:B57"/>
    <mergeCell ref="C56:C57"/>
    <mergeCell ref="D56:E56"/>
    <mergeCell ref="C60:N60"/>
    <mergeCell ref="B62:N62"/>
    <mergeCell ref="P77:Q78"/>
    <mergeCell ref="P79:Q79"/>
    <mergeCell ref="P66:Q66"/>
    <mergeCell ref="B72:N72"/>
    <mergeCell ref="B77:B78"/>
    <mergeCell ref="C77:C78"/>
    <mergeCell ref="D77:D78"/>
    <mergeCell ref="E77:E78"/>
    <mergeCell ref="F77:F78"/>
    <mergeCell ref="G77:G78"/>
    <mergeCell ref="H77:H78"/>
    <mergeCell ref="I77:I78"/>
    <mergeCell ref="B93:N93"/>
    <mergeCell ref="J77:L77"/>
    <mergeCell ref="M77:M78"/>
    <mergeCell ref="N77:N78"/>
    <mergeCell ref="O77:O78"/>
    <mergeCell ref="P80:Q80"/>
    <mergeCell ref="B83:N83"/>
    <mergeCell ref="D86:E86"/>
    <mergeCell ref="D87:E87"/>
    <mergeCell ref="B90:P90"/>
    <mergeCell ref="P120:Q120"/>
    <mergeCell ref="E111:E113"/>
    <mergeCell ref="B116:N116"/>
    <mergeCell ref="B118:B119"/>
    <mergeCell ref="C118:C119"/>
    <mergeCell ref="D118:D119"/>
    <mergeCell ref="E118:E119"/>
    <mergeCell ref="F118:F119"/>
    <mergeCell ref="G118:G119"/>
    <mergeCell ref="H118:H119"/>
    <mergeCell ref="I118:I119"/>
    <mergeCell ref="J118:L118"/>
    <mergeCell ref="M118:M119"/>
    <mergeCell ref="N118:N119"/>
    <mergeCell ref="O118:O119"/>
    <mergeCell ref="P118:Q119"/>
    <mergeCell ref="P121:Q121"/>
    <mergeCell ref="P122:Q122"/>
    <mergeCell ref="B126:B128"/>
    <mergeCell ref="F126:F128"/>
    <mergeCell ref="E136:E137"/>
  </mergeCells>
  <dataValidations count="2">
    <dataValidation type="list" allowBlank="1" showInputMessage="1" showErrorMessage="1" sqref="IS25:IS45 SO25:SO45 ACK25:ACK45 AMG25:AMG45 AWC25:AWC45 BFY25:BFY45 BPU25:BPU45 BZQ25:BZQ45 CJM25:CJM45 CTI25:CTI45 DDE25:DDE45 DNA25:DNA45 DWW25:DWW45 EGS25:EGS45 EQO25:EQO45 FAK25:FAK45 FKG25:FKG45 FUC25:FUC45 GDY25:GDY45 GNU25:GNU45 GXQ25:GXQ45 HHM25:HHM45 HRI25:HRI45 IBE25:IBE45 ILA25:ILA45 IUW25:IUW45 JES25:JES45 JOO25:JOO45 JYK25:JYK45 KIG25:KIG45 KSC25:KSC45 LBY25:LBY45 LLU25:LLU45 LVQ25:LVQ45 MFM25:MFM45 MPI25:MPI45 MZE25:MZE45 NJA25:NJA45 NSW25:NSW45 OCS25:OCS45 OMO25:OMO45 OWK25:OWK45 PGG25:PGG45 PQC25:PQC45 PZY25:PZY45 QJU25:QJU45 QTQ25:QTQ45 RDM25:RDM45 RNI25:RNI45 RXE25:RXE45 SHA25:SHA45 SQW25:SQW45 TAS25:TAS45 TKO25:TKO45 TUK25:TUK45 UEG25:UEG45 UOC25:UOC45 UXY25:UXY45 VHU25:VHU45 VRQ25:VRQ45 WBM25:WBM45 WLI25:WLI45 WVE25:WVE45 XFA25:XFA45 IS65561:IS65581 SO65561:SO65581 ACK65561:ACK65581 AMG65561:AMG65581 AWC65561:AWC65581 BFY65561:BFY65581 BPU65561:BPU65581 BZQ65561:BZQ65581 CJM65561:CJM65581 CTI65561:CTI65581 DDE65561:DDE65581 DNA65561:DNA65581 DWW65561:DWW65581 EGS65561:EGS65581 EQO65561:EQO65581 FAK65561:FAK65581 FKG65561:FKG65581 FUC65561:FUC65581 GDY65561:GDY65581 GNU65561:GNU65581 GXQ65561:GXQ65581 HHM65561:HHM65581 HRI65561:HRI65581 IBE65561:IBE65581 ILA65561:ILA65581 IUW65561:IUW65581 JES65561:JES65581 JOO65561:JOO65581 JYK65561:JYK65581 KIG65561:KIG65581 KSC65561:KSC65581 LBY65561:LBY65581 LLU65561:LLU65581 LVQ65561:LVQ65581 MFM65561:MFM65581 MPI65561:MPI65581 MZE65561:MZE65581 NJA65561:NJA65581 NSW65561:NSW65581 OCS65561:OCS65581 OMO65561:OMO65581 OWK65561:OWK65581 PGG65561:PGG65581 PQC65561:PQC65581 PZY65561:PZY65581 QJU65561:QJU65581 QTQ65561:QTQ65581 RDM65561:RDM65581 RNI65561:RNI65581 RXE65561:RXE65581 SHA65561:SHA65581 SQW65561:SQW65581 TAS65561:TAS65581 TKO65561:TKO65581 TUK65561:TUK65581 UEG65561:UEG65581 UOC65561:UOC65581 UXY65561:UXY65581 VHU65561:VHU65581 VRQ65561:VRQ65581 WBM65561:WBM65581 WLI65561:WLI65581 WVE65561:WVE65581 XFA65561:XFA65581 IS131097:IS131117 SO131097:SO131117 ACK131097:ACK131117 AMG131097:AMG131117 AWC131097:AWC131117 BFY131097:BFY131117 BPU131097:BPU131117 BZQ131097:BZQ131117 CJM131097:CJM131117 CTI131097:CTI131117 DDE131097:DDE131117 DNA131097:DNA131117 DWW131097:DWW131117 EGS131097:EGS131117 EQO131097:EQO131117 FAK131097:FAK131117 FKG131097:FKG131117 FUC131097:FUC131117 GDY131097:GDY131117 GNU131097:GNU131117 GXQ131097:GXQ131117 HHM131097:HHM131117 HRI131097:HRI131117 IBE131097:IBE131117 ILA131097:ILA131117 IUW131097:IUW131117 JES131097:JES131117 JOO131097:JOO131117 JYK131097:JYK131117 KIG131097:KIG131117 KSC131097:KSC131117 LBY131097:LBY131117 LLU131097:LLU131117 LVQ131097:LVQ131117 MFM131097:MFM131117 MPI131097:MPI131117 MZE131097:MZE131117 NJA131097:NJA131117 NSW131097:NSW131117 OCS131097:OCS131117 OMO131097:OMO131117 OWK131097:OWK131117 PGG131097:PGG131117 PQC131097:PQC131117 PZY131097:PZY131117 QJU131097:QJU131117 QTQ131097:QTQ131117 RDM131097:RDM131117 RNI131097:RNI131117 RXE131097:RXE131117 SHA131097:SHA131117 SQW131097:SQW131117 TAS131097:TAS131117 TKO131097:TKO131117 TUK131097:TUK131117 UEG131097:UEG131117 UOC131097:UOC131117 UXY131097:UXY131117 VHU131097:VHU131117 VRQ131097:VRQ131117 WBM131097:WBM131117 WLI131097:WLI131117 WVE131097:WVE131117 XFA131097:XFA131117 IS196633:IS196653 SO196633:SO196653 ACK196633:ACK196653 AMG196633:AMG196653 AWC196633:AWC196653 BFY196633:BFY196653 BPU196633:BPU196653 BZQ196633:BZQ196653 CJM196633:CJM196653 CTI196633:CTI196653 DDE196633:DDE196653 DNA196633:DNA196653 DWW196633:DWW196653 EGS196633:EGS196653 EQO196633:EQO196653 FAK196633:FAK196653 FKG196633:FKG196653 FUC196633:FUC196653 GDY196633:GDY196653 GNU196633:GNU196653 GXQ196633:GXQ196653 HHM196633:HHM196653 HRI196633:HRI196653 IBE196633:IBE196653 ILA196633:ILA196653 IUW196633:IUW196653 JES196633:JES196653 JOO196633:JOO196653 JYK196633:JYK196653 KIG196633:KIG196653 KSC196633:KSC196653 LBY196633:LBY196653 LLU196633:LLU196653 LVQ196633:LVQ196653 MFM196633:MFM196653 MPI196633:MPI196653 MZE196633:MZE196653 NJA196633:NJA196653 NSW196633:NSW196653 OCS196633:OCS196653 OMO196633:OMO196653 OWK196633:OWK196653 PGG196633:PGG196653 PQC196633:PQC196653 PZY196633:PZY196653 QJU196633:QJU196653 QTQ196633:QTQ196653 RDM196633:RDM196653 RNI196633:RNI196653 RXE196633:RXE196653 SHA196633:SHA196653 SQW196633:SQW196653 TAS196633:TAS196653 TKO196633:TKO196653 TUK196633:TUK196653 UEG196633:UEG196653 UOC196633:UOC196653 UXY196633:UXY196653 VHU196633:VHU196653 VRQ196633:VRQ196653 WBM196633:WBM196653 WLI196633:WLI196653 WVE196633:WVE196653 XFA196633:XFA196653 IS262169:IS262189 SO262169:SO262189 ACK262169:ACK262189 AMG262169:AMG262189 AWC262169:AWC262189 BFY262169:BFY262189 BPU262169:BPU262189 BZQ262169:BZQ262189 CJM262169:CJM262189 CTI262169:CTI262189 DDE262169:DDE262189 DNA262169:DNA262189 DWW262169:DWW262189 EGS262169:EGS262189 EQO262169:EQO262189 FAK262169:FAK262189 FKG262169:FKG262189 FUC262169:FUC262189 GDY262169:GDY262189 GNU262169:GNU262189 GXQ262169:GXQ262189 HHM262169:HHM262189 HRI262169:HRI262189 IBE262169:IBE262189 ILA262169:ILA262189 IUW262169:IUW262189 JES262169:JES262189 JOO262169:JOO262189 JYK262169:JYK262189 KIG262169:KIG262189 KSC262169:KSC262189 LBY262169:LBY262189 LLU262169:LLU262189 LVQ262169:LVQ262189 MFM262169:MFM262189 MPI262169:MPI262189 MZE262169:MZE262189 NJA262169:NJA262189 NSW262169:NSW262189 OCS262169:OCS262189 OMO262169:OMO262189 OWK262169:OWK262189 PGG262169:PGG262189 PQC262169:PQC262189 PZY262169:PZY262189 QJU262169:QJU262189 QTQ262169:QTQ262189 RDM262169:RDM262189 RNI262169:RNI262189 RXE262169:RXE262189 SHA262169:SHA262189 SQW262169:SQW262189 TAS262169:TAS262189 TKO262169:TKO262189 TUK262169:TUK262189 UEG262169:UEG262189 UOC262169:UOC262189 UXY262169:UXY262189 VHU262169:VHU262189 VRQ262169:VRQ262189 WBM262169:WBM262189 WLI262169:WLI262189 WVE262169:WVE262189 XFA262169:XFA262189 IS327705:IS327725 SO327705:SO327725 ACK327705:ACK327725 AMG327705:AMG327725 AWC327705:AWC327725 BFY327705:BFY327725 BPU327705:BPU327725 BZQ327705:BZQ327725 CJM327705:CJM327725 CTI327705:CTI327725 DDE327705:DDE327725 DNA327705:DNA327725 DWW327705:DWW327725 EGS327705:EGS327725 EQO327705:EQO327725 FAK327705:FAK327725 FKG327705:FKG327725 FUC327705:FUC327725 GDY327705:GDY327725 GNU327705:GNU327725 GXQ327705:GXQ327725 HHM327705:HHM327725 HRI327705:HRI327725 IBE327705:IBE327725 ILA327705:ILA327725 IUW327705:IUW327725 JES327705:JES327725 JOO327705:JOO327725 JYK327705:JYK327725 KIG327705:KIG327725 KSC327705:KSC327725 LBY327705:LBY327725 LLU327705:LLU327725 LVQ327705:LVQ327725 MFM327705:MFM327725 MPI327705:MPI327725 MZE327705:MZE327725 NJA327705:NJA327725 NSW327705:NSW327725 OCS327705:OCS327725 OMO327705:OMO327725 OWK327705:OWK327725 PGG327705:PGG327725 PQC327705:PQC327725 PZY327705:PZY327725 QJU327705:QJU327725 QTQ327705:QTQ327725 RDM327705:RDM327725 RNI327705:RNI327725 RXE327705:RXE327725 SHA327705:SHA327725 SQW327705:SQW327725 TAS327705:TAS327725 TKO327705:TKO327725 TUK327705:TUK327725 UEG327705:UEG327725 UOC327705:UOC327725 UXY327705:UXY327725 VHU327705:VHU327725 VRQ327705:VRQ327725 WBM327705:WBM327725 WLI327705:WLI327725 WVE327705:WVE327725 XFA327705:XFA327725 IS393241:IS393261 SO393241:SO393261 ACK393241:ACK393261 AMG393241:AMG393261 AWC393241:AWC393261 BFY393241:BFY393261 BPU393241:BPU393261 BZQ393241:BZQ393261 CJM393241:CJM393261 CTI393241:CTI393261 DDE393241:DDE393261 DNA393241:DNA393261 DWW393241:DWW393261 EGS393241:EGS393261 EQO393241:EQO393261 FAK393241:FAK393261 FKG393241:FKG393261 FUC393241:FUC393261 GDY393241:GDY393261 GNU393241:GNU393261 GXQ393241:GXQ393261 HHM393241:HHM393261 HRI393241:HRI393261 IBE393241:IBE393261 ILA393241:ILA393261 IUW393241:IUW393261 JES393241:JES393261 JOO393241:JOO393261 JYK393241:JYK393261 KIG393241:KIG393261 KSC393241:KSC393261 LBY393241:LBY393261 LLU393241:LLU393261 LVQ393241:LVQ393261 MFM393241:MFM393261 MPI393241:MPI393261 MZE393241:MZE393261 NJA393241:NJA393261 NSW393241:NSW393261 OCS393241:OCS393261 OMO393241:OMO393261 OWK393241:OWK393261 PGG393241:PGG393261 PQC393241:PQC393261 PZY393241:PZY393261 QJU393241:QJU393261 QTQ393241:QTQ393261 RDM393241:RDM393261 RNI393241:RNI393261 RXE393241:RXE393261 SHA393241:SHA393261 SQW393241:SQW393261 TAS393241:TAS393261 TKO393241:TKO393261 TUK393241:TUK393261 UEG393241:UEG393261 UOC393241:UOC393261 UXY393241:UXY393261 VHU393241:VHU393261 VRQ393241:VRQ393261 WBM393241:WBM393261 WLI393241:WLI393261 WVE393241:WVE393261 XFA393241:XFA393261 IS458777:IS458797 SO458777:SO458797 ACK458777:ACK458797 AMG458777:AMG458797 AWC458777:AWC458797 BFY458777:BFY458797 BPU458777:BPU458797 BZQ458777:BZQ458797 CJM458777:CJM458797 CTI458777:CTI458797 DDE458777:DDE458797 DNA458777:DNA458797 DWW458777:DWW458797 EGS458777:EGS458797 EQO458777:EQO458797 FAK458777:FAK458797 FKG458777:FKG458797 FUC458777:FUC458797 GDY458777:GDY458797 GNU458777:GNU458797 GXQ458777:GXQ458797 HHM458777:HHM458797 HRI458777:HRI458797 IBE458777:IBE458797 ILA458777:ILA458797 IUW458777:IUW458797 JES458777:JES458797 JOO458777:JOO458797 JYK458777:JYK458797 KIG458777:KIG458797 KSC458777:KSC458797 LBY458777:LBY458797 LLU458777:LLU458797 LVQ458777:LVQ458797 MFM458777:MFM458797 MPI458777:MPI458797 MZE458777:MZE458797 NJA458777:NJA458797 NSW458777:NSW458797 OCS458777:OCS458797 OMO458777:OMO458797 OWK458777:OWK458797 PGG458777:PGG458797 PQC458777:PQC458797 PZY458777:PZY458797 QJU458777:QJU458797 QTQ458777:QTQ458797 RDM458777:RDM458797 RNI458777:RNI458797 RXE458777:RXE458797 SHA458777:SHA458797 SQW458777:SQW458797 TAS458777:TAS458797 TKO458777:TKO458797 TUK458777:TUK458797 UEG458777:UEG458797 UOC458777:UOC458797 UXY458777:UXY458797 VHU458777:VHU458797 VRQ458777:VRQ458797 WBM458777:WBM458797 WLI458777:WLI458797 WVE458777:WVE458797 XFA458777:XFA458797 IS524313:IS524333 SO524313:SO524333 ACK524313:ACK524333 AMG524313:AMG524333 AWC524313:AWC524333 BFY524313:BFY524333 BPU524313:BPU524333 BZQ524313:BZQ524333 CJM524313:CJM524333 CTI524313:CTI524333 DDE524313:DDE524333 DNA524313:DNA524333 DWW524313:DWW524333 EGS524313:EGS524333 EQO524313:EQO524333 FAK524313:FAK524333 FKG524313:FKG524333 FUC524313:FUC524333 GDY524313:GDY524333 GNU524313:GNU524333 GXQ524313:GXQ524333 HHM524313:HHM524333 HRI524313:HRI524333 IBE524313:IBE524333 ILA524313:ILA524333 IUW524313:IUW524333 JES524313:JES524333 JOO524313:JOO524333 JYK524313:JYK524333 KIG524313:KIG524333 KSC524313:KSC524333 LBY524313:LBY524333 LLU524313:LLU524333 LVQ524313:LVQ524333 MFM524313:MFM524333 MPI524313:MPI524333 MZE524313:MZE524333 NJA524313:NJA524333 NSW524313:NSW524333 OCS524313:OCS524333 OMO524313:OMO524333 OWK524313:OWK524333 PGG524313:PGG524333 PQC524313:PQC524333 PZY524313:PZY524333 QJU524313:QJU524333 QTQ524313:QTQ524333 RDM524313:RDM524333 RNI524313:RNI524333 RXE524313:RXE524333 SHA524313:SHA524333 SQW524313:SQW524333 TAS524313:TAS524333 TKO524313:TKO524333 TUK524313:TUK524333 UEG524313:UEG524333 UOC524313:UOC524333 UXY524313:UXY524333 VHU524313:VHU524333 VRQ524313:VRQ524333 WBM524313:WBM524333 WLI524313:WLI524333 WVE524313:WVE524333 XFA524313:XFA524333 IS589849:IS589869 SO589849:SO589869 ACK589849:ACK589869 AMG589849:AMG589869 AWC589849:AWC589869 BFY589849:BFY589869 BPU589849:BPU589869 BZQ589849:BZQ589869 CJM589849:CJM589869 CTI589849:CTI589869 DDE589849:DDE589869 DNA589849:DNA589869 DWW589849:DWW589869 EGS589849:EGS589869 EQO589849:EQO589869 FAK589849:FAK589869 FKG589849:FKG589869 FUC589849:FUC589869 GDY589849:GDY589869 GNU589849:GNU589869 GXQ589849:GXQ589869 HHM589849:HHM589869 HRI589849:HRI589869 IBE589849:IBE589869 ILA589849:ILA589869 IUW589849:IUW589869 JES589849:JES589869 JOO589849:JOO589869 JYK589849:JYK589869 KIG589849:KIG589869 KSC589849:KSC589869 LBY589849:LBY589869 LLU589849:LLU589869 LVQ589849:LVQ589869 MFM589849:MFM589869 MPI589849:MPI589869 MZE589849:MZE589869 NJA589849:NJA589869 NSW589849:NSW589869 OCS589849:OCS589869 OMO589849:OMO589869 OWK589849:OWK589869 PGG589849:PGG589869 PQC589849:PQC589869 PZY589849:PZY589869 QJU589849:QJU589869 QTQ589849:QTQ589869 RDM589849:RDM589869 RNI589849:RNI589869 RXE589849:RXE589869 SHA589849:SHA589869 SQW589849:SQW589869 TAS589849:TAS589869 TKO589849:TKO589869 TUK589849:TUK589869 UEG589849:UEG589869 UOC589849:UOC589869 UXY589849:UXY589869 VHU589849:VHU589869 VRQ589849:VRQ589869 WBM589849:WBM589869 WLI589849:WLI589869 WVE589849:WVE589869 XFA589849:XFA589869 IS655385:IS655405 SO655385:SO655405 ACK655385:ACK655405 AMG655385:AMG655405 AWC655385:AWC655405 BFY655385:BFY655405 BPU655385:BPU655405 BZQ655385:BZQ655405 CJM655385:CJM655405 CTI655385:CTI655405 DDE655385:DDE655405 DNA655385:DNA655405 DWW655385:DWW655405 EGS655385:EGS655405 EQO655385:EQO655405 FAK655385:FAK655405 FKG655385:FKG655405 FUC655385:FUC655405 GDY655385:GDY655405 GNU655385:GNU655405 GXQ655385:GXQ655405 HHM655385:HHM655405 HRI655385:HRI655405 IBE655385:IBE655405 ILA655385:ILA655405 IUW655385:IUW655405 JES655385:JES655405 JOO655385:JOO655405 JYK655385:JYK655405 KIG655385:KIG655405 KSC655385:KSC655405 LBY655385:LBY655405 LLU655385:LLU655405 LVQ655385:LVQ655405 MFM655385:MFM655405 MPI655385:MPI655405 MZE655385:MZE655405 NJA655385:NJA655405 NSW655385:NSW655405 OCS655385:OCS655405 OMO655385:OMO655405 OWK655385:OWK655405 PGG655385:PGG655405 PQC655385:PQC655405 PZY655385:PZY655405 QJU655385:QJU655405 QTQ655385:QTQ655405 RDM655385:RDM655405 RNI655385:RNI655405 RXE655385:RXE655405 SHA655385:SHA655405 SQW655385:SQW655405 TAS655385:TAS655405 TKO655385:TKO655405 TUK655385:TUK655405 UEG655385:UEG655405 UOC655385:UOC655405 UXY655385:UXY655405 VHU655385:VHU655405 VRQ655385:VRQ655405 WBM655385:WBM655405 WLI655385:WLI655405 WVE655385:WVE655405 XFA655385:XFA655405 IS720921:IS720941 SO720921:SO720941 ACK720921:ACK720941 AMG720921:AMG720941 AWC720921:AWC720941 BFY720921:BFY720941 BPU720921:BPU720941 BZQ720921:BZQ720941 CJM720921:CJM720941 CTI720921:CTI720941 DDE720921:DDE720941 DNA720921:DNA720941 DWW720921:DWW720941 EGS720921:EGS720941 EQO720921:EQO720941 FAK720921:FAK720941 FKG720921:FKG720941 FUC720921:FUC720941 GDY720921:GDY720941 GNU720921:GNU720941 GXQ720921:GXQ720941 HHM720921:HHM720941 HRI720921:HRI720941 IBE720921:IBE720941 ILA720921:ILA720941 IUW720921:IUW720941 JES720921:JES720941 JOO720921:JOO720941 JYK720921:JYK720941 KIG720921:KIG720941 KSC720921:KSC720941 LBY720921:LBY720941 LLU720921:LLU720941 LVQ720921:LVQ720941 MFM720921:MFM720941 MPI720921:MPI720941 MZE720921:MZE720941 NJA720921:NJA720941 NSW720921:NSW720941 OCS720921:OCS720941 OMO720921:OMO720941 OWK720921:OWK720941 PGG720921:PGG720941 PQC720921:PQC720941 PZY720921:PZY720941 QJU720921:QJU720941 QTQ720921:QTQ720941 RDM720921:RDM720941 RNI720921:RNI720941 RXE720921:RXE720941 SHA720921:SHA720941 SQW720921:SQW720941 TAS720921:TAS720941 TKO720921:TKO720941 TUK720921:TUK720941 UEG720921:UEG720941 UOC720921:UOC720941 UXY720921:UXY720941 VHU720921:VHU720941 VRQ720921:VRQ720941 WBM720921:WBM720941 WLI720921:WLI720941 WVE720921:WVE720941 XFA720921:XFA720941 IS786457:IS786477 SO786457:SO786477 ACK786457:ACK786477 AMG786457:AMG786477 AWC786457:AWC786477 BFY786457:BFY786477 BPU786457:BPU786477 BZQ786457:BZQ786477 CJM786457:CJM786477 CTI786457:CTI786477 DDE786457:DDE786477 DNA786457:DNA786477 DWW786457:DWW786477 EGS786457:EGS786477 EQO786457:EQO786477 FAK786457:FAK786477 FKG786457:FKG786477 FUC786457:FUC786477 GDY786457:GDY786477 GNU786457:GNU786477 GXQ786457:GXQ786477 HHM786457:HHM786477 HRI786457:HRI786477 IBE786457:IBE786477 ILA786457:ILA786477 IUW786457:IUW786477 JES786457:JES786477 JOO786457:JOO786477 JYK786457:JYK786477 KIG786457:KIG786477 KSC786457:KSC786477 LBY786457:LBY786477 LLU786457:LLU786477 LVQ786457:LVQ786477 MFM786457:MFM786477 MPI786457:MPI786477 MZE786457:MZE786477 NJA786457:NJA786477 NSW786457:NSW786477 OCS786457:OCS786477 OMO786457:OMO786477 OWK786457:OWK786477 PGG786457:PGG786477 PQC786457:PQC786477 PZY786457:PZY786477 QJU786457:QJU786477 QTQ786457:QTQ786477 RDM786457:RDM786477 RNI786457:RNI786477 RXE786457:RXE786477 SHA786457:SHA786477 SQW786457:SQW786477 TAS786457:TAS786477 TKO786457:TKO786477 TUK786457:TUK786477 UEG786457:UEG786477 UOC786457:UOC786477 UXY786457:UXY786477 VHU786457:VHU786477 VRQ786457:VRQ786477 WBM786457:WBM786477 WLI786457:WLI786477 WVE786457:WVE786477 XFA786457:XFA786477 IS851993:IS852013 SO851993:SO852013 ACK851993:ACK852013 AMG851993:AMG852013 AWC851993:AWC852013 BFY851993:BFY852013 BPU851993:BPU852013 BZQ851993:BZQ852013 CJM851993:CJM852013 CTI851993:CTI852013 DDE851993:DDE852013 DNA851993:DNA852013 DWW851993:DWW852013 EGS851993:EGS852013 EQO851993:EQO852013 FAK851993:FAK852013 FKG851993:FKG852013 FUC851993:FUC852013 GDY851993:GDY852013 GNU851993:GNU852013 GXQ851993:GXQ852013 HHM851993:HHM852013 HRI851993:HRI852013 IBE851993:IBE852013 ILA851993:ILA852013 IUW851993:IUW852013 JES851993:JES852013 JOO851993:JOO852013 JYK851993:JYK852013 KIG851993:KIG852013 KSC851993:KSC852013 LBY851993:LBY852013 LLU851993:LLU852013 LVQ851993:LVQ852013 MFM851993:MFM852013 MPI851993:MPI852013 MZE851993:MZE852013 NJA851993:NJA852013 NSW851993:NSW852013 OCS851993:OCS852013 OMO851993:OMO852013 OWK851993:OWK852013 PGG851993:PGG852013 PQC851993:PQC852013 PZY851993:PZY852013 QJU851993:QJU852013 QTQ851993:QTQ852013 RDM851993:RDM852013 RNI851993:RNI852013 RXE851993:RXE852013 SHA851993:SHA852013 SQW851993:SQW852013 TAS851993:TAS852013 TKO851993:TKO852013 TUK851993:TUK852013 UEG851993:UEG852013 UOC851993:UOC852013 UXY851993:UXY852013 VHU851993:VHU852013 VRQ851993:VRQ852013 WBM851993:WBM852013 WLI851993:WLI852013 WVE851993:WVE852013 XFA851993:XFA852013 IS917529:IS917549 SO917529:SO917549 ACK917529:ACK917549 AMG917529:AMG917549 AWC917529:AWC917549 BFY917529:BFY917549 BPU917529:BPU917549 BZQ917529:BZQ917549 CJM917529:CJM917549 CTI917529:CTI917549 DDE917529:DDE917549 DNA917529:DNA917549 DWW917529:DWW917549 EGS917529:EGS917549 EQO917529:EQO917549 FAK917529:FAK917549 FKG917529:FKG917549 FUC917529:FUC917549 GDY917529:GDY917549 GNU917529:GNU917549 GXQ917529:GXQ917549 HHM917529:HHM917549 HRI917529:HRI917549 IBE917529:IBE917549 ILA917529:ILA917549 IUW917529:IUW917549 JES917529:JES917549 JOO917529:JOO917549 JYK917529:JYK917549 KIG917529:KIG917549 KSC917529:KSC917549 LBY917529:LBY917549 LLU917529:LLU917549 LVQ917529:LVQ917549 MFM917529:MFM917549 MPI917529:MPI917549 MZE917529:MZE917549 NJA917529:NJA917549 NSW917529:NSW917549 OCS917529:OCS917549 OMO917529:OMO917549 OWK917529:OWK917549 PGG917529:PGG917549 PQC917529:PQC917549 PZY917529:PZY917549 QJU917529:QJU917549 QTQ917529:QTQ917549 RDM917529:RDM917549 RNI917529:RNI917549 RXE917529:RXE917549 SHA917529:SHA917549 SQW917529:SQW917549 TAS917529:TAS917549 TKO917529:TKO917549 TUK917529:TUK917549 UEG917529:UEG917549 UOC917529:UOC917549 UXY917529:UXY917549 VHU917529:VHU917549 VRQ917529:VRQ917549 WBM917529:WBM917549 WLI917529:WLI917549 WVE917529:WVE917549 XFA917529:XFA917549 IS983065:IS983085 SO983065:SO983085 ACK983065:ACK983085 AMG983065:AMG983085 AWC983065:AWC983085 BFY983065:BFY983085 BPU983065:BPU983085 BZQ983065:BZQ983085 CJM983065:CJM983085 CTI983065:CTI983085 DDE983065:DDE983085 DNA983065:DNA983085 DWW983065:DWW983085 EGS983065:EGS983085 EQO983065:EQO983085 FAK983065:FAK983085 FKG983065:FKG983085 FUC983065:FUC983085 GDY983065:GDY983085 GNU983065:GNU983085 GXQ983065:GXQ983085 HHM983065:HHM983085 HRI983065:HRI983085 IBE983065:IBE983085 ILA983065:ILA983085 IUW983065:IUW983085 JES983065:JES983085 JOO983065:JOO983085 JYK983065:JYK983085 KIG983065:KIG983085 KSC983065:KSC983085 LBY983065:LBY983085 LLU983065:LLU983085 LVQ983065:LVQ983085 MFM983065:MFM983085 MPI983065:MPI983085 MZE983065:MZE983085 NJA983065:NJA983085 NSW983065:NSW983085 OCS983065:OCS983085 OMO983065:OMO983085 OWK983065:OWK983085 PGG983065:PGG983085 PQC983065:PQC983085 PZY983065:PZY983085 QJU983065:QJU983085 QTQ983065:QTQ983085 RDM983065:RDM983085 RNI983065:RNI983085 RXE983065:RXE983085 SHA983065:SHA983085 SQW983065:SQW983085 TAS983065:TAS983085 TKO983065:TKO983085 TUK983065:TUK983085 UEG983065:UEG983085 UOC983065:UOC983085 UXY983065:UXY983085 VHU983065:VHU983085 VRQ983065:VRQ983085 WBM983065:WBM983085 WLI983065:WLI983085 WVE983065:WVE983085 XFA983065:XFA983085 A25:A45 IW25:IW45 SS25:SS45 ACO25:ACO45 AMK25:AMK45 AWG25:AWG45 BGC25:BGC45 BPY25:BPY45 BZU25:BZU45 CJQ25:CJQ45 CTM25:CTM45 DDI25:DDI45 DNE25:DNE45 DXA25:DXA45 EGW25:EGW45 EQS25:EQS45 FAO25:FAO45 FKK25:FKK45 FUG25:FUG45 GEC25:GEC45 GNY25:GNY45 GXU25:GXU45 HHQ25:HHQ45 HRM25:HRM45 IBI25:IBI45 ILE25:ILE45 IVA25:IVA45 JEW25:JEW45 JOS25:JOS45 JYO25:JYO45 KIK25:KIK45 KSG25:KSG45 LCC25:LCC45 LLY25:LLY45 LVU25:LVU45 MFQ25:MFQ45 MPM25:MPM45 MZI25:MZI45 NJE25:NJE45 NTA25:NTA45 OCW25:OCW45 OMS25:OMS45 OWO25:OWO45 PGK25:PGK45 PQG25:PQG45 QAC25:QAC45 QJY25:QJY45 QTU25:QTU45 RDQ25:RDQ45 RNM25:RNM45 RXI25:RXI45 SHE25:SHE45 SRA25:SRA45 TAW25:TAW45 TKS25:TKS45 TUO25:TUO45 UEK25:UEK45 UOG25:UOG45 UYC25:UYC45 VHY25:VHY45 VRU25:VRU45 WBQ25:WBQ45 WLM25:WLM45 WVI25:WVI45 A65561:A65581 IW65561:IW65581 SS65561:SS65581 ACO65561:ACO65581 AMK65561:AMK65581 AWG65561:AWG65581 BGC65561:BGC65581 BPY65561:BPY65581 BZU65561:BZU65581 CJQ65561:CJQ65581 CTM65561:CTM65581 DDI65561:DDI65581 DNE65561:DNE65581 DXA65561:DXA65581 EGW65561:EGW65581 EQS65561:EQS65581 FAO65561:FAO65581 FKK65561:FKK65581 FUG65561:FUG65581 GEC65561:GEC65581 GNY65561:GNY65581 GXU65561:GXU65581 HHQ65561:HHQ65581 HRM65561:HRM65581 IBI65561:IBI65581 ILE65561:ILE65581 IVA65561:IVA65581 JEW65561:JEW65581 JOS65561:JOS65581 JYO65561:JYO65581 KIK65561:KIK65581 KSG65561:KSG65581 LCC65561:LCC65581 LLY65561:LLY65581 LVU65561:LVU65581 MFQ65561:MFQ65581 MPM65561:MPM65581 MZI65561:MZI65581 NJE65561:NJE65581 NTA65561:NTA65581 OCW65561:OCW65581 OMS65561:OMS65581 OWO65561:OWO65581 PGK65561:PGK65581 PQG65561:PQG65581 QAC65561:QAC65581 QJY65561:QJY65581 QTU65561:QTU65581 RDQ65561:RDQ65581 RNM65561:RNM65581 RXI65561:RXI65581 SHE65561:SHE65581 SRA65561:SRA65581 TAW65561:TAW65581 TKS65561:TKS65581 TUO65561:TUO65581 UEK65561:UEK65581 UOG65561:UOG65581 UYC65561:UYC65581 VHY65561:VHY65581 VRU65561:VRU65581 WBQ65561:WBQ65581 WLM65561:WLM65581 WVI65561:WVI65581 A131097:A131117 IW131097:IW131117 SS131097:SS131117 ACO131097:ACO131117 AMK131097:AMK131117 AWG131097:AWG131117 BGC131097:BGC131117 BPY131097:BPY131117 BZU131097:BZU131117 CJQ131097:CJQ131117 CTM131097:CTM131117 DDI131097:DDI131117 DNE131097:DNE131117 DXA131097:DXA131117 EGW131097:EGW131117 EQS131097:EQS131117 FAO131097:FAO131117 FKK131097:FKK131117 FUG131097:FUG131117 GEC131097:GEC131117 GNY131097:GNY131117 GXU131097:GXU131117 HHQ131097:HHQ131117 HRM131097:HRM131117 IBI131097:IBI131117 ILE131097:ILE131117 IVA131097:IVA131117 JEW131097:JEW131117 JOS131097:JOS131117 JYO131097:JYO131117 KIK131097:KIK131117 KSG131097:KSG131117 LCC131097:LCC131117 LLY131097:LLY131117 LVU131097:LVU131117 MFQ131097:MFQ131117 MPM131097:MPM131117 MZI131097:MZI131117 NJE131097:NJE131117 NTA131097:NTA131117 OCW131097:OCW131117 OMS131097:OMS131117 OWO131097:OWO131117 PGK131097:PGK131117 PQG131097:PQG131117 QAC131097:QAC131117 QJY131097:QJY131117 QTU131097:QTU131117 RDQ131097:RDQ131117 RNM131097:RNM131117 RXI131097:RXI131117 SHE131097:SHE131117 SRA131097:SRA131117 TAW131097:TAW131117 TKS131097:TKS131117 TUO131097:TUO131117 UEK131097:UEK131117 UOG131097:UOG131117 UYC131097:UYC131117 VHY131097:VHY131117 VRU131097:VRU131117 WBQ131097:WBQ131117 WLM131097:WLM131117 WVI131097:WVI131117 A196633:A196653 IW196633:IW196653 SS196633:SS196653 ACO196633:ACO196653 AMK196633:AMK196653 AWG196633:AWG196653 BGC196633:BGC196653 BPY196633:BPY196653 BZU196633:BZU196653 CJQ196633:CJQ196653 CTM196633:CTM196653 DDI196633:DDI196653 DNE196633:DNE196653 DXA196633:DXA196653 EGW196633:EGW196653 EQS196633:EQS196653 FAO196633:FAO196653 FKK196633:FKK196653 FUG196633:FUG196653 GEC196633:GEC196653 GNY196633:GNY196653 GXU196633:GXU196653 HHQ196633:HHQ196653 HRM196633:HRM196653 IBI196633:IBI196653 ILE196633:ILE196653 IVA196633:IVA196653 JEW196633:JEW196653 JOS196633:JOS196653 JYO196633:JYO196653 KIK196633:KIK196653 KSG196633:KSG196653 LCC196633:LCC196653 LLY196633:LLY196653 LVU196633:LVU196653 MFQ196633:MFQ196653 MPM196633:MPM196653 MZI196633:MZI196653 NJE196633:NJE196653 NTA196633:NTA196653 OCW196633:OCW196653 OMS196633:OMS196653 OWO196633:OWO196653 PGK196633:PGK196653 PQG196633:PQG196653 QAC196633:QAC196653 QJY196633:QJY196653 QTU196633:QTU196653 RDQ196633:RDQ196653 RNM196633:RNM196653 RXI196633:RXI196653 SHE196633:SHE196653 SRA196633:SRA196653 TAW196633:TAW196653 TKS196633:TKS196653 TUO196633:TUO196653 UEK196633:UEK196653 UOG196633:UOG196653 UYC196633:UYC196653 VHY196633:VHY196653 VRU196633:VRU196653 WBQ196633:WBQ196653 WLM196633:WLM196653 WVI196633:WVI196653 A262169:A262189 IW262169:IW262189 SS262169:SS262189 ACO262169:ACO262189 AMK262169:AMK262189 AWG262169:AWG262189 BGC262169:BGC262189 BPY262169:BPY262189 BZU262169:BZU262189 CJQ262169:CJQ262189 CTM262169:CTM262189 DDI262169:DDI262189 DNE262169:DNE262189 DXA262169:DXA262189 EGW262169:EGW262189 EQS262169:EQS262189 FAO262169:FAO262189 FKK262169:FKK262189 FUG262169:FUG262189 GEC262169:GEC262189 GNY262169:GNY262189 GXU262169:GXU262189 HHQ262169:HHQ262189 HRM262169:HRM262189 IBI262169:IBI262189 ILE262169:ILE262189 IVA262169:IVA262189 JEW262169:JEW262189 JOS262169:JOS262189 JYO262169:JYO262189 KIK262169:KIK262189 KSG262169:KSG262189 LCC262169:LCC262189 LLY262169:LLY262189 LVU262169:LVU262189 MFQ262169:MFQ262189 MPM262169:MPM262189 MZI262169:MZI262189 NJE262169:NJE262189 NTA262169:NTA262189 OCW262169:OCW262189 OMS262169:OMS262189 OWO262169:OWO262189 PGK262169:PGK262189 PQG262169:PQG262189 QAC262169:QAC262189 QJY262169:QJY262189 QTU262169:QTU262189 RDQ262169:RDQ262189 RNM262169:RNM262189 RXI262169:RXI262189 SHE262169:SHE262189 SRA262169:SRA262189 TAW262169:TAW262189 TKS262169:TKS262189 TUO262169:TUO262189 UEK262169:UEK262189 UOG262169:UOG262189 UYC262169:UYC262189 VHY262169:VHY262189 VRU262169:VRU262189 WBQ262169:WBQ262189 WLM262169:WLM262189 WVI262169:WVI262189 A327705:A327725 IW327705:IW327725 SS327705:SS327725 ACO327705:ACO327725 AMK327705:AMK327725 AWG327705:AWG327725 BGC327705:BGC327725 BPY327705:BPY327725 BZU327705:BZU327725 CJQ327705:CJQ327725 CTM327705:CTM327725 DDI327705:DDI327725 DNE327705:DNE327725 DXA327705:DXA327725 EGW327705:EGW327725 EQS327705:EQS327725 FAO327705:FAO327725 FKK327705:FKK327725 FUG327705:FUG327725 GEC327705:GEC327725 GNY327705:GNY327725 GXU327705:GXU327725 HHQ327705:HHQ327725 HRM327705:HRM327725 IBI327705:IBI327725 ILE327705:ILE327725 IVA327705:IVA327725 JEW327705:JEW327725 JOS327705:JOS327725 JYO327705:JYO327725 KIK327705:KIK327725 KSG327705:KSG327725 LCC327705:LCC327725 LLY327705:LLY327725 LVU327705:LVU327725 MFQ327705:MFQ327725 MPM327705:MPM327725 MZI327705:MZI327725 NJE327705:NJE327725 NTA327705:NTA327725 OCW327705:OCW327725 OMS327705:OMS327725 OWO327705:OWO327725 PGK327705:PGK327725 PQG327705:PQG327725 QAC327705:QAC327725 QJY327705:QJY327725 QTU327705:QTU327725 RDQ327705:RDQ327725 RNM327705:RNM327725 RXI327705:RXI327725 SHE327705:SHE327725 SRA327705:SRA327725 TAW327705:TAW327725 TKS327705:TKS327725 TUO327705:TUO327725 UEK327705:UEK327725 UOG327705:UOG327725 UYC327705:UYC327725 VHY327705:VHY327725 VRU327705:VRU327725 WBQ327705:WBQ327725 WLM327705:WLM327725 WVI327705:WVI327725 A393241:A393261 IW393241:IW393261 SS393241:SS393261 ACO393241:ACO393261 AMK393241:AMK393261 AWG393241:AWG393261 BGC393241:BGC393261 BPY393241:BPY393261 BZU393241:BZU393261 CJQ393241:CJQ393261 CTM393241:CTM393261 DDI393241:DDI393261 DNE393241:DNE393261 DXA393241:DXA393261 EGW393241:EGW393261 EQS393241:EQS393261 FAO393241:FAO393261 FKK393241:FKK393261 FUG393241:FUG393261 GEC393241:GEC393261 GNY393241:GNY393261 GXU393241:GXU393261 HHQ393241:HHQ393261 HRM393241:HRM393261 IBI393241:IBI393261 ILE393241:ILE393261 IVA393241:IVA393261 JEW393241:JEW393261 JOS393241:JOS393261 JYO393241:JYO393261 KIK393241:KIK393261 KSG393241:KSG393261 LCC393241:LCC393261 LLY393241:LLY393261 LVU393241:LVU393261 MFQ393241:MFQ393261 MPM393241:MPM393261 MZI393241:MZI393261 NJE393241:NJE393261 NTA393241:NTA393261 OCW393241:OCW393261 OMS393241:OMS393261 OWO393241:OWO393261 PGK393241:PGK393261 PQG393241:PQG393261 QAC393241:QAC393261 QJY393241:QJY393261 QTU393241:QTU393261 RDQ393241:RDQ393261 RNM393241:RNM393261 RXI393241:RXI393261 SHE393241:SHE393261 SRA393241:SRA393261 TAW393241:TAW393261 TKS393241:TKS393261 TUO393241:TUO393261 UEK393241:UEK393261 UOG393241:UOG393261 UYC393241:UYC393261 VHY393241:VHY393261 VRU393241:VRU393261 WBQ393241:WBQ393261 WLM393241:WLM393261 WVI393241:WVI393261 A458777:A458797 IW458777:IW458797 SS458777:SS458797 ACO458777:ACO458797 AMK458777:AMK458797 AWG458777:AWG458797 BGC458777:BGC458797 BPY458777:BPY458797 BZU458777:BZU458797 CJQ458777:CJQ458797 CTM458777:CTM458797 DDI458777:DDI458797 DNE458777:DNE458797 DXA458777:DXA458797 EGW458777:EGW458797 EQS458777:EQS458797 FAO458777:FAO458797 FKK458777:FKK458797 FUG458777:FUG458797 GEC458777:GEC458797 GNY458777:GNY458797 GXU458777:GXU458797 HHQ458777:HHQ458797 HRM458777:HRM458797 IBI458777:IBI458797 ILE458777:ILE458797 IVA458777:IVA458797 JEW458777:JEW458797 JOS458777:JOS458797 JYO458777:JYO458797 KIK458777:KIK458797 KSG458777:KSG458797 LCC458777:LCC458797 LLY458777:LLY458797 LVU458777:LVU458797 MFQ458777:MFQ458797 MPM458777:MPM458797 MZI458777:MZI458797 NJE458777:NJE458797 NTA458777:NTA458797 OCW458777:OCW458797 OMS458777:OMS458797 OWO458777:OWO458797 PGK458777:PGK458797 PQG458777:PQG458797 QAC458777:QAC458797 QJY458777:QJY458797 QTU458777:QTU458797 RDQ458777:RDQ458797 RNM458777:RNM458797 RXI458777:RXI458797 SHE458777:SHE458797 SRA458777:SRA458797 TAW458777:TAW458797 TKS458777:TKS458797 TUO458777:TUO458797 UEK458777:UEK458797 UOG458777:UOG458797 UYC458777:UYC458797 VHY458777:VHY458797 VRU458777:VRU458797 WBQ458777:WBQ458797 WLM458777:WLM458797 WVI458777:WVI458797 A524313:A524333 IW524313:IW524333 SS524313:SS524333 ACO524313:ACO524333 AMK524313:AMK524333 AWG524313:AWG524333 BGC524313:BGC524333 BPY524313:BPY524333 BZU524313:BZU524333 CJQ524313:CJQ524333 CTM524313:CTM524333 DDI524313:DDI524333 DNE524313:DNE524333 DXA524313:DXA524333 EGW524313:EGW524333 EQS524313:EQS524333 FAO524313:FAO524333 FKK524313:FKK524333 FUG524313:FUG524333 GEC524313:GEC524333 GNY524313:GNY524333 GXU524313:GXU524333 HHQ524313:HHQ524333 HRM524313:HRM524333 IBI524313:IBI524333 ILE524313:ILE524333 IVA524313:IVA524333 JEW524313:JEW524333 JOS524313:JOS524333 JYO524313:JYO524333 KIK524313:KIK524333 KSG524313:KSG524333 LCC524313:LCC524333 LLY524313:LLY524333 LVU524313:LVU524333 MFQ524313:MFQ524333 MPM524313:MPM524333 MZI524313:MZI524333 NJE524313:NJE524333 NTA524313:NTA524333 OCW524313:OCW524333 OMS524313:OMS524333 OWO524313:OWO524333 PGK524313:PGK524333 PQG524313:PQG524333 QAC524313:QAC524333 QJY524313:QJY524333 QTU524313:QTU524333 RDQ524313:RDQ524333 RNM524313:RNM524333 RXI524313:RXI524333 SHE524313:SHE524333 SRA524313:SRA524333 TAW524313:TAW524333 TKS524313:TKS524333 TUO524313:TUO524333 UEK524313:UEK524333 UOG524313:UOG524333 UYC524313:UYC524333 VHY524313:VHY524333 VRU524313:VRU524333 WBQ524313:WBQ524333 WLM524313:WLM524333 WVI524313:WVI524333 A589849:A589869 IW589849:IW589869 SS589849:SS589869 ACO589849:ACO589869 AMK589849:AMK589869 AWG589849:AWG589869 BGC589849:BGC589869 BPY589849:BPY589869 BZU589849:BZU589869 CJQ589849:CJQ589869 CTM589849:CTM589869 DDI589849:DDI589869 DNE589849:DNE589869 DXA589849:DXA589869 EGW589849:EGW589869 EQS589849:EQS589869 FAO589849:FAO589869 FKK589849:FKK589869 FUG589849:FUG589869 GEC589849:GEC589869 GNY589849:GNY589869 GXU589849:GXU589869 HHQ589849:HHQ589869 HRM589849:HRM589869 IBI589849:IBI589869 ILE589849:ILE589869 IVA589849:IVA589869 JEW589849:JEW589869 JOS589849:JOS589869 JYO589849:JYO589869 KIK589849:KIK589869 KSG589849:KSG589869 LCC589849:LCC589869 LLY589849:LLY589869 LVU589849:LVU589869 MFQ589849:MFQ589869 MPM589849:MPM589869 MZI589849:MZI589869 NJE589849:NJE589869 NTA589849:NTA589869 OCW589849:OCW589869 OMS589849:OMS589869 OWO589849:OWO589869 PGK589849:PGK589869 PQG589849:PQG589869 QAC589849:QAC589869 QJY589849:QJY589869 QTU589849:QTU589869 RDQ589849:RDQ589869 RNM589849:RNM589869 RXI589849:RXI589869 SHE589849:SHE589869 SRA589849:SRA589869 TAW589849:TAW589869 TKS589849:TKS589869 TUO589849:TUO589869 UEK589849:UEK589869 UOG589849:UOG589869 UYC589849:UYC589869 VHY589849:VHY589869 VRU589849:VRU589869 WBQ589849:WBQ589869 WLM589849:WLM589869 WVI589849:WVI589869 A655385:A655405 IW655385:IW655405 SS655385:SS655405 ACO655385:ACO655405 AMK655385:AMK655405 AWG655385:AWG655405 BGC655385:BGC655405 BPY655385:BPY655405 BZU655385:BZU655405 CJQ655385:CJQ655405 CTM655385:CTM655405 DDI655385:DDI655405 DNE655385:DNE655405 DXA655385:DXA655405 EGW655385:EGW655405 EQS655385:EQS655405 FAO655385:FAO655405 FKK655385:FKK655405 FUG655385:FUG655405 GEC655385:GEC655405 GNY655385:GNY655405 GXU655385:GXU655405 HHQ655385:HHQ655405 HRM655385:HRM655405 IBI655385:IBI655405 ILE655385:ILE655405 IVA655385:IVA655405 JEW655385:JEW655405 JOS655385:JOS655405 JYO655385:JYO655405 KIK655385:KIK655405 KSG655385:KSG655405 LCC655385:LCC655405 LLY655385:LLY655405 LVU655385:LVU655405 MFQ655385:MFQ655405 MPM655385:MPM655405 MZI655385:MZI655405 NJE655385:NJE655405 NTA655385:NTA655405 OCW655385:OCW655405 OMS655385:OMS655405 OWO655385:OWO655405 PGK655385:PGK655405 PQG655385:PQG655405 QAC655385:QAC655405 QJY655385:QJY655405 QTU655385:QTU655405 RDQ655385:RDQ655405 RNM655385:RNM655405 RXI655385:RXI655405 SHE655385:SHE655405 SRA655385:SRA655405 TAW655385:TAW655405 TKS655385:TKS655405 TUO655385:TUO655405 UEK655385:UEK655405 UOG655385:UOG655405 UYC655385:UYC655405 VHY655385:VHY655405 VRU655385:VRU655405 WBQ655385:WBQ655405 WLM655385:WLM655405 WVI655385:WVI655405 A720921:A720941 IW720921:IW720941 SS720921:SS720941 ACO720921:ACO720941 AMK720921:AMK720941 AWG720921:AWG720941 BGC720921:BGC720941 BPY720921:BPY720941 BZU720921:BZU720941 CJQ720921:CJQ720941 CTM720921:CTM720941 DDI720921:DDI720941 DNE720921:DNE720941 DXA720921:DXA720941 EGW720921:EGW720941 EQS720921:EQS720941 FAO720921:FAO720941 FKK720921:FKK720941 FUG720921:FUG720941 GEC720921:GEC720941 GNY720921:GNY720941 GXU720921:GXU720941 HHQ720921:HHQ720941 HRM720921:HRM720941 IBI720921:IBI720941 ILE720921:ILE720941 IVA720921:IVA720941 JEW720921:JEW720941 JOS720921:JOS720941 JYO720921:JYO720941 KIK720921:KIK720941 KSG720921:KSG720941 LCC720921:LCC720941 LLY720921:LLY720941 LVU720921:LVU720941 MFQ720921:MFQ720941 MPM720921:MPM720941 MZI720921:MZI720941 NJE720921:NJE720941 NTA720921:NTA720941 OCW720921:OCW720941 OMS720921:OMS720941 OWO720921:OWO720941 PGK720921:PGK720941 PQG720921:PQG720941 QAC720921:QAC720941 QJY720921:QJY720941 QTU720921:QTU720941 RDQ720921:RDQ720941 RNM720921:RNM720941 RXI720921:RXI720941 SHE720921:SHE720941 SRA720921:SRA720941 TAW720921:TAW720941 TKS720921:TKS720941 TUO720921:TUO720941 UEK720921:UEK720941 UOG720921:UOG720941 UYC720921:UYC720941 VHY720921:VHY720941 VRU720921:VRU720941 WBQ720921:WBQ720941 WLM720921:WLM720941 WVI720921:WVI720941 A786457:A786477 IW786457:IW786477 SS786457:SS786477 ACO786457:ACO786477 AMK786457:AMK786477 AWG786457:AWG786477 BGC786457:BGC786477 BPY786457:BPY786477 BZU786457:BZU786477 CJQ786457:CJQ786477 CTM786457:CTM786477 DDI786457:DDI786477 DNE786457:DNE786477 DXA786457:DXA786477 EGW786457:EGW786477 EQS786457:EQS786477 FAO786457:FAO786477 FKK786457:FKK786477 FUG786457:FUG786477 GEC786457:GEC786477 GNY786457:GNY786477 GXU786457:GXU786477 HHQ786457:HHQ786477 HRM786457:HRM786477 IBI786457:IBI786477 ILE786457:ILE786477 IVA786457:IVA786477 JEW786457:JEW786477 JOS786457:JOS786477 JYO786457:JYO786477 KIK786457:KIK786477 KSG786457:KSG786477 LCC786457:LCC786477 LLY786457:LLY786477 LVU786457:LVU786477 MFQ786457:MFQ786477 MPM786457:MPM786477 MZI786457:MZI786477 NJE786457:NJE786477 NTA786457:NTA786477 OCW786457:OCW786477 OMS786457:OMS786477 OWO786457:OWO786477 PGK786457:PGK786477 PQG786457:PQG786477 QAC786457:QAC786477 QJY786457:QJY786477 QTU786457:QTU786477 RDQ786457:RDQ786477 RNM786457:RNM786477 RXI786457:RXI786477 SHE786457:SHE786477 SRA786457:SRA786477 TAW786457:TAW786477 TKS786457:TKS786477 TUO786457:TUO786477 UEK786457:UEK786477 UOG786457:UOG786477 UYC786457:UYC786477 VHY786457:VHY786477 VRU786457:VRU786477 WBQ786457:WBQ786477 WLM786457:WLM786477 WVI786457:WVI786477 A851993:A852013 IW851993:IW852013 SS851993:SS852013 ACO851993:ACO852013 AMK851993:AMK852013 AWG851993:AWG852013 BGC851993:BGC852013 BPY851993:BPY852013 BZU851993:BZU852013 CJQ851993:CJQ852013 CTM851993:CTM852013 DDI851993:DDI852013 DNE851993:DNE852013 DXA851993:DXA852013 EGW851993:EGW852013 EQS851993:EQS852013 FAO851993:FAO852013 FKK851993:FKK852013 FUG851993:FUG852013 GEC851993:GEC852013 GNY851993:GNY852013 GXU851993:GXU852013 HHQ851993:HHQ852013 HRM851993:HRM852013 IBI851993:IBI852013 ILE851993:ILE852013 IVA851993:IVA852013 JEW851993:JEW852013 JOS851993:JOS852013 JYO851993:JYO852013 KIK851993:KIK852013 KSG851993:KSG852013 LCC851993:LCC852013 LLY851993:LLY852013 LVU851993:LVU852013 MFQ851993:MFQ852013 MPM851993:MPM852013 MZI851993:MZI852013 NJE851993:NJE852013 NTA851993:NTA852013 OCW851993:OCW852013 OMS851993:OMS852013 OWO851993:OWO852013 PGK851993:PGK852013 PQG851993:PQG852013 QAC851993:QAC852013 QJY851993:QJY852013 QTU851993:QTU852013 RDQ851993:RDQ852013 RNM851993:RNM852013 RXI851993:RXI852013 SHE851993:SHE852013 SRA851993:SRA852013 TAW851993:TAW852013 TKS851993:TKS852013 TUO851993:TUO852013 UEK851993:UEK852013 UOG851993:UOG852013 UYC851993:UYC852013 VHY851993:VHY852013 VRU851993:VRU852013 WBQ851993:WBQ852013 WLM851993:WLM852013 WVI851993:WVI852013 A917529:A917549 IW917529:IW917549 SS917529:SS917549 ACO917529:ACO917549 AMK917529:AMK917549 AWG917529:AWG917549 BGC917529:BGC917549 BPY917529:BPY917549 BZU917529:BZU917549 CJQ917529:CJQ917549 CTM917529:CTM917549 DDI917529:DDI917549 DNE917529:DNE917549 DXA917529:DXA917549 EGW917529:EGW917549 EQS917529:EQS917549 FAO917529:FAO917549 FKK917529:FKK917549 FUG917529:FUG917549 GEC917529:GEC917549 GNY917529:GNY917549 GXU917529:GXU917549 HHQ917529:HHQ917549 HRM917529:HRM917549 IBI917529:IBI917549 ILE917529:ILE917549 IVA917529:IVA917549 JEW917529:JEW917549 JOS917529:JOS917549 JYO917529:JYO917549 KIK917529:KIK917549 KSG917529:KSG917549 LCC917529:LCC917549 LLY917529:LLY917549 LVU917529:LVU917549 MFQ917529:MFQ917549 MPM917529:MPM917549 MZI917529:MZI917549 NJE917529:NJE917549 NTA917529:NTA917549 OCW917529:OCW917549 OMS917529:OMS917549 OWO917529:OWO917549 PGK917529:PGK917549 PQG917529:PQG917549 QAC917529:QAC917549 QJY917529:QJY917549 QTU917529:QTU917549 RDQ917529:RDQ917549 RNM917529:RNM917549 RXI917529:RXI917549 SHE917529:SHE917549 SRA917529:SRA917549 TAW917529:TAW917549 TKS917529:TKS917549 TUO917529:TUO917549 UEK917529:UEK917549 UOG917529:UOG917549 UYC917529:UYC917549 VHY917529:VHY917549 VRU917529:VRU917549 WBQ917529:WBQ917549 WLM917529:WLM917549 WVI917529:WVI917549 A983065:A983085 IW983065:IW983085 SS983065:SS983085 ACO983065:ACO983085 AMK983065:AMK983085 AWG983065:AWG983085 BGC983065:BGC983085 BPY983065:BPY983085 BZU983065:BZU983085 CJQ983065:CJQ983085 CTM983065:CTM983085 DDI983065:DDI983085 DNE983065:DNE983085 DXA983065:DXA983085 EGW983065:EGW983085 EQS983065:EQS983085 FAO983065:FAO983085 FKK983065:FKK983085 FUG983065:FUG983085 GEC983065:GEC983085 GNY983065:GNY983085 GXU983065:GXU983085 HHQ983065:HHQ983085 HRM983065:HRM983085 IBI983065:IBI983085 ILE983065:ILE983085 IVA983065:IVA983085 JEW983065:JEW983085 JOS983065:JOS983085 JYO983065:JYO983085 KIK983065:KIK983085 KSG983065:KSG983085 LCC983065:LCC983085 LLY983065:LLY983085 LVU983065:LVU983085 MFQ983065:MFQ983085 MPM983065:MPM983085 MZI983065:MZI983085 NJE983065:NJE983085 NTA983065:NTA983085 OCW983065:OCW983085 OMS983065:OMS983085 OWO983065:OWO983085 PGK983065:PGK983085 PQG983065:PQG983085 QAC983065:QAC983085 QJY983065:QJY983085 QTU983065:QTU983085 RDQ983065:RDQ983085 RNM983065:RNM983085 RXI983065:RXI983085 SHE983065:SHE983085 SRA983065:SRA983085 TAW983065:TAW983085 TKS983065:TKS983085 TUO983065:TUO983085 UEK983065:UEK983085 UOG983065:UOG983085 UYC983065:UYC983085 VHY983065:VHY983085 VRU983065:VRU983085 WBQ983065:WBQ983085 WLM983065:WLM983085 WVI983065:WVI983085">
      <formula1>"1,2,3,4,5"</formula1>
    </dataValidation>
    <dataValidation type="decimal" allowBlank="1" showInputMessage="1" showErrorMessage="1" sqref="IV25:IV45 SR25:SR45 ACN25:ACN45 AMJ25:AMJ45 AWF25:AWF45 BGB25:BGB45 BPX25:BPX45 BZT25:BZT45 CJP25:CJP45 CTL25:CTL45 DDH25:DDH45 DND25:DND45 DWZ25:DWZ45 EGV25:EGV45 EQR25:EQR45 FAN25:FAN45 FKJ25:FKJ45 FUF25:FUF45 GEB25:GEB45 GNX25:GNX45 GXT25:GXT45 HHP25:HHP45 HRL25:HRL45 IBH25:IBH45 ILD25:ILD45 IUZ25:IUZ45 JEV25:JEV45 JOR25:JOR45 JYN25:JYN45 KIJ25:KIJ45 KSF25:KSF45 LCB25:LCB45 LLX25:LLX45 LVT25:LVT45 MFP25:MFP45 MPL25:MPL45 MZH25:MZH45 NJD25:NJD45 NSZ25:NSZ45 OCV25:OCV45 OMR25:OMR45 OWN25:OWN45 PGJ25:PGJ45 PQF25:PQF45 QAB25:QAB45 QJX25:QJX45 QTT25:QTT45 RDP25:RDP45 RNL25:RNL45 RXH25:RXH45 SHD25:SHD45 SQZ25:SQZ45 TAV25:TAV45 TKR25:TKR45 TUN25:TUN45 UEJ25:UEJ45 UOF25:UOF45 UYB25:UYB45 VHX25:VHX45 VRT25:VRT45 WBP25:WBP45 WLL25:WLL45 WVH25:WVH45 XFD25:XFD45 IV65561:IV65581 SR65561:SR65581 ACN65561:ACN65581 AMJ65561:AMJ65581 AWF65561:AWF65581 BGB65561:BGB65581 BPX65561:BPX65581 BZT65561:BZT65581 CJP65561:CJP65581 CTL65561:CTL65581 DDH65561:DDH65581 DND65561:DND65581 DWZ65561:DWZ65581 EGV65561:EGV65581 EQR65561:EQR65581 FAN65561:FAN65581 FKJ65561:FKJ65581 FUF65561:FUF65581 GEB65561:GEB65581 GNX65561:GNX65581 GXT65561:GXT65581 HHP65561:HHP65581 HRL65561:HRL65581 IBH65561:IBH65581 ILD65561:ILD65581 IUZ65561:IUZ65581 JEV65561:JEV65581 JOR65561:JOR65581 JYN65561:JYN65581 KIJ65561:KIJ65581 KSF65561:KSF65581 LCB65561:LCB65581 LLX65561:LLX65581 LVT65561:LVT65581 MFP65561:MFP65581 MPL65561:MPL65581 MZH65561:MZH65581 NJD65561:NJD65581 NSZ65561:NSZ65581 OCV65561:OCV65581 OMR65561:OMR65581 OWN65561:OWN65581 PGJ65561:PGJ65581 PQF65561:PQF65581 QAB65561:QAB65581 QJX65561:QJX65581 QTT65561:QTT65581 RDP65561:RDP65581 RNL65561:RNL65581 RXH65561:RXH65581 SHD65561:SHD65581 SQZ65561:SQZ65581 TAV65561:TAV65581 TKR65561:TKR65581 TUN65561:TUN65581 UEJ65561:UEJ65581 UOF65561:UOF65581 UYB65561:UYB65581 VHX65561:VHX65581 VRT65561:VRT65581 WBP65561:WBP65581 WLL65561:WLL65581 WVH65561:WVH65581 XFD65561:XFD65581 IV131097:IV131117 SR131097:SR131117 ACN131097:ACN131117 AMJ131097:AMJ131117 AWF131097:AWF131117 BGB131097:BGB131117 BPX131097:BPX131117 BZT131097:BZT131117 CJP131097:CJP131117 CTL131097:CTL131117 DDH131097:DDH131117 DND131097:DND131117 DWZ131097:DWZ131117 EGV131097:EGV131117 EQR131097:EQR131117 FAN131097:FAN131117 FKJ131097:FKJ131117 FUF131097:FUF131117 GEB131097:GEB131117 GNX131097:GNX131117 GXT131097:GXT131117 HHP131097:HHP131117 HRL131097:HRL131117 IBH131097:IBH131117 ILD131097:ILD131117 IUZ131097:IUZ131117 JEV131097:JEV131117 JOR131097:JOR131117 JYN131097:JYN131117 KIJ131097:KIJ131117 KSF131097:KSF131117 LCB131097:LCB131117 LLX131097:LLX131117 LVT131097:LVT131117 MFP131097:MFP131117 MPL131097:MPL131117 MZH131097:MZH131117 NJD131097:NJD131117 NSZ131097:NSZ131117 OCV131097:OCV131117 OMR131097:OMR131117 OWN131097:OWN131117 PGJ131097:PGJ131117 PQF131097:PQF131117 QAB131097:QAB131117 QJX131097:QJX131117 QTT131097:QTT131117 RDP131097:RDP131117 RNL131097:RNL131117 RXH131097:RXH131117 SHD131097:SHD131117 SQZ131097:SQZ131117 TAV131097:TAV131117 TKR131097:TKR131117 TUN131097:TUN131117 UEJ131097:UEJ131117 UOF131097:UOF131117 UYB131097:UYB131117 VHX131097:VHX131117 VRT131097:VRT131117 WBP131097:WBP131117 WLL131097:WLL131117 WVH131097:WVH131117 XFD131097:XFD131117 IV196633:IV196653 SR196633:SR196653 ACN196633:ACN196653 AMJ196633:AMJ196653 AWF196633:AWF196653 BGB196633:BGB196653 BPX196633:BPX196653 BZT196633:BZT196653 CJP196633:CJP196653 CTL196633:CTL196653 DDH196633:DDH196653 DND196633:DND196653 DWZ196633:DWZ196653 EGV196633:EGV196653 EQR196633:EQR196653 FAN196633:FAN196653 FKJ196633:FKJ196653 FUF196633:FUF196653 GEB196633:GEB196653 GNX196633:GNX196653 GXT196633:GXT196653 HHP196633:HHP196653 HRL196633:HRL196653 IBH196633:IBH196653 ILD196633:ILD196653 IUZ196633:IUZ196653 JEV196633:JEV196653 JOR196633:JOR196653 JYN196633:JYN196653 KIJ196633:KIJ196653 KSF196633:KSF196653 LCB196633:LCB196653 LLX196633:LLX196653 LVT196633:LVT196653 MFP196633:MFP196653 MPL196633:MPL196653 MZH196633:MZH196653 NJD196633:NJD196653 NSZ196633:NSZ196653 OCV196633:OCV196653 OMR196633:OMR196653 OWN196633:OWN196653 PGJ196633:PGJ196653 PQF196633:PQF196653 QAB196633:QAB196653 QJX196633:QJX196653 QTT196633:QTT196653 RDP196633:RDP196653 RNL196633:RNL196653 RXH196633:RXH196653 SHD196633:SHD196653 SQZ196633:SQZ196653 TAV196633:TAV196653 TKR196633:TKR196653 TUN196633:TUN196653 UEJ196633:UEJ196653 UOF196633:UOF196653 UYB196633:UYB196653 VHX196633:VHX196653 VRT196633:VRT196653 WBP196633:WBP196653 WLL196633:WLL196653 WVH196633:WVH196653 XFD196633:XFD196653 IV262169:IV262189 SR262169:SR262189 ACN262169:ACN262189 AMJ262169:AMJ262189 AWF262169:AWF262189 BGB262169:BGB262189 BPX262169:BPX262189 BZT262169:BZT262189 CJP262169:CJP262189 CTL262169:CTL262189 DDH262169:DDH262189 DND262169:DND262189 DWZ262169:DWZ262189 EGV262169:EGV262189 EQR262169:EQR262189 FAN262169:FAN262189 FKJ262169:FKJ262189 FUF262169:FUF262189 GEB262169:GEB262189 GNX262169:GNX262189 GXT262169:GXT262189 HHP262169:HHP262189 HRL262169:HRL262189 IBH262169:IBH262189 ILD262169:ILD262189 IUZ262169:IUZ262189 JEV262169:JEV262189 JOR262169:JOR262189 JYN262169:JYN262189 KIJ262169:KIJ262189 KSF262169:KSF262189 LCB262169:LCB262189 LLX262169:LLX262189 LVT262169:LVT262189 MFP262169:MFP262189 MPL262169:MPL262189 MZH262169:MZH262189 NJD262169:NJD262189 NSZ262169:NSZ262189 OCV262169:OCV262189 OMR262169:OMR262189 OWN262169:OWN262189 PGJ262169:PGJ262189 PQF262169:PQF262189 QAB262169:QAB262189 QJX262169:QJX262189 QTT262169:QTT262189 RDP262169:RDP262189 RNL262169:RNL262189 RXH262169:RXH262189 SHD262169:SHD262189 SQZ262169:SQZ262189 TAV262169:TAV262189 TKR262169:TKR262189 TUN262169:TUN262189 UEJ262169:UEJ262189 UOF262169:UOF262189 UYB262169:UYB262189 VHX262169:VHX262189 VRT262169:VRT262189 WBP262169:WBP262189 WLL262169:WLL262189 WVH262169:WVH262189 XFD262169:XFD262189 IV327705:IV327725 SR327705:SR327725 ACN327705:ACN327725 AMJ327705:AMJ327725 AWF327705:AWF327725 BGB327705:BGB327725 BPX327705:BPX327725 BZT327705:BZT327725 CJP327705:CJP327725 CTL327705:CTL327725 DDH327705:DDH327725 DND327705:DND327725 DWZ327705:DWZ327725 EGV327705:EGV327725 EQR327705:EQR327725 FAN327705:FAN327725 FKJ327705:FKJ327725 FUF327705:FUF327725 GEB327705:GEB327725 GNX327705:GNX327725 GXT327705:GXT327725 HHP327705:HHP327725 HRL327705:HRL327725 IBH327705:IBH327725 ILD327705:ILD327725 IUZ327705:IUZ327725 JEV327705:JEV327725 JOR327705:JOR327725 JYN327705:JYN327725 KIJ327705:KIJ327725 KSF327705:KSF327725 LCB327705:LCB327725 LLX327705:LLX327725 LVT327705:LVT327725 MFP327705:MFP327725 MPL327705:MPL327725 MZH327705:MZH327725 NJD327705:NJD327725 NSZ327705:NSZ327725 OCV327705:OCV327725 OMR327705:OMR327725 OWN327705:OWN327725 PGJ327705:PGJ327725 PQF327705:PQF327725 QAB327705:QAB327725 QJX327705:QJX327725 QTT327705:QTT327725 RDP327705:RDP327725 RNL327705:RNL327725 RXH327705:RXH327725 SHD327705:SHD327725 SQZ327705:SQZ327725 TAV327705:TAV327725 TKR327705:TKR327725 TUN327705:TUN327725 UEJ327705:UEJ327725 UOF327705:UOF327725 UYB327705:UYB327725 VHX327705:VHX327725 VRT327705:VRT327725 WBP327705:WBP327725 WLL327705:WLL327725 WVH327705:WVH327725 XFD327705:XFD327725 IV393241:IV393261 SR393241:SR393261 ACN393241:ACN393261 AMJ393241:AMJ393261 AWF393241:AWF393261 BGB393241:BGB393261 BPX393241:BPX393261 BZT393241:BZT393261 CJP393241:CJP393261 CTL393241:CTL393261 DDH393241:DDH393261 DND393241:DND393261 DWZ393241:DWZ393261 EGV393241:EGV393261 EQR393241:EQR393261 FAN393241:FAN393261 FKJ393241:FKJ393261 FUF393241:FUF393261 GEB393241:GEB393261 GNX393241:GNX393261 GXT393241:GXT393261 HHP393241:HHP393261 HRL393241:HRL393261 IBH393241:IBH393261 ILD393241:ILD393261 IUZ393241:IUZ393261 JEV393241:JEV393261 JOR393241:JOR393261 JYN393241:JYN393261 KIJ393241:KIJ393261 KSF393241:KSF393261 LCB393241:LCB393261 LLX393241:LLX393261 LVT393241:LVT393261 MFP393241:MFP393261 MPL393241:MPL393261 MZH393241:MZH393261 NJD393241:NJD393261 NSZ393241:NSZ393261 OCV393241:OCV393261 OMR393241:OMR393261 OWN393241:OWN393261 PGJ393241:PGJ393261 PQF393241:PQF393261 QAB393241:QAB393261 QJX393241:QJX393261 QTT393241:QTT393261 RDP393241:RDP393261 RNL393241:RNL393261 RXH393241:RXH393261 SHD393241:SHD393261 SQZ393241:SQZ393261 TAV393241:TAV393261 TKR393241:TKR393261 TUN393241:TUN393261 UEJ393241:UEJ393261 UOF393241:UOF393261 UYB393241:UYB393261 VHX393241:VHX393261 VRT393241:VRT393261 WBP393241:WBP393261 WLL393241:WLL393261 WVH393241:WVH393261 XFD393241:XFD393261 IV458777:IV458797 SR458777:SR458797 ACN458777:ACN458797 AMJ458777:AMJ458797 AWF458777:AWF458797 BGB458777:BGB458797 BPX458777:BPX458797 BZT458777:BZT458797 CJP458777:CJP458797 CTL458777:CTL458797 DDH458777:DDH458797 DND458777:DND458797 DWZ458777:DWZ458797 EGV458777:EGV458797 EQR458777:EQR458797 FAN458777:FAN458797 FKJ458777:FKJ458797 FUF458777:FUF458797 GEB458777:GEB458797 GNX458777:GNX458797 GXT458777:GXT458797 HHP458777:HHP458797 HRL458777:HRL458797 IBH458777:IBH458797 ILD458777:ILD458797 IUZ458777:IUZ458797 JEV458777:JEV458797 JOR458777:JOR458797 JYN458777:JYN458797 KIJ458777:KIJ458797 KSF458777:KSF458797 LCB458777:LCB458797 LLX458777:LLX458797 LVT458777:LVT458797 MFP458777:MFP458797 MPL458777:MPL458797 MZH458777:MZH458797 NJD458777:NJD458797 NSZ458777:NSZ458797 OCV458777:OCV458797 OMR458777:OMR458797 OWN458777:OWN458797 PGJ458777:PGJ458797 PQF458777:PQF458797 QAB458777:QAB458797 QJX458777:QJX458797 QTT458777:QTT458797 RDP458777:RDP458797 RNL458777:RNL458797 RXH458777:RXH458797 SHD458777:SHD458797 SQZ458777:SQZ458797 TAV458777:TAV458797 TKR458777:TKR458797 TUN458777:TUN458797 UEJ458777:UEJ458797 UOF458777:UOF458797 UYB458777:UYB458797 VHX458777:VHX458797 VRT458777:VRT458797 WBP458777:WBP458797 WLL458777:WLL458797 WVH458777:WVH458797 XFD458777:XFD458797 IV524313:IV524333 SR524313:SR524333 ACN524313:ACN524333 AMJ524313:AMJ524333 AWF524313:AWF524333 BGB524313:BGB524333 BPX524313:BPX524333 BZT524313:BZT524333 CJP524313:CJP524333 CTL524313:CTL524333 DDH524313:DDH524333 DND524313:DND524333 DWZ524313:DWZ524333 EGV524313:EGV524333 EQR524313:EQR524333 FAN524313:FAN524333 FKJ524313:FKJ524333 FUF524313:FUF524333 GEB524313:GEB524333 GNX524313:GNX524333 GXT524313:GXT524333 HHP524313:HHP524333 HRL524313:HRL524333 IBH524313:IBH524333 ILD524313:ILD524333 IUZ524313:IUZ524333 JEV524313:JEV524333 JOR524313:JOR524333 JYN524313:JYN524333 KIJ524313:KIJ524333 KSF524313:KSF524333 LCB524313:LCB524333 LLX524313:LLX524333 LVT524313:LVT524333 MFP524313:MFP524333 MPL524313:MPL524333 MZH524313:MZH524333 NJD524313:NJD524333 NSZ524313:NSZ524333 OCV524313:OCV524333 OMR524313:OMR524333 OWN524313:OWN524333 PGJ524313:PGJ524333 PQF524313:PQF524333 QAB524313:QAB524333 QJX524313:QJX524333 QTT524313:QTT524333 RDP524313:RDP524333 RNL524313:RNL524333 RXH524313:RXH524333 SHD524313:SHD524333 SQZ524313:SQZ524333 TAV524313:TAV524333 TKR524313:TKR524333 TUN524313:TUN524333 UEJ524313:UEJ524333 UOF524313:UOF524333 UYB524313:UYB524333 VHX524313:VHX524333 VRT524313:VRT524333 WBP524313:WBP524333 WLL524313:WLL524333 WVH524313:WVH524333 XFD524313:XFD524333 IV589849:IV589869 SR589849:SR589869 ACN589849:ACN589869 AMJ589849:AMJ589869 AWF589849:AWF589869 BGB589849:BGB589869 BPX589849:BPX589869 BZT589849:BZT589869 CJP589849:CJP589869 CTL589849:CTL589869 DDH589849:DDH589869 DND589849:DND589869 DWZ589849:DWZ589869 EGV589849:EGV589869 EQR589849:EQR589869 FAN589849:FAN589869 FKJ589849:FKJ589869 FUF589849:FUF589869 GEB589849:GEB589869 GNX589849:GNX589869 GXT589849:GXT589869 HHP589849:HHP589869 HRL589849:HRL589869 IBH589849:IBH589869 ILD589849:ILD589869 IUZ589849:IUZ589869 JEV589849:JEV589869 JOR589849:JOR589869 JYN589849:JYN589869 KIJ589849:KIJ589869 KSF589849:KSF589869 LCB589849:LCB589869 LLX589849:LLX589869 LVT589849:LVT589869 MFP589849:MFP589869 MPL589849:MPL589869 MZH589849:MZH589869 NJD589849:NJD589869 NSZ589849:NSZ589869 OCV589849:OCV589869 OMR589849:OMR589869 OWN589849:OWN589869 PGJ589849:PGJ589869 PQF589849:PQF589869 QAB589849:QAB589869 QJX589849:QJX589869 QTT589849:QTT589869 RDP589849:RDP589869 RNL589849:RNL589869 RXH589849:RXH589869 SHD589849:SHD589869 SQZ589849:SQZ589869 TAV589849:TAV589869 TKR589849:TKR589869 TUN589849:TUN589869 UEJ589849:UEJ589869 UOF589849:UOF589869 UYB589849:UYB589869 VHX589849:VHX589869 VRT589849:VRT589869 WBP589849:WBP589869 WLL589849:WLL589869 WVH589849:WVH589869 XFD589849:XFD589869 IV655385:IV655405 SR655385:SR655405 ACN655385:ACN655405 AMJ655385:AMJ655405 AWF655385:AWF655405 BGB655385:BGB655405 BPX655385:BPX655405 BZT655385:BZT655405 CJP655385:CJP655405 CTL655385:CTL655405 DDH655385:DDH655405 DND655385:DND655405 DWZ655385:DWZ655405 EGV655385:EGV655405 EQR655385:EQR655405 FAN655385:FAN655405 FKJ655385:FKJ655405 FUF655385:FUF655405 GEB655385:GEB655405 GNX655385:GNX655405 GXT655385:GXT655405 HHP655385:HHP655405 HRL655385:HRL655405 IBH655385:IBH655405 ILD655385:ILD655405 IUZ655385:IUZ655405 JEV655385:JEV655405 JOR655385:JOR655405 JYN655385:JYN655405 KIJ655385:KIJ655405 KSF655385:KSF655405 LCB655385:LCB655405 LLX655385:LLX655405 LVT655385:LVT655405 MFP655385:MFP655405 MPL655385:MPL655405 MZH655385:MZH655405 NJD655385:NJD655405 NSZ655385:NSZ655405 OCV655385:OCV655405 OMR655385:OMR655405 OWN655385:OWN655405 PGJ655385:PGJ655405 PQF655385:PQF655405 QAB655385:QAB655405 QJX655385:QJX655405 QTT655385:QTT655405 RDP655385:RDP655405 RNL655385:RNL655405 RXH655385:RXH655405 SHD655385:SHD655405 SQZ655385:SQZ655405 TAV655385:TAV655405 TKR655385:TKR655405 TUN655385:TUN655405 UEJ655385:UEJ655405 UOF655385:UOF655405 UYB655385:UYB655405 VHX655385:VHX655405 VRT655385:VRT655405 WBP655385:WBP655405 WLL655385:WLL655405 WVH655385:WVH655405 XFD655385:XFD655405 IV720921:IV720941 SR720921:SR720941 ACN720921:ACN720941 AMJ720921:AMJ720941 AWF720921:AWF720941 BGB720921:BGB720941 BPX720921:BPX720941 BZT720921:BZT720941 CJP720921:CJP720941 CTL720921:CTL720941 DDH720921:DDH720941 DND720921:DND720941 DWZ720921:DWZ720941 EGV720921:EGV720941 EQR720921:EQR720941 FAN720921:FAN720941 FKJ720921:FKJ720941 FUF720921:FUF720941 GEB720921:GEB720941 GNX720921:GNX720941 GXT720921:GXT720941 HHP720921:HHP720941 HRL720921:HRL720941 IBH720921:IBH720941 ILD720921:ILD720941 IUZ720921:IUZ720941 JEV720921:JEV720941 JOR720921:JOR720941 JYN720921:JYN720941 KIJ720921:KIJ720941 KSF720921:KSF720941 LCB720921:LCB720941 LLX720921:LLX720941 LVT720921:LVT720941 MFP720921:MFP720941 MPL720921:MPL720941 MZH720921:MZH720941 NJD720921:NJD720941 NSZ720921:NSZ720941 OCV720921:OCV720941 OMR720921:OMR720941 OWN720921:OWN720941 PGJ720921:PGJ720941 PQF720921:PQF720941 QAB720921:QAB720941 QJX720921:QJX720941 QTT720921:QTT720941 RDP720921:RDP720941 RNL720921:RNL720941 RXH720921:RXH720941 SHD720921:SHD720941 SQZ720921:SQZ720941 TAV720921:TAV720941 TKR720921:TKR720941 TUN720921:TUN720941 UEJ720921:UEJ720941 UOF720921:UOF720941 UYB720921:UYB720941 VHX720921:VHX720941 VRT720921:VRT720941 WBP720921:WBP720941 WLL720921:WLL720941 WVH720921:WVH720941 XFD720921:XFD720941 IV786457:IV786477 SR786457:SR786477 ACN786457:ACN786477 AMJ786457:AMJ786477 AWF786457:AWF786477 BGB786457:BGB786477 BPX786457:BPX786477 BZT786457:BZT786477 CJP786457:CJP786477 CTL786457:CTL786477 DDH786457:DDH786477 DND786457:DND786477 DWZ786457:DWZ786477 EGV786457:EGV786477 EQR786457:EQR786477 FAN786457:FAN786477 FKJ786457:FKJ786477 FUF786457:FUF786477 GEB786457:GEB786477 GNX786457:GNX786477 GXT786457:GXT786477 HHP786457:HHP786477 HRL786457:HRL786477 IBH786457:IBH786477 ILD786457:ILD786477 IUZ786457:IUZ786477 JEV786457:JEV786477 JOR786457:JOR786477 JYN786457:JYN786477 KIJ786457:KIJ786477 KSF786457:KSF786477 LCB786457:LCB786477 LLX786457:LLX786477 LVT786457:LVT786477 MFP786457:MFP786477 MPL786457:MPL786477 MZH786457:MZH786477 NJD786457:NJD786477 NSZ786457:NSZ786477 OCV786457:OCV786477 OMR786457:OMR786477 OWN786457:OWN786477 PGJ786457:PGJ786477 PQF786457:PQF786477 QAB786457:QAB786477 QJX786457:QJX786477 QTT786457:QTT786477 RDP786457:RDP786477 RNL786457:RNL786477 RXH786457:RXH786477 SHD786457:SHD786477 SQZ786457:SQZ786477 TAV786457:TAV786477 TKR786457:TKR786477 TUN786457:TUN786477 UEJ786457:UEJ786477 UOF786457:UOF786477 UYB786457:UYB786477 VHX786457:VHX786477 VRT786457:VRT786477 WBP786457:WBP786477 WLL786457:WLL786477 WVH786457:WVH786477 XFD786457:XFD786477 IV851993:IV852013 SR851993:SR852013 ACN851993:ACN852013 AMJ851993:AMJ852013 AWF851993:AWF852013 BGB851993:BGB852013 BPX851993:BPX852013 BZT851993:BZT852013 CJP851993:CJP852013 CTL851993:CTL852013 DDH851993:DDH852013 DND851993:DND852013 DWZ851993:DWZ852013 EGV851993:EGV852013 EQR851993:EQR852013 FAN851993:FAN852013 FKJ851993:FKJ852013 FUF851993:FUF852013 GEB851993:GEB852013 GNX851993:GNX852013 GXT851993:GXT852013 HHP851993:HHP852013 HRL851993:HRL852013 IBH851993:IBH852013 ILD851993:ILD852013 IUZ851993:IUZ852013 JEV851993:JEV852013 JOR851993:JOR852013 JYN851993:JYN852013 KIJ851993:KIJ852013 KSF851993:KSF852013 LCB851993:LCB852013 LLX851993:LLX852013 LVT851993:LVT852013 MFP851993:MFP852013 MPL851993:MPL852013 MZH851993:MZH852013 NJD851993:NJD852013 NSZ851993:NSZ852013 OCV851993:OCV852013 OMR851993:OMR852013 OWN851993:OWN852013 PGJ851993:PGJ852013 PQF851993:PQF852013 QAB851993:QAB852013 QJX851993:QJX852013 QTT851993:QTT852013 RDP851993:RDP852013 RNL851993:RNL852013 RXH851993:RXH852013 SHD851993:SHD852013 SQZ851993:SQZ852013 TAV851993:TAV852013 TKR851993:TKR852013 TUN851993:TUN852013 UEJ851993:UEJ852013 UOF851993:UOF852013 UYB851993:UYB852013 VHX851993:VHX852013 VRT851993:VRT852013 WBP851993:WBP852013 WLL851993:WLL852013 WVH851993:WVH852013 XFD851993:XFD852013 IV917529:IV917549 SR917529:SR917549 ACN917529:ACN917549 AMJ917529:AMJ917549 AWF917529:AWF917549 BGB917529:BGB917549 BPX917529:BPX917549 BZT917529:BZT917549 CJP917529:CJP917549 CTL917529:CTL917549 DDH917529:DDH917549 DND917529:DND917549 DWZ917529:DWZ917549 EGV917529:EGV917549 EQR917529:EQR917549 FAN917529:FAN917549 FKJ917529:FKJ917549 FUF917529:FUF917549 GEB917529:GEB917549 GNX917529:GNX917549 GXT917529:GXT917549 HHP917529:HHP917549 HRL917529:HRL917549 IBH917529:IBH917549 ILD917529:ILD917549 IUZ917529:IUZ917549 JEV917529:JEV917549 JOR917529:JOR917549 JYN917529:JYN917549 KIJ917529:KIJ917549 KSF917529:KSF917549 LCB917529:LCB917549 LLX917529:LLX917549 LVT917529:LVT917549 MFP917529:MFP917549 MPL917529:MPL917549 MZH917529:MZH917549 NJD917529:NJD917549 NSZ917529:NSZ917549 OCV917529:OCV917549 OMR917529:OMR917549 OWN917529:OWN917549 PGJ917529:PGJ917549 PQF917529:PQF917549 QAB917529:QAB917549 QJX917529:QJX917549 QTT917529:QTT917549 RDP917529:RDP917549 RNL917529:RNL917549 RXH917529:RXH917549 SHD917529:SHD917549 SQZ917529:SQZ917549 TAV917529:TAV917549 TKR917529:TKR917549 TUN917529:TUN917549 UEJ917529:UEJ917549 UOF917529:UOF917549 UYB917529:UYB917549 VHX917529:VHX917549 VRT917529:VRT917549 WBP917529:WBP917549 WLL917529:WLL917549 WVH917529:WVH917549 XFD917529:XFD917549 IV983065:IV983085 SR983065:SR983085 ACN983065:ACN983085 AMJ983065:AMJ983085 AWF983065:AWF983085 BGB983065:BGB983085 BPX983065:BPX983085 BZT983065:BZT983085 CJP983065:CJP983085 CTL983065:CTL983085 DDH983065:DDH983085 DND983065:DND983085 DWZ983065:DWZ983085 EGV983065:EGV983085 EQR983065:EQR983085 FAN983065:FAN983085 FKJ983065:FKJ983085 FUF983065:FUF983085 GEB983065:GEB983085 GNX983065:GNX983085 GXT983065:GXT983085 HHP983065:HHP983085 HRL983065:HRL983085 IBH983065:IBH983085 ILD983065:ILD983085 IUZ983065:IUZ983085 JEV983065:JEV983085 JOR983065:JOR983085 JYN983065:JYN983085 KIJ983065:KIJ983085 KSF983065:KSF983085 LCB983065:LCB983085 LLX983065:LLX983085 LVT983065:LVT983085 MFP983065:MFP983085 MPL983065:MPL983085 MZH983065:MZH983085 NJD983065:NJD983085 NSZ983065:NSZ983085 OCV983065:OCV983085 OMR983065:OMR983085 OWN983065:OWN983085 PGJ983065:PGJ983085 PQF983065:PQF983085 QAB983065:QAB983085 QJX983065:QJX983085 QTT983065:QTT983085 RDP983065:RDP983085 RNL983065:RNL983085 RXH983065:RXH983085 SHD983065:SHD983085 SQZ983065:SQZ983085 TAV983065:TAV983085 TKR983065:TKR983085 TUN983065:TUN983085 UEJ983065:UEJ983085 UOF983065:UOF983085 UYB983065:UYB983085 VHX983065:VHX983085 VRT983065:VRT983085 WBP983065:WBP983085 WLL983065:WLL983085 WVH983065:WVH983085 XFD983065:XFD983085">
      <formula1>0</formula1>
      <formula2>1</formula2>
    </dataValidation>
  </dataValidation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1"/>
  <sheetViews>
    <sheetView topLeftCell="A26" zoomScale="70" zoomScaleNormal="70" workbookViewId="0">
      <selection activeCell="E34" sqref="E34"/>
    </sheetView>
  </sheetViews>
  <sheetFormatPr baseColWidth="10" defaultRowHeight="14.25" x14ac:dyDescent="0.25"/>
  <cols>
    <col min="1" max="1" width="3.140625" style="123" bestFit="1" customWidth="1"/>
    <col min="2" max="2" width="58.85546875" style="123" customWidth="1"/>
    <col min="3" max="3" width="31.140625" style="123" customWidth="1"/>
    <col min="4" max="4" width="26.7109375" style="123" customWidth="1"/>
    <col min="5" max="5" width="25" style="123" customWidth="1"/>
    <col min="6" max="7" width="29.7109375" style="123" customWidth="1"/>
    <col min="8" max="8" width="23" style="123" customWidth="1"/>
    <col min="9" max="9" width="27.28515625" style="123" customWidth="1"/>
    <col min="10" max="10" width="29.5703125" style="123" customWidth="1"/>
    <col min="11" max="11" width="33" style="123" customWidth="1"/>
    <col min="12" max="12" width="29.85546875" style="123" customWidth="1"/>
    <col min="13" max="13" width="26.28515625" style="123" customWidth="1"/>
    <col min="14" max="14" width="22.140625" style="123" customWidth="1"/>
    <col min="15" max="15" width="26.140625" style="123" customWidth="1"/>
    <col min="16" max="16" width="19.5703125" style="123" bestFit="1" customWidth="1"/>
    <col min="17" max="17" width="21.85546875" style="123" customWidth="1"/>
    <col min="18" max="18" width="18.28515625" style="123" customWidth="1"/>
    <col min="19" max="22" width="6.42578125" style="123" customWidth="1"/>
    <col min="23" max="251" width="11.42578125" style="123"/>
    <col min="252" max="252" width="1" style="123" customWidth="1"/>
    <col min="253" max="253" width="4.28515625" style="123" customWidth="1"/>
    <col min="254" max="254" width="34.7109375" style="123" customWidth="1"/>
    <col min="255" max="255" width="0" style="123" hidden="1" customWidth="1"/>
    <col min="256" max="256" width="20" style="123" customWidth="1"/>
    <col min="257" max="257" width="20.85546875" style="123" customWidth="1"/>
    <col min="258" max="258" width="25" style="123" customWidth="1"/>
    <col min="259" max="259" width="18.7109375" style="123" customWidth="1"/>
    <col min="260" max="260" width="29.7109375" style="123" customWidth="1"/>
    <col min="261" max="261" width="13.42578125" style="123" customWidth="1"/>
    <col min="262" max="262" width="13.85546875" style="123" customWidth="1"/>
    <col min="263" max="267" width="16.5703125" style="123" customWidth="1"/>
    <col min="268" max="268" width="20.5703125" style="123" customWidth="1"/>
    <col min="269" max="269" width="21.140625" style="123" customWidth="1"/>
    <col min="270" max="270" width="9.5703125" style="123" customWidth="1"/>
    <col min="271" max="271" width="0.42578125" style="123" customWidth="1"/>
    <col min="272" max="278" width="6.42578125" style="123" customWidth="1"/>
    <col min="279" max="507" width="11.42578125" style="123"/>
    <col min="508" max="508" width="1" style="123" customWidth="1"/>
    <col min="509" max="509" width="4.28515625" style="123" customWidth="1"/>
    <col min="510" max="510" width="34.7109375" style="123" customWidth="1"/>
    <col min="511" max="511" width="0" style="123" hidden="1" customWidth="1"/>
    <col min="512" max="512" width="20" style="123" customWidth="1"/>
    <col min="513" max="513" width="20.85546875" style="123" customWidth="1"/>
    <col min="514" max="514" width="25" style="123" customWidth="1"/>
    <col min="515" max="515" width="18.7109375" style="123" customWidth="1"/>
    <col min="516" max="516" width="29.7109375" style="123" customWidth="1"/>
    <col min="517" max="517" width="13.42578125" style="123" customWidth="1"/>
    <col min="518" max="518" width="13.85546875" style="123" customWidth="1"/>
    <col min="519" max="523" width="16.5703125" style="123" customWidth="1"/>
    <col min="524" max="524" width="20.5703125" style="123" customWidth="1"/>
    <col min="525" max="525" width="21.140625" style="123" customWidth="1"/>
    <col min="526" max="526" width="9.5703125" style="123" customWidth="1"/>
    <col min="527" max="527" width="0.42578125" style="123" customWidth="1"/>
    <col min="528" max="534" width="6.42578125" style="123" customWidth="1"/>
    <col min="535" max="763" width="11.42578125" style="123"/>
    <col min="764" max="764" width="1" style="123" customWidth="1"/>
    <col min="765" max="765" width="4.28515625" style="123" customWidth="1"/>
    <col min="766" max="766" width="34.7109375" style="123" customWidth="1"/>
    <col min="767" max="767" width="0" style="123" hidden="1" customWidth="1"/>
    <col min="768" max="768" width="20" style="123" customWidth="1"/>
    <col min="769" max="769" width="20.85546875" style="123" customWidth="1"/>
    <col min="770" max="770" width="25" style="123" customWidth="1"/>
    <col min="771" max="771" width="18.7109375" style="123" customWidth="1"/>
    <col min="772" max="772" width="29.7109375" style="123" customWidth="1"/>
    <col min="773" max="773" width="13.42578125" style="123" customWidth="1"/>
    <col min="774" max="774" width="13.85546875" style="123" customWidth="1"/>
    <col min="775" max="779" width="16.5703125" style="123" customWidth="1"/>
    <col min="780" max="780" width="20.5703125" style="123" customWidth="1"/>
    <col min="781" max="781" width="21.140625" style="123" customWidth="1"/>
    <col min="782" max="782" width="9.5703125" style="123" customWidth="1"/>
    <col min="783" max="783" width="0.42578125" style="123" customWidth="1"/>
    <col min="784" max="790" width="6.42578125" style="123" customWidth="1"/>
    <col min="791" max="1019" width="11.42578125" style="123"/>
    <col min="1020" max="1020" width="1" style="123" customWidth="1"/>
    <col min="1021" max="1021" width="4.28515625" style="123" customWidth="1"/>
    <col min="1022" max="1022" width="34.7109375" style="123" customWidth="1"/>
    <col min="1023" max="1023" width="0" style="123" hidden="1" customWidth="1"/>
    <col min="1024" max="1024" width="20" style="123" customWidth="1"/>
    <col min="1025" max="1025" width="20.85546875" style="123" customWidth="1"/>
    <col min="1026" max="1026" width="25" style="123" customWidth="1"/>
    <col min="1027" max="1027" width="18.7109375" style="123" customWidth="1"/>
    <col min="1028" max="1028" width="29.7109375" style="123" customWidth="1"/>
    <col min="1029" max="1029" width="13.42578125" style="123" customWidth="1"/>
    <col min="1030" max="1030" width="13.85546875" style="123" customWidth="1"/>
    <col min="1031" max="1035" width="16.5703125" style="123" customWidth="1"/>
    <col min="1036" max="1036" width="20.5703125" style="123" customWidth="1"/>
    <col min="1037" max="1037" width="21.140625" style="123" customWidth="1"/>
    <col min="1038" max="1038" width="9.5703125" style="123" customWidth="1"/>
    <col min="1039" max="1039" width="0.42578125" style="123" customWidth="1"/>
    <col min="1040" max="1046" width="6.42578125" style="123" customWidth="1"/>
    <col min="1047" max="1275" width="11.42578125" style="123"/>
    <col min="1276" max="1276" width="1" style="123" customWidth="1"/>
    <col min="1277" max="1277" width="4.28515625" style="123" customWidth="1"/>
    <col min="1278" max="1278" width="34.7109375" style="123" customWidth="1"/>
    <col min="1279" max="1279" width="0" style="123" hidden="1" customWidth="1"/>
    <col min="1280" max="1280" width="20" style="123" customWidth="1"/>
    <col min="1281" max="1281" width="20.85546875" style="123" customWidth="1"/>
    <col min="1282" max="1282" width="25" style="123" customWidth="1"/>
    <col min="1283" max="1283" width="18.7109375" style="123" customWidth="1"/>
    <col min="1284" max="1284" width="29.7109375" style="123" customWidth="1"/>
    <col min="1285" max="1285" width="13.42578125" style="123" customWidth="1"/>
    <col min="1286" max="1286" width="13.85546875" style="123" customWidth="1"/>
    <col min="1287" max="1291" width="16.5703125" style="123" customWidth="1"/>
    <col min="1292" max="1292" width="20.5703125" style="123" customWidth="1"/>
    <col min="1293" max="1293" width="21.140625" style="123" customWidth="1"/>
    <col min="1294" max="1294" width="9.5703125" style="123" customWidth="1"/>
    <col min="1295" max="1295" width="0.42578125" style="123" customWidth="1"/>
    <col min="1296" max="1302" width="6.42578125" style="123" customWidth="1"/>
    <col min="1303" max="1531" width="11.42578125" style="123"/>
    <col min="1532" max="1532" width="1" style="123" customWidth="1"/>
    <col min="1533" max="1533" width="4.28515625" style="123" customWidth="1"/>
    <col min="1534" max="1534" width="34.7109375" style="123" customWidth="1"/>
    <col min="1535" max="1535" width="0" style="123" hidden="1" customWidth="1"/>
    <col min="1536" max="1536" width="20" style="123" customWidth="1"/>
    <col min="1537" max="1537" width="20.85546875" style="123" customWidth="1"/>
    <col min="1538" max="1538" width="25" style="123" customWidth="1"/>
    <col min="1539" max="1539" width="18.7109375" style="123" customWidth="1"/>
    <col min="1540" max="1540" width="29.7109375" style="123" customWidth="1"/>
    <col min="1541" max="1541" width="13.42578125" style="123" customWidth="1"/>
    <col min="1542" max="1542" width="13.85546875" style="123" customWidth="1"/>
    <col min="1543" max="1547" width="16.5703125" style="123" customWidth="1"/>
    <col min="1548" max="1548" width="20.5703125" style="123" customWidth="1"/>
    <col min="1549" max="1549" width="21.140625" style="123" customWidth="1"/>
    <col min="1550" max="1550" width="9.5703125" style="123" customWidth="1"/>
    <col min="1551" max="1551" width="0.42578125" style="123" customWidth="1"/>
    <col min="1552" max="1558" width="6.42578125" style="123" customWidth="1"/>
    <col min="1559" max="1787" width="11.42578125" style="123"/>
    <col min="1788" max="1788" width="1" style="123" customWidth="1"/>
    <col min="1789" max="1789" width="4.28515625" style="123" customWidth="1"/>
    <col min="1790" max="1790" width="34.7109375" style="123" customWidth="1"/>
    <col min="1791" max="1791" width="0" style="123" hidden="1" customWidth="1"/>
    <col min="1792" max="1792" width="20" style="123" customWidth="1"/>
    <col min="1793" max="1793" width="20.85546875" style="123" customWidth="1"/>
    <col min="1794" max="1794" width="25" style="123" customWidth="1"/>
    <col min="1795" max="1795" width="18.7109375" style="123" customWidth="1"/>
    <col min="1796" max="1796" width="29.7109375" style="123" customWidth="1"/>
    <col min="1797" max="1797" width="13.42578125" style="123" customWidth="1"/>
    <col min="1798" max="1798" width="13.85546875" style="123" customWidth="1"/>
    <col min="1799" max="1803" width="16.5703125" style="123" customWidth="1"/>
    <col min="1804" max="1804" width="20.5703125" style="123" customWidth="1"/>
    <col min="1805" max="1805" width="21.140625" style="123" customWidth="1"/>
    <col min="1806" max="1806" width="9.5703125" style="123" customWidth="1"/>
    <col min="1807" max="1807" width="0.42578125" style="123" customWidth="1"/>
    <col min="1808" max="1814" width="6.42578125" style="123" customWidth="1"/>
    <col min="1815" max="2043" width="11.42578125" style="123"/>
    <col min="2044" max="2044" width="1" style="123" customWidth="1"/>
    <col min="2045" max="2045" width="4.28515625" style="123" customWidth="1"/>
    <col min="2046" max="2046" width="34.7109375" style="123" customWidth="1"/>
    <col min="2047" max="2047" width="0" style="123" hidden="1" customWidth="1"/>
    <col min="2048" max="2048" width="20" style="123" customWidth="1"/>
    <col min="2049" max="2049" width="20.85546875" style="123" customWidth="1"/>
    <col min="2050" max="2050" width="25" style="123" customWidth="1"/>
    <col min="2051" max="2051" width="18.7109375" style="123" customWidth="1"/>
    <col min="2052" max="2052" width="29.7109375" style="123" customWidth="1"/>
    <col min="2053" max="2053" width="13.42578125" style="123" customWidth="1"/>
    <col min="2054" max="2054" width="13.85546875" style="123" customWidth="1"/>
    <col min="2055" max="2059" width="16.5703125" style="123" customWidth="1"/>
    <col min="2060" max="2060" width="20.5703125" style="123" customWidth="1"/>
    <col min="2061" max="2061" width="21.140625" style="123" customWidth="1"/>
    <col min="2062" max="2062" width="9.5703125" style="123" customWidth="1"/>
    <col min="2063" max="2063" width="0.42578125" style="123" customWidth="1"/>
    <col min="2064" max="2070" width="6.42578125" style="123" customWidth="1"/>
    <col min="2071" max="2299" width="11.42578125" style="123"/>
    <col min="2300" max="2300" width="1" style="123" customWidth="1"/>
    <col min="2301" max="2301" width="4.28515625" style="123" customWidth="1"/>
    <col min="2302" max="2302" width="34.7109375" style="123" customWidth="1"/>
    <col min="2303" max="2303" width="0" style="123" hidden="1" customWidth="1"/>
    <col min="2304" max="2304" width="20" style="123" customWidth="1"/>
    <col min="2305" max="2305" width="20.85546875" style="123" customWidth="1"/>
    <col min="2306" max="2306" width="25" style="123" customWidth="1"/>
    <col min="2307" max="2307" width="18.7109375" style="123" customWidth="1"/>
    <col min="2308" max="2308" width="29.7109375" style="123" customWidth="1"/>
    <col min="2309" max="2309" width="13.42578125" style="123" customWidth="1"/>
    <col min="2310" max="2310" width="13.85546875" style="123" customWidth="1"/>
    <col min="2311" max="2315" width="16.5703125" style="123" customWidth="1"/>
    <col min="2316" max="2316" width="20.5703125" style="123" customWidth="1"/>
    <col min="2317" max="2317" width="21.140625" style="123" customWidth="1"/>
    <col min="2318" max="2318" width="9.5703125" style="123" customWidth="1"/>
    <col min="2319" max="2319" width="0.42578125" style="123" customWidth="1"/>
    <col min="2320" max="2326" width="6.42578125" style="123" customWidth="1"/>
    <col min="2327" max="2555" width="11.42578125" style="123"/>
    <col min="2556" max="2556" width="1" style="123" customWidth="1"/>
    <col min="2557" max="2557" width="4.28515625" style="123" customWidth="1"/>
    <col min="2558" max="2558" width="34.7109375" style="123" customWidth="1"/>
    <col min="2559" max="2559" width="0" style="123" hidden="1" customWidth="1"/>
    <col min="2560" max="2560" width="20" style="123" customWidth="1"/>
    <col min="2561" max="2561" width="20.85546875" style="123" customWidth="1"/>
    <col min="2562" max="2562" width="25" style="123" customWidth="1"/>
    <col min="2563" max="2563" width="18.7109375" style="123" customWidth="1"/>
    <col min="2564" max="2564" width="29.7109375" style="123" customWidth="1"/>
    <col min="2565" max="2565" width="13.42578125" style="123" customWidth="1"/>
    <col min="2566" max="2566" width="13.85546875" style="123" customWidth="1"/>
    <col min="2567" max="2571" width="16.5703125" style="123" customWidth="1"/>
    <col min="2572" max="2572" width="20.5703125" style="123" customWidth="1"/>
    <col min="2573" max="2573" width="21.140625" style="123" customWidth="1"/>
    <col min="2574" max="2574" width="9.5703125" style="123" customWidth="1"/>
    <col min="2575" max="2575" width="0.42578125" style="123" customWidth="1"/>
    <col min="2576" max="2582" width="6.42578125" style="123" customWidth="1"/>
    <col min="2583" max="2811" width="11.42578125" style="123"/>
    <col min="2812" max="2812" width="1" style="123" customWidth="1"/>
    <col min="2813" max="2813" width="4.28515625" style="123" customWidth="1"/>
    <col min="2814" max="2814" width="34.7109375" style="123" customWidth="1"/>
    <col min="2815" max="2815" width="0" style="123" hidden="1" customWidth="1"/>
    <col min="2816" max="2816" width="20" style="123" customWidth="1"/>
    <col min="2817" max="2817" width="20.85546875" style="123" customWidth="1"/>
    <col min="2818" max="2818" width="25" style="123" customWidth="1"/>
    <col min="2819" max="2819" width="18.7109375" style="123" customWidth="1"/>
    <col min="2820" max="2820" width="29.7109375" style="123" customWidth="1"/>
    <col min="2821" max="2821" width="13.42578125" style="123" customWidth="1"/>
    <col min="2822" max="2822" width="13.85546875" style="123" customWidth="1"/>
    <col min="2823" max="2827" width="16.5703125" style="123" customWidth="1"/>
    <col min="2828" max="2828" width="20.5703125" style="123" customWidth="1"/>
    <col min="2829" max="2829" width="21.140625" style="123" customWidth="1"/>
    <col min="2830" max="2830" width="9.5703125" style="123" customWidth="1"/>
    <col min="2831" max="2831" width="0.42578125" style="123" customWidth="1"/>
    <col min="2832" max="2838" width="6.42578125" style="123" customWidth="1"/>
    <col min="2839" max="3067" width="11.42578125" style="123"/>
    <col min="3068" max="3068" width="1" style="123" customWidth="1"/>
    <col min="3069" max="3069" width="4.28515625" style="123" customWidth="1"/>
    <col min="3070" max="3070" width="34.7109375" style="123" customWidth="1"/>
    <col min="3071" max="3071" width="0" style="123" hidden="1" customWidth="1"/>
    <col min="3072" max="3072" width="20" style="123" customWidth="1"/>
    <col min="3073" max="3073" width="20.85546875" style="123" customWidth="1"/>
    <col min="3074" max="3074" width="25" style="123" customWidth="1"/>
    <col min="3075" max="3075" width="18.7109375" style="123" customWidth="1"/>
    <col min="3076" max="3076" width="29.7109375" style="123" customWidth="1"/>
    <col min="3077" max="3077" width="13.42578125" style="123" customWidth="1"/>
    <col min="3078" max="3078" width="13.85546875" style="123" customWidth="1"/>
    <col min="3079" max="3083" width="16.5703125" style="123" customWidth="1"/>
    <col min="3084" max="3084" width="20.5703125" style="123" customWidth="1"/>
    <col min="3085" max="3085" width="21.140625" style="123" customWidth="1"/>
    <col min="3086" max="3086" width="9.5703125" style="123" customWidth="1"/>
    <col min="3087" max="3087" width="0.42578125" style="123" customWidth="1"/>
    <col min="3088" max="3094" width="6.42578125" style="123" customWidth="1"/>
    <col min="3095" max="3323" width="11.42578125" style="123"/>
    <col min="3324" max="3324" width="1" style="123" customWidth="1"/>
    <col min="3325" max="3325" width="4.28515625" style="123" customWidth="1"/>
    <col min="3326" max="3326" width="34.7109375" style="123" customWidth="1"/>
    <col min="3327" max="3327" width="0" style="123" hidden="1" customWidth="1"/>
    <col min="3328" max="3328" width="20" style="123" customWidth="1"/>
    <col min="3329" max="3329" width="20.85546875" style="123" customWidth="1"/>
    <col min="3330" max="3330" width="25" style="123" customWidth="1"/>
    <col min="3331" max="3331" width="18.7109375" style="123" customWidth="1"/>
    <col min="3332" max="3332" width="29.7109375" style="123" customWidth="1"/>
    <col min="3333" max="3333" width="13.42578125" style="123" customWidth="1"/>
    <col min="3334" max="3334" width="13.85546875" style="123" customWidth="1"/>
    <col min="3335" max="3339" width="16.5703125" style="123" customWidth="1"/>
    <col min="3340" max="3340" width="20.5703125" style="123" customWidth="1"/>
    <col min="3341" max="3341" width="21.140625" style="123" customWidth="1"/>
    <col min="3342" max="3342" width="9.5703125" style="123" customWidth="1"/>
    <col min="3343" max="3343" width="0.42578125" style="123" customWidth="1"/>
    <col min="3344" max="3350" width="6.42578125" style="123" customWidth="1"/>
    <col min="3351" max="3579" width="11.42578125" style="123"/>
    <col min="3580" max="3580" width="1" style="123" customWidth="1"/>
    <col min="3581" max="3581" width="4.28515625" style="123" customWidth="1"/>
    <col min="3582" max="3582" width="34.7109375" style="123" customWidth="1"/>
    <col min="3583" max="3583" width="0" style="123" hidden="1" customWidth="1"/>
    <col min="3584" max="3584" width="20" style="123" customWidth="1"/>
    <col min="3585" max="3585" width="20.85546875" style="123" customWidth="1"/>
    <col min="3586" max="3586" width="25" style="123" customWidth="1"/>
    <col min="3587" max="3587" width="18.7109375" style="123" customWidth="1"/>
    <col min="3588" max="3588" width="29.7109375" style="123" customWidth="1"/>
    <col min="3589" max="3589" width="13.42578125" style="123" customWidth="1"/>
    <col min="3590" max="3590" width="13.85546875" style="123" customWidth="1"/>
    <col min="3591" max="3595" width="16.5703125" style="123" customWidth="1"/>
    <col min="3596" max="3596" width="20.5703125" style="123" customWidth="1"/>
    <col min="3597" max="3597" width="21.140625" style="123" customWidth="1"/>
    <col min="3598" max="3598" width="9.5703125" style="123" customWidth="1"/>
    <col min="3599" max="3599" width="0.42578125" style="123" customWidth="1"/>
    <col min="3600" max="3606" width="6.42578125" style="123" customWidth="1"/>
    <col min="3607" max="3835" width="11.42578125" style="123"/>
    <col min="3836" max="3836" width="1" style="123" customWidth="1"/>
    <col min="3837" max="3837" width="4.28515625" style="123" customWidth="1"/>
    <col min="3838" max="3838" width="34.7109375" style="123" customWidth="1"/>
    <col min="3839" max="3839" width="0" style="123" hidden="1" customWidth="1"/>
    <col min="3840" max="3840" width="20" style="123" customWidth="1"/>
    <col min="3841" max="3841" width="20.85546875" style="123" customWidth="1"/>
    <col min="3842" max="3842" width="25" style="123" customWidth="1"/>
    <col min="3843" max="3843" width="18.7109375" style="123" customWidth="1"/>
    <col min="3844" max="3844" width="29.7109375" style="123" customWidth="1"/>
    <col min="3845" max="3845" width="13.42578125" style="123" customWidth="1"/>
    <col min="3846" max="3846" width="13.85546875" style="123" customWidth="1"/>
    <col min="3847" max="3851" width="16.5703125" style="123" customWidth="1"/>
    <col min="3852" max="3852" width="20.5703125" style="123" customWidth="1"/>
    <col min="3853" max="3853" width="21.140625" style="123" customWidth="1"/>
    <col min="3854" max="3854" width="9.5703125" style="123" customWidth="1"/>
    <col min="3855" max="3855" width="0.42578125" style="123" customWidth="1"/>
    <col min="3856" max="3862" width="6.42578125" style="123" customWidth="1"/>
    <col min="3863" max="4091" width="11.42578125" style="123"/>
    <col min="4092" max="4092" width="1" style="123" customWidth="1"/>
    <col min="4093" max="4093" width="4.28515625" style="123" customWidth="1"/>
    <col min="4094" max="4094" width="34.7109375" style="123" customWidth="1"/>
    <col min="4095" max="4095" width="0" style="123" hidden="1" customWidth="1"/>
    <col min="4096" max="4096" width="20" style="123" customWidth="1"/>
    <col min="4097" max="4097" width="20.85546875" style="123" customWidth="1"/>
    <col min="4098" max="4098" width="25" style="123" customWidth="1"/>
    <col min="4099" max="4099" width="18.7109375" style="123" customWidth="1"/>
    <col min="4100" max="4100" width="29.7109375" style="123" customWidth="1"/>
    <col min="4101" max="4101" width="13.42578125" style="123" customWidth="1"/>
    <col min="4102" max="4102" width="13.85546875" style="123" customWidth="1"/>
    <col min="4103" max="4107" width="16.5703125" style="123" customWidth="1"/>
    <col min="4108" max="4108" width="20.5703125" style="123" customWidth="1"/>
    <col min="4109" max="4109" width="21.140625" style="123" customWidth="1"/>
    <col min="4110" max="4110" width="9.5703125" style="123" customWidth="1"/>
    <col min="4111" max="4111" width="0.42578125" style="123" customWidth="1"/>
    <col min="4112" max="4118" width="6.42578125" style="123" customWidth="1"/>
    <col min="4119" max="4347" width="11.42578125" style="123"/>
    <col min="4348" max="4348" width="1" style="123" customWidth="1"/>
    <col min="4349" max="4349" width="4.28515625" style="123" customWidth="1"/>
    <col min="4350" max="4350" width="34.7109375" style="123" customWidth="1"/>
    <col min="4351" max="4351" width="0" style="123" hidden="1" customWidth="1"/>
    <col min="4352" max="4352" width="20" style="123" customWidth="1"/>
    <col min="4353" max="4353" width="20.85546875" style="123" customWidth="1"/>
    <col min="4354" max="4354" width="25" style="123" customWidth="1"/>
    <col min="4355" max="4355" width="18.7109375" style="123" customWidth="1"/>
    <col min="4356" max="4356" width="29.7109375" style="123" customWidth="1"/>
    <col min="4357" max="4357" width="13.42578125" style="123" customWidth="1"/>
    <col min="4358" max="4358" width="13.85546875" style="123" customWidth="1"/>
    <col min="4359" max="4363" width="16.5703125" style="123" customWidth="1"/>
    <col min="4364" max="4364" width="20.5703125" style="123" customWidth="1"/>
    <col min="4365" max="4365" width="21.140625" style="123" customWidth="1"/>
    <col min="4366" max="4366" width="9.5703125" style="123" customWidth="1"/>
    <col min="4367" max="4367" width="0.42578125" style="123" customWidth="1"/>
    <col min="4368" max="4374" width="6.42578125" style="123" customWidth="1"/>
    <col min="4375" max="4603" width="11.42578125" style="123"/>
    <col min="4604" max="4604" width="1" style="123" customWidth="1"/>
    <col min="4605" max="4605" width="4.28515625" style="123" customWidth="1"/>
    <col min="4606" max="4606" width="34.7109375" style="123" customWidth="1"/>
    <col min="4607" max="4607" width="0" style="123" hidden="1" customWidth="1"/>
    <col min="4608" max="4608" width="20" style="123" customWidth="1"/>
    <col min="4609" max="4609" width="20.85546875" style="123" customWidth="1"/>
    <col min="4610" max="4610" width="25" style="123" customWidth="1"/>
    <col min="4611" max="4611" width="18.7109375" style="123" customWidth="1"/>
    <col min="4612" max="4612" width="29.7109375" style="123" customWidth="1"/>
    <col min="4613" max="4613" width="13.42578125" style="123" customWidth="1"/>
    <col min="4614" max="4614" width="13.85546875" style="123" customWidth="1"/>
    <col min="4615" max="4619" width="16.5703125" style="123" customWidth="1"/>
    <col min="4620" max="4620" width="20.5703125" style="123" customWidth="1"/>
    <col min="4621" max="4621" width="21.140625" style="123" customWidth="1"/>
    <col min="4622" max="4622" width="9.5703125" style="123" customWidth="1"/>
    <col min="4623" max="4623" width="0.42578125" style="123" customWidth="1"/>
    <col min="4624" max="4630" width="6.42578125" style="123" customWidth="1"/>
    <col min="4631" max="4859" width="11.42578125" style="123"/>
    <col min="4860" max="4860" width="1" style="123" customWidth="1"/>
    <col min="4861" max="4861" width="4.28515625" style="123" customWidth="1"/>
    <col min="4862" max="4862" width="34.7109375" style="123" customWidth="1"/>
    <col min="4863" max="4863" width="0" style="123" hidden="1" customWidth="1"/>
    <col min="4864" max="4864" width="20" style="123" customWidth="1"/>
    <col min="4865" max="4865" width="20.85546875" style="123" customWidth="1"/>
    <col min="4866" max="4866" width="25" style="123" customWidth="1"/>
    <col min="4867" max="4867" width="18.7109375" style="123" customWidth="1"/>
    <col min="4868" max="4868" width="29.7109375" style="123" customWidth="1"/>
    <col min="4869" max="4869" width="13.42578125" style="123" customWidth="1"/>
    <col min="4870" max="4870" width="13.85546875" style="123" customWidth="1"/>
    <col min="4871" max="4875" width="16.5703125" style="123" customWidth="1"/>
    <col min="4876" max="4876" width="20.5703125" style="123" customWidth="1"/>
    <col min="4877" max="4877" width="21.140625" style="123" customWidth="1"/>
    <col min="4878" max="4878" width="9.5703125" style="123" customWidth="1"/>
    <col min="4879" max="4879" width="0.42578125" style="123" customWidth="1"/>
    <col min="4880" max="4886" width="6.42578125" style="123" customWidth="1"/>
    <col min="4887" max="5115" width="11.42578125" style="123"/>
    <col min="5116" max="5116" width="1" style="123" customWidth="1"/>
    <col min="5117" max="5117" width="4.28515625" style="123" customWidth="1"/>
    <col min="5118" max="5118" width="34.7109375" style="123" customWidth="1"/>
    <col min="5119" max="5119" width="0" style="123" hidden="1" customWidth="1"/>
    <col min="5120" max="5120" width="20" style="123" customWidth="1"/>
    <col min="5121" max="5121" width="20.85546875" style="123" customWidth="1"/>
    <col min="5122" max="5122" width="25" style="123" customWidth="1"/>
    <col min="5123" max="5123" width="18.7109375" style="123" customWidth="1"/>
    <col min="5124" max="5124" width="29.7109375" style="123" customWidth="1"/>
    <col min="5125" max="5125" width="13.42578125" style="123" customWidth="1"/>
    <col min="5126" max="5126" width="13.85546875" style="123" customWidth="1"/>
    <col min="5127" max="5131" width="16.5703125" style="123" customWidth="1"/>
    <col min="5132" max="5132" width="20.5703125" style="123" customWidth="1"/>
    <col min="5133" max="5133" width="21.140625" style="123" customWidth="1"/>
    <col min="5134" max="5134" width="9.5703125" style="123" customWidth="1"/>
    <col min="5135" max="5135" width="0.42578125" style="123" customWidth="1"/>
    <col min="5136" max="5142" width="6.42578125" style="123" customWidth="1"/>
    <col min="5143" max="5371" width="11.42578125" style="123"/>
    <col min="5372" max="5372" width="1" style="123" customWidth="1"/>
    <col min="5373" max="5373" width="4.28515625" style="123" customWidth="1"/>
    <col min="5374" max="5374" width="34.7109375" style="123" customWidth="1"/>
    <col min="5375" max="5375" width="0" style="123" hidden="1" customWidth="1"/>
    <col min="5376" max="5376" width="20" style="123" customWidth="1"/>
    <col min="5377" max="5377" width="20.85546875" style="123" customWidth="1"/>
    <col min="5378" max="5378" width="25" style="123" customWidth="1"/>
    <col min="5379" max="5379" width="18.7109375" style="123" customWidth="1"/>
    <col min="5380" max="5380" width="29.7109375" style="123" customWidth="1"/>
    <col min="5381" max="5381" width="13.42578125" style="123" customWidth="1"/>
    <col min="5382" max="5382" width="13.85546875" style="123" customWidth="1"/>
    <col min="5383" max="5387" width="16.5703125" style="123" customWidth="1"/>
    <col min="5388" max="5388" width="20.5703125" style="123" customWidth="1"/>
    <col min="5389" max="5389" width="21.140625" style="123" customWidth="1"/>
    <col min="5390" max="5390" width="9.5703125" style="123" customWidth="1"/>
    <col min="5391" max="5391" width="0.42578125" style="123" customWidth="1"/>
    <col min="5392" max="5398" width="6.42578125" style="123" customWidth="1"/>
    <col min="5399" max="5627" width="11.42578125" style="123"/>
    <col min="5628" max="5628" width="1" style="123" customWidth="1"/>
    <col min="5629" max="5629" width="4.28515625" style="123" customWidth="1"/>
    <col min="5630" max="5630" width="34.7109375" style="123" customWidth="1"/>
    <col min="5631" max="5631" width="0" style="123" hidden="1" customWidth="1"/>
    <col min="5632" max="5632" width="20" style="123" customWidth="1"/>
    <col min="5633" max="5633" width="20.85546875" style="123" customWidth="1"/>
    <col min="5634" max="5634" width="25" style="123" customWidth="1"/>
    <col min="5635" max="5635" width="18.7109375" style="123" customWidth="1"/>
    <col min="5636" max="5636" width="29.7109375" style="123" customWidth="1"/>
    <col min="5637" max="5637" width="13.42578125" style="123" customWidth="1"/>
    <col min="5638" max="5638" width="13.85546875" style="123" customWidth="1"/>
    <col min="5639" max="5643" width="16.5703125" style="123" customWidth="1"/>
    <col min="5644" max="5644" width="20.5703125" style="123" customWidth="1"/>
    <col min="5645" max="5645" width="21.140625" style="123" customWidth="1"/>
    <col min="5646" max="5646" width="9.5703125" style="123" customWidth="1"/>
    <col min="5647" max="5647" width="0.42578125" style="123" customWidth="1"/>
    <col min="5648" max="5654" width="6.42578125" style="123" customWidth="1"/>
    <col min="5655" max="5883" width="11.42578125" style="123"/>
    <col min="5884" max="5884" width="1" style="123" customWidth="1"/>
    <col min="5885" max="5885" width="4.28515625" style="123" customWidth="1"/>
    <col min="5886" max="5886" width="34.7109375" style="123" customWidth="1"/>
    <col min="5887" max="5887" width="0" style="123" hidden="1" customWidth="1"/>
    <col min="5888" max="5888" width="20" style="123" customWidth="1"/>
    <col min="5889" max="5889" width="20.85546875" style="123" customWidth="1"/>
    <col min="5890" max="5890" width="25" style="123" customWidth="1"/>
    <col min="5891" max="5891" width="18.7109375" style="123" customWidth="1"/>
    <col min="5892" max="5892" width="29.7109375" style="123" customWidth="1"/>
    <col min="5893" max="5893" width="13.42578125" style="123" customWidth="1"/>
    <col min="5894" max="5894" width="13.85546875" style="123" customWidth="1"/>
    <col min="5895" max="5899" width="16.5703125" style="123" customWidth="1"/>
    <col min="5900" max="5900" width="20.5703125" style="123" customWidth="1"/>
    <col min="5901" max="5901" width="21.140625" style="123" customWidth="1"/>
    <col min="5902" max="5902" width="9.5703125" style="123" customWidth="1"/>
    <col min="5903" max="5903" width="0.42578125" style="123" customWidth="1"/>
    <col min="5904" max="5910" width="6.42578125" style="123" customWidth="1"/>
    <col min="5911" max="6139" width="11.42578125" style="123"/>
    <col min="6140" max="6140" width="1" style="123" customWidth="1"/>
    <col min="6141" max="6141" width="4.28515625" style="123" customWidth="1"/>
    <col min="6142" max="6142" width="34.7109375" style="123" customWidth="1"/>
    <col min="6143" max="6143" width="0" style="123" hidden="1" customWidth="1"/>
    <col min="6144" max="6144" width="20" style="123" customWidth="1"/>
    <col min="6145" max="6145" width="20.85546875" style="123" customWidth="1"/>
    <col min="6146" max="6146" width="25" style="123" customWidth="1"/>
    <col min="6147" max="6147" width="18.7109375" style="123" customWidth="1"/>
    <col min="6148" max="6148" width="29.7109375" style="123" customWidth="1"/>
    <col min="6149" max="6149" width="13.42578125" style="123" customWidth="1"/>
    <col min="6150" max="6150" width="13.85546875" style="123" customWidth="1"/>
    <col min="6151" max="6155" width="16.5703125" style="123" customWidth="1"/>
    <col min="6156" max="6156" width="20.5703125" style="123" customWidth="1"/>
    <col min="6157" max="6157" width="21.140625" style="123" customWidth="1"/>
    <col min="6158" max="6158" width="9.5703125" style="123" customWidth="1"/>
    <col min="6159" max="6159" width="0.42578125" style="123" customWidth="1"/>
    <col min="6160" max="6166" width="6.42578125" style="123" customWidth="1"/>
    <col min="6167" max="6395" width="11.42578125" style="123"/>
    <col min="6396" max="6396" width="1" style="123" customWidth="1"/>
    <col min="6397" max="6397" width="4.28515625" style="123" customWidth="1"/>
    <col min="6398" max="6398" width="34.7109375" style="123" customWidth="1"/>
    <col min="6399" max="6399" width="0" style="123" hidden="1" customWidth="1"/>
    <col min="6400" max="6400" width="20" style="123" customWidth="1"/>
    <col min="6401" max="6401" width="20.85546875" style="123" customWidth="1"/>
    <col min="6402" max="6402" width="25" style="123" customWidth="1"/>
    <col min="6403" max="6403" width="18.7109375" style="123" customWidth="1"/>
    <col min="6404" max="6404" width="29.7109375" style="123" customWidth="1"/>
    <col min="6405" max="6405" width="13.42578125" style="123" customWidth="1"/>
    <col min="6406" max="6406" width="13.85546875" style="123" customWidth="1"/>
    <col min="6407" max="6411" width="16.5703125" style="123" customWidth="1"/>
    <col min="6412" max="6412" width="20.5703125" style="123" customWidth="1"/>
    <col min="6413" max="6413" width="21.140625" style="123" customWidth="1"/>
    <col min="6414" max="6414" width="9.5703125" style="123" customWidth="1"/>
    <col min="6415" max="6415" width="0.42578125" style="123" customWidth="1"/>
    <col min="6416" max="6422" width="6.42578125" style="123" customWidth="1"/>
    <col min="6423" max="6651" width="11.42578125" style="123"/>
    <col min="6652" max="6652" width="1" style="123" customWidth="1"/>
    <col min="6653" max="6653" width="4.28515625" style="123" customWidth="1"/>
    <col min="6654" max="6654" width="34.7109375" style="123" customWidth="1"/>
    <col min="6655" max="6655" width="0" style="123" hidden="1" customWidth="1"/>
    <col min="6656" max="6656" width="20" style="123" customWidth="1"/>
    <col min="6657" max="6657" width="20.85546875" style="123" customWidth="1"/>
    <col min="6658" max="6658" width="25" style="123" customWidth="1"/>
    <col min="6659" max="6659" width="18.7109375" style="123" customWidth="1"/>
    <col min="6660" max="6660" width="29.7109375" style="123" customWidth="1"/>
    <col min="6661" max="6661" width="13.42578125" style="123" customWidth="1"/>
    <col min="6662" max="6662" width="13.85546875" style="123" customWidth="1"/>
    <col min="6663" max="6667" width="16.5703125" style="123" customWidth="1"/>
    <col min="6668" max="6668" width="20.5703125" style="123" customWidth="1"/>
    <col min="6669" max="6669" width="21.140625" style="123" customWidth="1"/>
    <col min="6670" max="6670" width="9.5703125" style="123" customWidth="1"/>
    <col min="6671" max="6671" width="0.42578125" style="123" customWidth="1"/>
    <col min="6672" max="6678" width="6.42578125" style="123" customWidth="1"/>
    <col min="6679" max="6907" width="11.42578125" style="123"/>
    <col min="6908" max="6908" width="1" style="123" customWidth="1"/>
    <col min="6909" max="6909" width="4.28515625" style="123" customWidth="1"/>
    <col min="6910" max="6910" width="34.7109375" style="123" customWidth="1"/>
    <col min="6911" max="6911" width="0" style="123" hidden="1" customWidth="1"/>
    <col min="6912" max="6912" width="20" style="123" customWidth="1"/>
    <col min="6913" max="6913" width="20.85546875" style="123" customWidth="1"/>
    <col min="6914" max="6914" width="25" style="123" customWidth="1"/>
    <col min="6915" max="6915" width="18.7109375" style="123" customWidth="1"/>
    <col min="6916" max="6916" width="29.7109375" style="123" customWidth="1"/>
    <col min="6917" max="6917" width="13.42578125" style="123" customWidth="1"/>
    <col min="6918" max="6918" width="13.85546875" style="123" customWidth="1"/>
    <col min="6919" max="6923" width="16.5703125" style="123" customWidth="1"/>
    <col min="6924" max="6924" width="20.5703125" style="123" customWidth="1"/>
    <col min="6925" max="6925" width="21.140625" style="123" customWidth="1"/>
    <col min="6926" max="6926" width="9.5703125" style="123" customWidth="1"/>
    <col min="6927" max="6927" width="0.42578125" style="123" customWidth="1"/>
    <col min="6928" max="6934" width="6.42578125" style="123" customWidth="1"/>
    <col min="6935" max="7163" width="11.42578125" style="123"/>
    <col min="7164" max="7164" width="1" style="123" customWidth="1"/>
    <col min="7165" max="7165" width="4.28515625" style="123" customWidth="1"/>
    <col min="7166" max="7166" width="34.7109375" style="123" customWidth="1"/>
    <col min="7167" max="7167" width="0" style="123" hidden="1" customWidth="1"/>
    <col min="7168" max="7168" width="20" style="123" customWidth="1"/>
    <col min="7169" max="7169" width="20.85546875" style="123" customWidth="1"/>
    <col min="7170" max="7170" width="25" style="123" customWidth="1"/>
    <col min="7171" max="7171" width="18.7109375" style="123" customWidth="1"/>
    <col min="7172" max="7172" width="29.7109375" style="123" customWidth="1"/>
    <col min="7173" max="7173" width="13.42578125" style="123" customWidth="1"/>
    <col min="7174" max="7174" width="13.85546875" style="123" customWidth="1"/>
    <col min="7175" max="7179" width="16.5703125" style="123" customWidth="1"/>
    <col min="7180" max="7180" width="20.5703125" style="123" customWidth="1"/>
    <col min="7181" max="7181" width="21.140625" style="123" customWidth="1"/>
    <col min="7182" max="7182" width="9.5703125" style="123" customWidth="1"/>
    <col min="7183" max="7183" width="0.42578125" style="123" customWidth="1"/>
    <col min="7184" max="7190" width="6.42578125" style="123" customWidth="1"/>
    <col min="7191" max="7419" width="11.42578125" style="123"/>
    <col min="7420" max="7420" width="1" style="123" customWidth="1"/>
    <col min="7421" max="7421" width="4.28515625" style="123" customWidth="1"/>
    <col min="7422" max="7422" width="34.7109375" style="123" customWidth="1"/>
    <col min="7423" max="7423" width="0" style="123" hidden="1" customWidth="1"/>
    <col min="7424" max="7424" width="20" style="123" customWidth="1"/>
    <col min="7425" max="7425" width="20.85546875" style="123" customWidth="1"/>
    <col min="7426" max="7426" width="25" style="123" customWidth="1"/>
    <col min="7427" max="7427" width="18.7109375" style="123" customWidth="1"/>
    <col min="7428" max="7428" width="29.7109375" style="123" customWidth="1"/>
    <col min="7429" max="7429" width="13.42578125" style="123" customWidth="1"/>
    <col min="7430" max="7430" width="13.85546875" style="123" customWidth="1"/>
    <col min="7431" max="7435" width="16.5703125" style="123" customWidth="1"/>
    <col min="7436" max="7436" width="20.5703125" style="123" customWidth="1"/>
    <col min="7437" max="7437" width="21.140625" style="123" customWidth="1"/>
    <col min="7438" max="7438" width="9.5703125" style="123" customWidth="1"/>
    <col min="7439" max="7439" width="0.42578125" style="123" customWidth="1"/>
    <col min="7440" max="7446" width="6.42578125" style="123" customWidth="1"/>
    <col min="7447" max="7675" width="11.42578125" style="123"/>
    <col min="7676" max="7676" width="1" style="123" customWidth="1"/>
    <col min="7677" max="7677" width="4.28515625" style="123" customWidth="1"/>
    <col min="7678" max="7678" width="34.7109375" style="123" customWidth="1"/>
    <col min="7679" max="7679" width="0" style="123" hidden="1" customWidth="1"/>
    <col min="7680" max="7680" width="20" style="123" customWidth="1"/>
    <col min="7681" max="7681" width="20.85546875" style="123" customWidth="1"/>
    <col min="7682" max="7682" width="25" style="123" customWidth="1"/>
    <col min="7683" max="7683" width="18.7109375" style="123" customWidth="1"/>
    <col min="7684" max="7684" width="29.7109375" style="123" customWidth="1"/>
    <col min="7685" max="7685" width="13.42578125" style="123" customWidth="1"/>
    <col min="7686" max="7686" width="13.85546875" style="123" customWidth="1"/>
    <col min="7687" max="7691" width="16.5703125" style="123" customWidth="1"/>
    <col min="7692" max="7692" width="20.5703125" style="123" customWidth="1"/>
    <col min="7693" max="7693" width="21.140625" style="123" customWidth="1"/>
    <col min="7694" max="7694" width="9.5703125" style="123" customWidth="1"/>
    <col min="7695" max="7695" width="0.42578125" style="123" customWidth="1"/>
    <col min="7696" max="7702" width="6.42578125" style="123" customWidth="1"/>
    <col min="7703" max="7931" width="11.42578125" style="123"/>
    <col min="7932" max="7932" width="1" style="123" customWidth="1"/>
    <col min="7933" max="7933" width="4.28515625" style="123" customWidth="1"/>
    <col min="7934" max="7934" width="34.7109375" style="123" customWidth="1"/>
    <col min="7935" max="7935" width="0" style="123" hidden="1" customWidth="1"/>
    <col min="7936" max="7936" width="20" style="123" customWidth="1"/>
    <col min="7937" max="7937" width="20.85546875" style="123" customWidth="1"/>
    <col min="7938" max="7938" width="25" style="123" customWidth="1"/>
    <col min="7939" max="7939" width="18.7109375" style="123" customWidth="1"/>
    <col min="7940" max="7940" width="29.7109375" style="123" customWidth="1"/>
    <col min="7941" max="7941" width="13.42578125" style="123" customWidth="1"/>
    <col min="7942" max="7942" width="13.85546875" style="123" customWidth="1"/>
    <col min="7943" max="7947" width="16.5703125" style="123" customWidth="1"/>
    <col min="7948" max="7948" width="20.5703125" style="123" customWidth="1"/>
    <col min="7949" max="7949" width="21.140625" style="123" customWidth="1"/>
    <col min="7950" max="7950" width="9.5703125" style="123" customWidth="1"/>
    <col min="7951" max="7951" width="0.42578125" style="123" customWidth="1"/>
    <col min="7952" max="7958" width="6.42578125" style="123" customWidth="1"/>
    <col min="7959" max="8187" width="11.42578125" style="123"/>
    <col min="8188" max="8188" width="1" style="123" customWidth="1"/>
    <col min="8189" max="8189" width="4.28515625" style="123" customWidth="1"/>
    <col min="8190" max="8190" width="34.7109375" style="123" customWidth="1"/>
    <col min="8191" max="8191" width="0" style="123" hidden="1" customWidth="1"/>
    <col min="8192" max="8192" width="20" style="123" customWidth="1"/>
    <col min="8193" max="8193" width="20.85546875" style="123" customWidth="1"/>
    <col min="8194" max="8194" width="25" style="123" customWidth="1"/>
    <col min="8195" max="8195" width="18.7109375" style="123" customWidth="1"/>
    <col min="8196" max="8196" width="29.7109375" style="123" customWidth="1"/>
    <col min="8197" max="8197" width="13.42578125" style="123" customWidth="1"/>
    <col min="8198" max="8198" width="13.85546875" style="123" customWidth="1"/>
    <col min="8199" max="8203" width="16.5703125" style="123" customWidth="1"/>
    <col min="8204" max="8204" width="20.5703125" style="123" customWidth="1"/>
    <col min="8205" max="8205" width="21.140625" style="123" customWidth="1"/>
    <col min="8206" max="8206" width="9.5703125" style="123" customWidth="1"/>
    <col min="8207" max="8207" width="0.42578125" style="123" customWidth="1"/>
    <col min="8208" max="8214" width="6.42578125" style="123" customWidth="1"/>
    <col min="8215" max="8443" width="11.42578125" style="123"/>
    <col min="8444" max="8444" width="1" style="123" customWidth="1"/>
    <col min="8445" max="8445" width="4.28515625" style="123" customWidth="1"/>
    <col min="8446" max="8446" width="34.7109375" style="123" customWidth="1"/>
    <col min="8447" max="8447" width="0" style="123" hidden="1" customWidth="1"/>
    <col min="8448" max="8448" width="20" style="123" customWidth="1"/>
    <col min="8449" max="8449" width="20.85546875" style="123" customWidth="1"/>
    <col min="8450" max="8450" width="25" style="123" customWidth="1"/>
    <col min="8451" max="8451" width="18.7109375" style="123" customWidth="1"/>
    <col min="8452" max="8452" width="29.7109375" style="123" customWidth="1"/>
    <col min="8453" max="8453" width="13.42578125" style="123" customWidth="1"/>
    <col min="8454" max="8454" width="13.85546875" style="123" customWidth="1"/>
    <col min="8455" max="8459" width="16.5703125" style="123" customWidth="1"/>
    <col min="8460" max="8460" width="20.5703125" style="123" customWidth="1"/>
    <col min="8461" max="8461" width="21.140625" style="123" customWidth="1"/>
    <col min="8462" max="8462" width="9.5703125" style="123" customWidth="1"/>
    <col min="8463" max="8463" width="0.42578125" style="123" customWidth="1"/>
    <col min="8464" max="8470" width="6.42578125" style="123" customWidth="1"/>
    <col min="8471" max="8699" width="11.42578125" style="123"/>
    <col min="8700" max="8700" width="1" style="123" customWidth="1"/>
    <col min="8701" max="8701" width="4.28515625" style="123" customWidth="1"/>
    <col min="8702" max="8702" width="34.7109375" style="123" customWidth="1"/>
    <col min="8703" max="8703" width="0" style="123" hidden="1" customWidth="1"/>
    <col min="8704" max="8704" width="20" style="123" customWidth="1"/>
    <col min="8705" max="8705" width="20.85546875" style="123" customWidth="1"/>
    <col min="8706" max="8706" width="25" style="123" customWidth="1"/>
    <col min="8707" max="8707" width="18.7109375" style="123" customWidth="1"/>
    <col min="8708" max="8708" width="29.7109375" style="123" customWidth="1"/>
    <col min="8709" max="8709" width="13.42578125" style="123" customWidth="1"/>
    <col min="8710" max="8710" width="13.85546875" style="123" customWidth="1"/>
    <col min="8711" max="8715" width="16.5703125" style="123" customWidth="1"/>
    <col min="8716" max="8716" width="20.5703125" style="123" customWidth="1"/>
    <col min="8717" max="8717" width="21.140625" style="123" customWidth="1"/>
    <col min="8718" max="8718" width="9.5703125" style="123" customWidth="1"/>
    <col min="8719" max="8719" width="0.42578125" style="123" customWidth="1"/>
    <col min="8720" max="8726" width="6.42578125" style="123" customWidth="1"/>
    <col min="8727" max="8955" width="11.42578125" style="123"/>
    <col min="8956" max="8956" width="1" style="123" customWidth="1"/>
    <col min="8957" max="8957" width="4.28515625" style="123" customWidth="1"/>
    <col min="8958" max="8958" width="34.7109375" style="123" customWidth="1"/>
    <col min="8959" max="8959" width="0" style="123" hidden="1" customWidth="1"/>
    <col min="8960" max="8960" width="20" style="123" customWidth="1"/>
    <col min="8961" max="8961" width="20.85546875" style="123" customWidth="1"/>
    <col min="8962" max="8962" width="25" style="123" customWidth="1"/>
    <col min="8963" max="8963" width="18.7109375" style="123" customWidth="1"/>
    <col min="8964" max="8964" width="29.7109375" style="123" customWidth="1"/>
    <col min="8965" max="8965" width="13.42578125" style="123" customWidth="1"/>
    <col min="8966" max="8966" width="13.85546875" style="123" customWidth="1"/>
    <col min="8967" max="8971" width="16.5703125" style="123" customWidth="1"/>
    <col min="8972" max="8972" width="20.5703125" style="123" customWidth="1"/>
    <col min="8973" max="8973" width="21.140625" style="123" customWidth="1"/>
    <col min="8974" max="8974" width="9.5703125" style="123" customWidth="1"/>
    <col min="8975" max="8975" width="0.42578125" style="123" customWidth="1"/>
    <col min="8976" max="8982" width="6.42578125" style="123" customWidth="1"/>
    <col min="8983" max="9211" width="11.42578125" style="123"/>
    <col min="9212" max="9212" width="1" style="123" customWidth="1"/>
    <col min="9213" max="9213" width="4.28515625" style="123" customWidth="1"/>
    <col min="9214" max="9214" width="34.7109375" style="123" customWidth="1"/>
    <col min="9215" max="9215" width="0" style="123" hidden="1" customWidth="1"/>
    <col min="9216" max="9216" width="20" style="123" customWidth="1"/>
    <col min="9217" max="9217" width="20.85546875" style="123" customWidth="1"/>
    <col min="9218" max="9218" width="25" style="123" customWidth="1"/>
    <col min="9219" max="9219" width="18.7109375" style="123" customWidth="1"/>
    <col min="9220" max="9220" width="29.7109375" style="123" customWidth="1"/>
    <col min="9221" max="9221" width="13.42578125" style="123" customWidth="1"/>
    <col min="9222" max="9222" width="13.85546875" style="123" customWidth="1"/>
    <col min="9223" max="9227" width="16.5703125" style="123" customWidth="1"/>
    <col min="9228" max="9228" width="20.5703125" style="123" customWidth="1"/>
    <col min="9229" max="9229" width="21.140625" style="123" customWidth="1"/>
    <col min="9230" max="9230" width="9.5703125" style="123" customWidth="1"/>
    <col min="9231" max="9231" width="0.42578125" style="123" customWidth="1"/>
    <col min="9232" max="9238" width="6.42578125" style="123" customWidth="1"/>
    <col min="9239" max="9467" width="11.42578125" style="123"/>
    <col min="9468" max="9468" width="1" style="123" customWidth="1"/>
    <col min="9469" max="9469" width="4.28515625" style="123" customWidth="1"/>
    <col min="9470" max="9470" width="34.7109375" style="123" customWidth="1"/>
    <col min="9471" max="9471" width="0" style="123" hidden="1" customWidth="1"/>
    <col min="9472" max="9472" width="20" style="123" customWidth="1"/>
    <col min="9473" max="9473" width="20.85546875" style="123" customWidth="1"/>
    <col min="9474" max="9474" width="25" style="123" customWidth="1"/>
    <col min="9475" max="9475" width="18.7109375" style="123" customWidth="1"/>
    <col min="9476" max="9476" width="29.7109375" style="123" customWidth="1"/>
    <col min="9477" max="9477" width="13.42578125" style="123" customWidth="1"/>
    <col min="9478" max="9478" width="13.85546875" style="123" customWidth="1"/>
    <col min="9479" max="9483" width="16.5703125" style="123" customWidth="1"/>
    <col min="9484" max="9484" width="20.5703125" style="123" customWidth="1"/>
    <col min="9485" max="9485" width="21.140625" style="123" customWidth="1"/>
    <col min="9486" max="9486" width="9.5703125" style="123" customWidth="1"/>
    <col min="9487" max="9487" width="0.42578125" style="123" customWidth="1"/>
    <col min="9488" max="9494" width="6.42578125" style="123" customWidth="1"/>
    <col min="9495" max="9723" width="11.42578125" style="123"/>
    <col min="9724" max="9724" width="1" style="123" customWidth="1"/>
    <col min="9725" max="9725" width="4.28515625" style="123" customWidth="1"/>
    <col min="9726" max="9726" width="34.7109375" style="123" customWidth="1"/>
    <col min="9727" max="9727" width="0" style="123" hidden="1" customWidth="1"/>
    <col min="9728" max="9728" width="20" style="123" customWidth="1"/>
    <col min="9729" max="9729" width="20.85546875" style="123" customWidth="1"/>
    <col min="9730" max="9730" width="25" style="123" customWidth="1"/>
    <col min="9731" max="9731" width="18.7109375" style="123" customWidth="1"/>
    <col min="9732" max="9732" width="29.7109375" style="123" customWidth="1"/>
    <col min="9733" max="9733" width="13.42578125" style="123" customWidth="1"/>
    <col min="9734" max="9734" width="13.85546875" style="123" customWidth="1"/>
    <col min="9735" max="9739" width="16.5703125" style="123" customWidth="1"/>
    <col min="9740" max="9740" width="20.5703125" style="123" customWidth="1"/>
    <col min="9741" max="9741" width="21.140625" style="123" customWidth="1"/>
    <col min="9742" max="9742" width="9.5703125" style="123" customWidth="1"/>
    <col min="9743" max="9743" width="0.42578125" style="123" customWidth="1"/>
    <col min="9744" max="9750" width="6.42578125" style="123" customWidth="1"/>
    <col min="9751" max="9979" width="11.42578125" style="123"/>
    <col min="9980" max="9980" width="1" style="123" customWidth="1"/>
    <col min="9981" max="9981" width="4.28515625" style="123" customWidth="1"/>
    <col min="9982" max="9982" width="34.7109375" style="123" customWidth="1"/>
    <col min="9983" max="9983" width="0" style="123" hidden="1" customWidth="1"/>
    <col min="9984" max="9984" width="20" style="123" customWidth="1"/>
    <col min="9985" max="9985" width="20.85546875" style="123" customWidth="1"/>
    <col min="9986" max="9986" width="25" style="123" customWidth="1"/>
    <col min="9987" max="9987" width="18.7109375" style="123" customWidth="1"/>
    <col min="9988" max="9988" width="29.7109375" style="123" customWidth="1"/>
    <col min="9989" max="9989" width="13.42578125" style="123" customWidth="1"/>
    <col min="9990" max="9990" width="13.85546875" style="123" customWidth="1"/>
    <col min="9991" max="9995" width="16.5703125" style="123" customWidth="1"/>
    <col min="9996" max="9996" width="20.5703125" style="123" customWidth="1"/>
    <col min="9997" max="9997" width="21.140625" style="123" customWidth="1"/>
    <col min="9998" max="9998" width="9.5703125" style="123" customWidth="1"/>
    <col min="9999" max="9999" width="0.42578125" style="123" customWidth="1"/>
    <col min="10000" max="10006" width="6.42578125" style="123" customWidth="1"/>
    <col min="10007" max="10235" width="11.42578125" style="123"/>
    <col min="10236" max="10236" width="1" style="123" customWidth="1"/>
    <col min="10237" max="10237" width="4.28515625" style="123" customWidth="1"/>
    <col min="10238" max="10238" width="34.7109375" style="123" customWidth="1"/>
    <col min="10239" max="10239" width="0" style="123" hidden="1" customWidth="1"/>
    <col min="10240" max="10240" width="20" style="123" customWidth="1"/>
    <col min="10241" max="10241" width="20.85546875" style="123" customWidth="1"/>
    <col min="10242" max="10242" width="25" style="123" customWidth="1"/>
    <col min="10243" max="10243" width="18.7109375" style="123" customWidth="1"/>
    <col min="10244" max="10244" width="29.7109375" style="123" customWidth="1"/>
    <col min="10245" max="10245" width="13.42578125" style="123" customWidth="1"/>
    <col min="10246" max="10246" width="13.85546875" style="123" customWidth="1"/>
    <col min="10247" max="10251" width="16.5703125" style="123" customWidth="1"/>
    <col min="10252" max="10252" width="20.5703125" style="123" customWidth="1"/>
    <col min="10253" max="10253" width="21.140625" style="123" customWidth="1"/>
    <col min="10254" max="10254" width="9.5703125" style="123" customWidth="1"/>
    <col min="10255" max="10255" width="0.42578125" style="123" customWidth="1"/>
    <col min="10256" max="10262" width="6.42578125" style="123" customWidth="1"/>
    <col min="10263" max="10491" width="11.42578125" style="123"/>
    <col min="10492" max="10492" width="1" style="123" customWidth="1"/>
    <col min="10493" max="10493" width="4.28515625" style="123" customWidth="1"/>
    <col min="10494" max="10494" width="34.7109375" style="123" customWidth="1"/>
    <col min="10495" max="10495" width="0" style="123" hidden="1" customWidth="1"/>
    <col min="10496" max="10496" width="20" style="123" customWidth="1"/>
    <col min="10497" max="10497" width="20.85546875" style="123" customWidth="1"/>
    <col min="10498" max="10498" width="25" style="123" customWidth="1"/>
    <col min="10499" max="10499" width="18.7109375" style="123" customWidth="1"/>
    <col min="10500" max="10500" width="29.7109375" style="123" customWidth="1"/>
    <col min="10501" max="10501" width="13.42578125" style="123" customWidth="1"/>
    <col min="10502" max="10502" width="13.85546875" style="123" customWidth="1"/>
    <col min="10503" max="10507" width="16.5703125" style="123" customWidth="1"/>
    <col min="10508" max="10508" width="20.5703125" style="123" customWidth="1"/>
    <col min="10509" max="10509" width="21.140625" style="123" customWidth="1"/>
    <col min="10510" max="10510" width="9.5703125" style="123" customWidth="1"/>
    <col min="10511" max="10511" width="0.42578125" style="123" customWidth="1"/>
    <col min="10512" max="10518" width="6.42578125" style="123" customWidth="1"/>
    <col min="10519" max="10747" width="11.42578125" style="123"/>
    <col min="10748" max="10748" width="1" style="123" customWidth="1"/>
    <col min="10749" max="10749" width="4.28515625" style="123" customWidth="1"/>
    <col min="10750" max="10750" width="34.7109375" style="123" customWidth="1"/>
    <col min="10751" max="10751" width="0" style="123" hidden="1" customWidth="1"/>
    <col min="10752" max="10752" width="20" style="123" customWidth="1"/>
    <col min="10753" max="10753" width="20.85546875" style="123" customWidth="1"/>
    <col min="10754" max="10754" width="25" style="123" customWidth="1"/>
    <col min="10755" max="10755" width="18.7109375" style="123" customWidth="1"/>
    <col min="10756" max="10756" width="29.7109375" style="123" customWidth="1"/>
    <col min="10757" max="10757" width="13.42578125" style="123" customWidth="1"/>
    <col min="10758" max="10758" width="13.85546875" style="123" customWidth="1"/>
    <col min="10759" max="10763" width="16.5703125" style="123" customWidth="1"/>
    <col min="10764" max="10764" width="20.5703125" style="123" customWidth="1"/>
    <col min="10765" max="10765" width="21.140625" style="123" customWidth="1"/>
    <col min="10766" max="10766" width="9.5703125" style="123" customWidth="1"/>
    <col min="10767" max="10767" width="0.42578125" style="123" customWidth="1"/>
    <col min="10768" max="10774" width="6.42578125" style="123" customWidth="1"/>
    <col min="10775" max="11003" width="11.42578125" style="123"/>
    <col min="11004" max="11004" width="1" style="123" customWidth="1"/>
    <col min="11005" max="11005" width="4.28515625" style="123" customWidth="1"/>
    <col min="11006" max="11006" width="34.7109375" style="123" customWidth="1"/>
    <col min="11007" max="11007" width="0" style="123" hidden="1" customWidth="1"/>
    <col min="11008" max="11008" width="20" style="123" customWidth="1"/>
    <col min="11009" max="11009" width="20.85546875" style="123" customWidth="1"/>
    <col min="11010" max="11010" width="25" style="123" customWidth="1"/>
    <col min="11011" max="11011" width="18.7109375" style="123" customWidth="1"/>
    <col min="11012" max="11012" width="29.7109375" style="123" customWidth="1"/>
    <col min="11013" max="11013" width="13.42578125" style="123" customWidth="1"/>
    <col min="11014" max="11014" width="13.85546875" style="123" customWidth="1"/>
    <col min="11015" max="11019" width="16.5703125" style="123" customWidth="1"/>
    <col min="11020" max="11020" width="20.5703125" style="123" customWidth="1"/>
    <col min="11021" max="11021" width="21.140625" style="123" customWidth="1"/>
    <col min="11022" max="11022" width="9.5703125" style="123" customWidth="1"/>
    <col min="11023" max="11023" width="0.42578125" style="123" customWidth="1"/>
    <col min="11024" max="11030" width="6.42578125" style="123" customWidth="1"/>
    <col min="11031" max="11259" width="11.42578125" style="123"/>
    <col min="11260" max="11260" width="1" style="123" customWidth="1"/>
    <col min="11261" max="11261" width="4.28515625" style="123" customWidth="1"/>
    <col min="11262" max="11262" width="34.7109375" style="123" customWidth="1"/>
    <col min="11263" max="11263" width="0" style="123" hidden="1" customWidth="1"/>
    <col min="11264" max="11264" width="20" style="123" customWidth="1"/>
    <col min="11265" max="11265" width="20.85546875" style="123" customWidth="1"/>
    <col min="11266" max="11266" width="25" style="123" customWidth="1"/>
    <col min="11267" max="11267" width="18.7109375" style="123" customWidth="1"/>
    <col min="11268" max="11268" width="29.7109375" style="123" customWidth="1"/>
    <col min="11269" max="11269" width="13.42578125" style="123" customWidth="1"/>
    <col min="11270" max="11270" width="13.85546875" style="123" customWidth="1"/>
    <col min="11271" max="11275" width="16.5703125" style="123" customWidth="1"/>
    <col min="11276" max="11276" width="20.5703125" style="123" customWidth="1"/>
    <col min="11277" max="11277" width="21.140625" style="123" customWidth="1"/>
    <col min="11278" max="11278" width="9.5703125" style="123" customWidth="1"/>
    <col min="11279" max="11279" width="0.42578125" style="123" customWidth="1"/>
    <col min="11280" max="11286" width="6.42578125" style="123" customWidth="1"/>
    <col min="11287" max="11515" width="11.42578125" style="123"/>
    <col min="11516" max="11516" width="1" style="123" customWidth="1"/>
    <col min="11517" max="11517" width="4.28515625" style="123" customWidth="1"/>
    <col min="11518" max="11518" width="34.7109375" style="123" customWidth="1"/>
    <col min="11519" max="11519" width="0" style="123" hidden="1" customWidth="1"/>
    <col min="11520" max="11520" width="20" style="123" customWidth="1"/>
    <col min="11521" max="11521" width="20.85546875" style="123" customWidth="1"/>
    <col min="11522" max="11522" width="25" style="123" customWidth="1"/>
    <col min="11523" max="11523" width="18.7109375" style="123" customWidth="1"/>
    <col min="11524" max="11524" width="29.7109375" style="123" customWidth="1"/>
    <col min="11525" max="11525" width="13.42578125" style="123" customWidth="1"/>
    <col min="11526" max="11526" width="13.85546875" style="123" customWidth="1"/>
    <col min="11527" max="11531" width="16.5703125" style="123" customWidth="1"/>
    <col min="11532" max="11532" width="20.5703125" style="123" customWidth="1"/>
    <col min="11533" max="11533" width="21.140625" style="123" customWidth="1"/>
    <col min="11534" max="11534" width="9.5703125" style="123" customWidth="1"/>
    <col min="11535" max="11535" width="0.42578125" style="123" customWidth="1"/>
    <col min="11536" max="11542" width="6.42578125" style="123" customWidth="1"/>
    <col min="11543" max="11771" width="11.42578125" style="123"/>
    <col min="11772" max="11772" width="1" style="123" customWidth="1"/>
    <col min="11773" max="11773" width="4.28515625" style="123" customWidth="1"/>
    <col min="11774" max="11774" width="34.7109375" style="123" customWidth="1"/>
    <col min="11775" max="11775" width="0" style="123" hidden="1" customWidth="1"/>
    <col min="11776" max="11776" width="20" style="123" customWidth="1"/>
    <col min="11777" max="11777" width="20.85546875" style="123" customWidth="1"/>
    <col min="11778" max="11778" width="25" style="123" customWidth="1"/>
    <col min="11779" max="11779" width="18.7109375" style="123" customWidth="1"/>
    <col min="11780" max="11780" width="29.7109375" style="123" customWidth="1"/>
    <col min="11781" max="11781" width="13.42578125" style="123" customWidth="1"/>
    <col min="11782" max="11782" width="13.85546875" style="123" customWidth="1"/>
    <col min="11783" max="11787" width="16.5703125" style="123" customWidth="1"/>
    <col min="11788" max="11788" width="20.5703125" style="123" customWidth="1"/>
    <col min="11789" max="11789" width="21.140625" style="123" customWidth="1"/>
    <col min="11790" max="11790" width="9.5703125" style="123" customWidth="1"/>
    <col min="11791" max="11791" width="0.42578125" style="123" customWidth="1"/>
    <col min="11792" max="11798" width="6.42578125" style="123" customWidth="1"/>
    <col min="11799" max="12027" width="11.42578125" style="123"/>
    <col min="12028" max="12028" width="1" style="123" customWidth="1"/>
    <col min="12029" max="12029" width="4.28515625" style="123" customWidth="1"/>
    <col min="12030" max="12030" width="34.7109375" style="123" customWidth="1"/>
    <col min="12031" max="12031" width="0" style="123" hidden="1" customWidth="1"/>
    <col min="12032" max="12032" width="20" style="123" customWidth="1"/>
    <col min="12033" max="12033" width="20.85546875" style="123" customWidth="1"/>
    <col min="12034" max="12034" width="25" style="123" customWidth="1"/>
    <col min="12035" max="12035" width="18.7109375" style="123" customWidth="1"/>
    <col min="12036" max="12036" width="29.7109375" style="123" customWidth="1"/>
    <col min="12037" max="12037" width="13.42578125" style="123" customWidth="1"/>
    <col min="12038" max="12038" width="13.85546875" style="123" customWidth="1"/>
    <col min="12039" max="12043" width="16.5703125" style="123" customWidth="1"/>
    <col min="12044" max="12044" width="20.5703125" style="123" customWidth="1"/>
    <col min="12045" max="12045" width="21.140625" style="123" customWidth="1"/>
    <col min="12046" max="12046" width="9.5703125" style="123" customWidth="1"/>
    <col min="12047" max="12047" width="0.42578125" style="123" customWidth="1"/>
    <col min="12048" max="12054" width="6.42578125" style="123" customWidth="1"/>
    <col min="12055" max="12283" width="11.42578125" style="123"/>
    <col min="12284" max="12284" width="1" style="123" customWidth="1"/>
    <col min="12285" max="12285" width="4.28515625" style="123" customWidth="1"/>
    <col min="12286" max="12286" width="34.7109375" style="123" customWidth="1"/>
    <col min="12287" max="12287" width="0" style="123" hidden="1" customWidth="1"/>
    <col min="12288" max="12288" width="20" style="123" customWidth="1"/>
    <col min="12289" max="12289" width="20.85546875" style="123" customWidth="1"/>
    <col min="12290" max="12290" width="25" style="123" customWidth="1"/>
    <col min="12291" max="12291" width="18.7109375" style="123" customWidth="1"/>
    <col min="12292" max="12292" width="29.7109375" style="123" customWidth="1"/>
    <col min="12293" max="12293" width="13.42578125" style="123" customWidth="1"/>
    <col min="12294" max="12294" width="13.85546875" style="123" customWidth="1"/>
    <col min="12295" max="12299" width="16.5703125" style="123" customWidth="1"/>
    <col min="12300" max="12300" width="20.5703125" style="123" customWidth="1"/>
    <col min="12301" max="12301" width="21.140625" style="123" customWidth="1"/>
    <col min="12302" max="12302" width="9.5703125" style="123" customWidth="1"/>
    <col min="12303" max="12303" width="0.42578125" style="123" customWidth="1"/>
    <col min="12304" max="12310" width="6.42578125" style="123" customWidth="1"/>
    <col min="12311" max="12539" width="11.42578125" style="123"/>
    <col min="12540" max="12540" width="1" style="123" customWidth="1"/>
    <col min="12541" max="12541" width="4.28515625" style="123" customWidth="1"/>
    <col min="12542" max="12542" width="34.7109375" style="123" customWidth="1"/>
    <col min="12543" max="12543" width="0" style="123" hidden="1" customWidth="1"/>
    <col min="12544" max="12544" width="20" style="123" customWidth="1"/>
    <col min="12545" max="12545" width="20.85546875" style="123" customWidth="1"/>
    <col min="12546" max="12546" width="25" style="123" customWidth="1"/>
    <col min="12547" max="12547" width="18.7109375" style="123" customWidth="1"/>
    <col min="12548" max="12548" width="29.7109375" style="123" customWidth="1"/>
    <col min="12549" max="12549" width="13.42578125" style="123" customWidth="1"/>
    <col min="12550" max="12550" width="13.85546875" style="123" customWidth="1"/>
    <col min="12551" max="12555" width="16.5703125" style="123" customWidth="1"/>
    <col min="12556" max="12556" width="20.5703125" style="123" customWidth="1"/>
    <col min="12557" max="12557" width="21.140625" style="123" customWidth="1"/>
    <col min="12558" max="12558" width="9.5703125" style="123" customWidth="1"/>
    <col min="12559" max="12559" width="0.42578125" style="123" customWidth="1"/>
    <col min="12560" max="12566" width="6.42578125" style="123" customWidth="1"/>
    <col min="12567" max="12795" width="11.42578125" style="123"/>
    <col min="12796" max="12796" width="1" style="123" customWidth="1"/>
    <col min="12797" max="12797" width="4.28515625" style="123" customWidth="1"/>
    <col min="12798" max="12798" width="34.7109375" style="123" customWidth="1"/>
    <col min="12799" max="12799" width="0" style="123" hidden="1" customWidth="1"/>
    <col min="12800" max="12800" width="20" style="123" customWidth="1"/>
    <col min="12801" max="12801" width="20.85546875" style="123" customWidth="1"/>
    <col min="12802" max="12802" width="25" style="123" customWidth="1"/>
    <col min="12803" max="12803" width="18.7109375" style="123" customWidth="1"/>
    <col min="12804" max="12804" width="29.7109375" style="123" customWidth="1"/>
    <col min="12805" max="12805" width="13.42578125" style="123" customWidth="1"/>
    <col min="12806" max="12806" width="13.85546875" style="123" customWidth="1"/>
    <col min="12807" max="12811" width="16.5703125" style="123" customWidth="1"/>
    <col min="12812" max="12812" width="20.5703125" style="123" customWidth="1"/>
    <col min="12813" max="12813" width="21.140625" style="123" customWidth="1"/>
    <col min="12814" max="12814" width="9.5703125" style="123" customWidth="1"/>
    <col min="12815" max="12815" width="0.42578125" style="123" customWidth="1"/>
    <col min="12816" max="12822" width="6.42578125" style="123" customWidth="1"/>
    <col min="12823" max="13051" width="11.42578125" style="123"/>
    <col min="13052" max="13052" width="1" style="123" customWidth="1"/>
    <col min="13053" max="13053" width="4.28515625" style="123" customWidth="1"/>
    <col min="13054" max="13054" width="34.7109375" style="123" customWidth="1"/>
    <col min="13055" max="13055" width="0" style="123" hidden="1" customWidth="1"/>
    <col min="13056" max="13056" width="20" style="123" customWidth="1"/>
    <col min="13057" max="13057" width="20.85546875" style="123" customWidth="1"/>
    <col min="13058" max="13058" width="25" style="123" customWidth="1"/>
    <col min="13059" max="13059" width="18.7109375" style="123" customWidth="1"/>
    <col min="13060" max="13060" width="29.7109375" style="123" customWidth="1"/>
    <col min="13061" max="13061" width="13.42578125" style="123" customWidth="1"/>
    <col min="13062" max="13062" width="13.85546875" style="123" customWidth="1"/>
    <col min="13063" max="13067" width="16.5703125" style="123" customWidth="1"/>
    <col min="13068" max="13068" width="20.5703125" style="123" customWidth="1"/>
    <col min="13069" max="13069" width="21.140625" style="123" customWidth="1"/>
    <col min="13070" max="13070" width="9.5703125" style="123" customWidth="1"/>
    <col min="13071" max="13071" width="0.42578125" style="123" customWidth="1"/>
    <col min="13072" max="13078" width="6.42578125" style="123" customWidth="1"/>
    <col min="13079" max="13307" width="11.42578125" style="123"/>
    <col min="13308" max="13308" width="1" style="123" customWidth="1"/>
    <col min="13309" max="13309" width="4.28515625" style="123" customWidth="1"/>
    <col min="13310" max="13310" width="34.7109375" style="123" customWidth="1"/>
    <col min="13311" max="13311" width="0" style="123" hidden="1" customWidth="1"/>
    <col min="13312" max="13312" width="20" style="123" customWidth="1"/>
    <col min="13313" max="13313" width="20.85546875" style="123" customWidth="1"/>
    <col min="13314" max="13314" width="25" style="123" customWidth="1"/>
    <col min="13315" max="13315" width="18.7109375" style="123" customWidth="1"/>
    <col min="13316" max="13316" width="29.7109375" style="123" customWidth="1"/>
    <col min="13317" max="13317" width="13.42578125" style="123" customWidth="1"/>
    <col min="13318" max="13318" width="13.85546875" style="123" customWidth="1"/>
    <col min="13319" max="13323" width="16.5703125" style="123" customWidth="1"/>
    <col min="13324" max="13324" width="20.5703125" style="123" customWidth="1"/>
    <col min="13325" max="13325" width="21.140625" style="123" customWidth="1"/>
    <col min="13326" max="13326" width="9.5703125" style="123" customWidth="1"/>
    <col min="13327" max="13327" width="0.42578125" style="123" customWidth="1"/>
    <col min="13328" max="13334" width="6.42578125" style="123" customWidth="1"/>
    <col min="13335" max="13563" width="11.42578125" style="123"/>
    <col min="13564" max="13564" width="1" style="123" customWidth="1"/>
    <col min="13565" max="13565" width="4.28515625" style="123" customWidth="1"/>
    <col min="13566" max="13566" width="34.7109375" style="123" customWidth="1"/>
    <col min="13567" max="13567" width="0" style="123" hidden="1" customWidth="1"/>
    <col min="13568" max="13568" width="20" style="123" customWidth="1"/>
    <col min="13569" max="13569" width="20.85546875" style="123" customWidth="1"/>
    <col min="13570" max="13570" width="25" style="123" customWidth="1"/>
    <col min="13571" max="13571" width="18.7109375" style="123" customWidth="1"/>
    <col min="13572" max="13572" width="29.7109375" style="123" customWidth="1"/>
    <col min="13573" max="13573" width="13.42578125" style="123" customWidth="1"/>
    <col min="13574" max="13574" width="13.85546875" style="123" customWidth="1"/>
    <col min="13575" max="13579" width="16.5703125" style="123" customWidth="1"/>
    <col min="13580" max="13580" width="20.5703125" style="123" customWidth="1"/>
    <col min="13581" max="13581" width="21.140625" style="123" customWidth="1"/>
    <col min="13582" max="13582" width="9.5703125" style="123" customWidth="1"/>
    <col min="13583" max="13583" width="0.42578125" style="123" customWidth="1"/>
    <col min="13584" max="13590" width="6.42578125" style="123" customWidth="1"/>
    <col min="13591" max="13819" width="11.42578125" style="123"/>
    <col min="13820" max="13820" width="1" style="123" customWidth="1"/>
    <col min="13821" max="13821" width="4.28515625" style="123" customWidth="1"/>
    <col min="13822" max="13822" width="34.7109375" style="123" customWidth="1"/>
    <col min="13823" max="13823" width="0" style="123" hidden="1" customWidth="1"/>
    <col min="13824" max="13824" width="20" style="123" customWidth="1"/>
    <col min="13825" max="13825" width="20.85546875" style="123" customWidth="1"/>
    <col min="13826" max="13826" width="25" style="123" customWidth="1"/>
    <col min="13827" max="13827" width="18.7109375" style="123" customWidth="1"/>
    <col min="13828" max="13828" width="29.7109375" style="123" customWidth="1"/>
    <col min="13829" max="13829" width="13.42578125" style="123" customWidth="1"/>
    <col min="13830" max="13830" width="13.85546875" style="123" customWidth="1"/>
    <col min="13831" max="13835" width="16.5703125" style="123" customWidth="1"/>
    <col min="13836" max="13836" width="20.5703125" style="123" customWidth="1"/>
    <col min="13837" max="13837" width="21.140625" style="123" customWidth="1"/>
    <col min="13838" max="13838" width="9.5703125" style="123" customWidth="1"/>
    <col min="13839" max="13839" width="0.42578125" style="123" customWidth="1"/>
    <col min="13840" max="13846" width="6.42578125" style="123" customWidth="1"/>
    <col min="13847" max="14075" width="11.42578125" style="123"/>
    <col min="14076" max="14076" width="1" style="123" customWidth="1"/>
    <col min="14077" max="14077" width="4.28515625" style="123" customWidth="1"/>
    <col min="14078" max="14078" width="34.7109375" style="123" customWidth="1"/>
    <col min="14079" max="14079" width="0" style="123" hidden="1" customWidth="1"/>
    <col min="14080" max="14080" width="20" style="123" customWidth="1"/>
    <col min="14081" max="14081" width="20.85546875" style="123" customWidth="1"/>
    <col min="14082" max="14082" width="25" style="123" customWidth="1"/>
    <col min="14083" max="14083" width="18.7109375" style="123" customWidth="1"/>
    <col min="14084" max="14084" width="29.7109375" style="123" customWidth="1"/>
    <col min="14085" max="14085" width="13.42578125" style="123" customWidth="1"/>
    <col min="14086" max="14086" width="13.85546875" style="123" customWidth="1"/>
    <col min="14087" max="14091" width="16.5703125" style="123" customWidth="1"/>
    <col min="14092" max="14092" width="20.5703125" style="123" customWidth="1"/>
    <col min="14093" max="14093" width="21.140625" style="123" customWidth="1"/>
    <col min="14094" max="14094" width="9.5703125" style="123" customWidth="1"/>
    <col min="14095" max="14095" width="0.42578125" style="123" customWidth="1"/>
    <col min="14096" max="14102" width="6.42578125" style="123" customWidth="1"/>
    <col min="14103" max="14331" width="11.42578125" style="123"/>
    <col min="14332" max="14332" width="1" style="123" customWidth="1"/>
    <col min="14333" max="14333" width="4.28515625" style="123" customWidth="1"/>
    <col min="14334" max="14334" width="34.7109375" style="123" customWidth="1"/>
    <col min="14335" max="14335" width="0" style="123" hidden="1" customWidth="1"/>
    <col min="14336" max="14336" width="20" style="123" customWidth="1"/>
    <col min="14337" max="14337" width="20.85546875" style="123" customWidth="1"/>
    <col min="14338" max="14338" width="25" style="123" customWidth="1"/>
    <col min="14339" max="14339" width="18.7109375" style="123" customWidth="1"/>
    <col min="14340" max="14340" width="29.7109375" style="123" customWidth="1"/>
    <col min="14341" max="14341" width="13.42578125" style="123" customWidth="1"/>
    <col min="14342" max="14342" width="13.85546875" style="123" customWidth="1"/>
    <col min="14343" max="14347" width="16.5703125" style="123" customWidth="1"/>
    <col min="14348" max="14348" width="20.5703125" style="123" customWidth="1"/>
    <col min="14349" max="14349" width="21.140625" style="123" customWidth="1"/>
    <col min="14350" max="14350" width="9.5703125" style="123" customWidth="1"/>
    <col min="14351" max="14351" width="0.42578125" style="123" customWidth="1"/>
    <col min="14352" max="14358" width="6.42578125" style="123" customWidth="1"/>
    <col min="14359" max="14587" width="11.42578125" style="123"/>
    <col min="14588" max="14588" width="1" style="123" customWidth="1"/>
    <col min="14589" max="14589" width="4.28515625" style="123" customWidth="1"/>
    <col min="14590" max="14590" width="34.7109375" style="123" customWidth="1"/>
    <col min="14591" max="14591" width="0" style="123" hidden="1" customWidth="1"/>
    <col min="14592" max="14592" width="20" style="123" customWidth="1"/>
    <col min="14593" max="14593" width="20.85546875" style="123" customWidth="1"/>
    <col min="14594" max="14594" width="25" style="123" customWidth="1"/>
    <col min="14595" max="14595" width="18.7109375" style="123" customWidth="1"/>
    <col min="14596" max="14596" width="29.7109375" style="123" customWidth="1"/>
    <col min="14597" max="14597" width="13.42578125" style="123" customWidth="1"/>
    <col min="14598" max="14598" width="13.85546875" style="123" customWidth="1"/>
    <col min="14599" max="14603" width="16.5703125" style="123" customWidth="1"/>
    <col min="14604" max="14604" width="20.5703125" style="123" customWidth="1"/>
    <col min="14605" max="14605" width="21.140625" style="123" customWidth="1"/>
    <col min="14606" max="14606" width="9.5703125" style="123" customWidth="1"/>
    <col min="14607" max="14607" width="0.42578125" style="123" customWidth="1"/>
    <col min="14608" max="14614" width="6.42578125" style="123" customWidth="1"/>
    <col min="14615" max="14843" width="11.42578125" style="123"/>
    <col min="14844" max="14844" width="1" style="123" customWidth="1"/>
    <col min="14845" max="14845" width="4.28515625" style="123" customWidth="1"/>
    <col min="14846" max="14846" width="34.7109375" style="123" customWidth="1"/>
    <col min="14847" max="14847" width="0" style="123" hidden="1" customWidth="1"/>
    <col min="14848" max="14848" width="20" style="123" customWidth="1"/>
    <col min="14849" max="14849" width="20.85546875" style="123" customWidth="1"/>
    <col min="14850" max="14850" width="25" style="123" customWidth="1"/>
    <col min="14851" max="14851" width="18.7109375" style="123" customWidth="1"/>
    <col min="14852" max="14852" width="29.7109375" style="123" customWidth="1"/>
    <col min="14853" max="14853" width="13.42578125" style="123" customWidth="1"/>
    <col min="14854" max="14854" width="13.85546875" style="123" customWidth="1"/>
    <col min="14855" max="14859" width="16.5703125" style="123" customWidth="1"/>
    <col min="14860" max="14860" width="20.5703125" style="123" customWidth="1"/>
    <col min="14861" max="14861" width="21.140625" style="123" customWidth="1"/>
    <col min="14862" max="14862" width="9.5703125" style="123" customWidth="1"/>
    <col min="14863" max="14863" width="0.42578125" style="123" customWidth="1"/>
    <col min="14864" max="14870" width="6.42578125" style="123" customWidth="1"/>
    <col min="14871" max="15099" width="11.42578125" style="123"/>
    <col min="15100" max="15100" width="1" style="123" customWidth="1"/>
    <col min="15101" max="15101" width="4.28515625" style="123" customWidth="1"/>
    <col min="15102" max="15102" width="34.7109375" style="123" customWidth="1"/>
    <col min="15103" max="15103" width="0" style="123" hidden="1" customWidth="1"/>
    <col min="15104" max="15104" width="20" style="123" customWidth="1"/>
    <col min="15105" max="15105" width="20.85546875" style="123" customWidth="1"/>
    <col min="15106" max="15106" width="25" style="123" customWidth="1"/>
    <col min="15107" max="15107" width="18.7109375" style="123" customWidth="1"/>
    <col min="15108" max="15108" width="29.7109375" style="123" customWidth="1"/>
    <col min="15109" max="15109" width="13.42578125" style="123" customWidth="1"/>
    <col min="15110" max="15110" width="13.85546875" style="123" customWidth="1"/>
    <col min="15111" max="15115" width="16.5703125" style="123" customWidth="1"/>
    <col min="15116" max="15116" width="20.5703125" style="123" customWidth="1"/>
    <col min="15117" max="15117" width="21.140625" style="123" customWidth="1"/>
    <col min="15118" max="15118" width="9.5703125" style="123" customWidth="1"/>
    <col min="15119" max="15119" width="0.42578125" style="123" customWidth="1"/>
    <col min="15120" max="15126" width="6.42578125" style="123" customWidth="1"/>
    <col min="15127" max="15355" width="11.42578125" style="123"/>
    <col min="15356" max="15356" width="1" style="123" customWidth="1"/>
    <col min="15357" max="15357" width="4.28515625" style="123" customWidth="1"/>
    <col min="15358" max="15358" width="34.7109375" style="123" customWidth="1"/>
    <col min="15359" max="15359" width="0" style="123" hidden="1" customWidth="1"/>
    <col min="15360" max="15360" width="20" style="123" customWidth="1"/>
    <col min="15361" max="15361" width="20.85546875" style="123" customWidth="1"/>
    <col min="15362" max="15362" width="25" style="123" customWidth="1"/>
    <col min="15363" max="15363" width="18.7109375" style="123" customWidth="1"/>
    <col min="15364" max="15364" width="29.7109375" style="123" customWidth="1"/>
    <col min="15365" max="15365" width="13.42578125" style="123" customWidth="1"/>
    <col min="15366" max="15366" width="13.85546875" style="123" customWidth="1"/>
    <col min="15367" max="15371" width="16.5703125" style="123" customWidth="1"/>
    <col min="15372" max="15372" width="20.5703125" style="123" customWidth="1"/>
    <col min="15373" max="15373" width="21.140625" style="123" customWidth="1"/>
    <col min="15374" max="15374" width="9.5703125" style="123" customWidth="1"/>
    <col min="15375" max="15375" width="0.42578125" style="123" customWidth="1"/>
    <col min="15376" max="15382" width="6.42578125" style="123" customWidth="1"/>
    <col min="15383" max="15611" width="11.42578125" style="123"/>
    <col min="15612" max="15612" width="1" style="123" customWidth="1"/>
    <col min="15613" max="15613" width="4.28515625" style="123" customWidth="1"/>
    <col min="15614" max="15614" width="34.7109375" style="123" customWidth="1"/>
    <col min="15615" max="15615" width="0" style="123" hidden="1" customWidth="1"/>
    <col min="15616" max="15616" width="20" style="123" customWidth="1"/>
    <col min="15617" max="15617" width="20.85546875" style="123" customWidth="1"/>
    <col min="15618" max="15618" width="25" style="123" customWidth="1"/>
    <col min="15619" max="15619" width="18.7109375" style="123" customWidth="1"/>
    <col min="15620" max="15620" width="29.7109375" style="123" customWidth="1"/>
    <col min="15621" max="15621" width="13.42578125" style="123" customWidth="1"/>
    <col min="15622" max="15622" width="13.85546875" style="123" customWidth="1"/>
    <col min="15623" max="15627" width="16.5703125" style="123" customWidth="1"/>
    <col min="15628" max="15628" width="20.5703125" style="123" customWidth="1"/>
    <col min="15629" max="15629" width="21.140625" style="123" customWidth="1"/>
    <col min="15630" max="15630" width="9.5703125" style="123" customWidth="1"/>
    <col min="15631" max="15631" width="0.42578125" style="123" customWidth="1"/>
    <col min="15632" max="15638" width="6.42578125" style="123" customWidth="1"/>
    <col min="15639" max="15867" width="11.42578125" style="123"/>
    <col min="15868" max="15868" width="1" style="123" customWidth="1"/>
    <col min="15869" max="15869" width="4.28515625" style="123" customWidth="1"/>
    <col min="15870" max="15870" width="34.7109375" style="123" customWidth="1"/>
    <col min="15871" max="15871" width="0" style="123" hidden="1" customWidth="1"/>
    <col min="15872" max="15872" width="20" style="123" customWidth="1"/>
    <col min="15873" max="15873" width="20.85546875" style="123" customWidth="1"/>
    <col min="15874" max="15874" width="25" style="123" customWidth="1"/>
    <col min="15875" max="15875" width="18.7109375" style="123" customWidth="1"/>
    <col min="15876" max="15876" width="29.7109375" style="123" customWidth="1"/>
    <col min="15877" max="15877" width="13.42578125" style="123" customWidth="1"/>
    <col min="15878" max="15878" width="13.85546875" style="123" customWidth="1"/>
    <col min="15879" max="15883" width="16.5703125" style="123" customWidth="1"/>
    <col min="15884" max="15884" width="20.5703125" style="123" customWidth="1"/>
    <col min="15885" max="15885" width="21.140625" style="123" customWidth="1"/>
    <col min="15886" max="15886" width="9.5703125" style="123" customWidth="1"/>
    <col min="15887" max="15887" width="0.42578125" style="123" customWidth="1"/>
    <col min="15888" max="15894" width="6.42578125" style="123" customWidth="1"/>
    <col min="15895" max="16123" width="11.42578125" style="123"/>
    <col min="16124" max="16124" width="1" style="123" customWidth="1"/>
    <col min="16125" max="16125" width="4.28515625" style="123" customWidth="1"/>
    <col min="16126" max="16126" width="34.7109375" style="123" customWidth="1"/>
    <col min="16127" max="16127" width="0" style="123" hidden="1" customWidth="1"/>
    <col min="16128" max="16128" width="20" style="123" customWidth="1"/>
    <col min="16129" max="16129" width="20.85546875" style="123" customWidth="1"/>
    <col min="16130" max="16130" width="25" style="123" customWidth="1"/>
    <col min="16131" max="16131" width="18.7109375" style="123" customWidth="1"/>
    <col min="16132" max="16132" width="29.7109375" style="123" customWidth="1"/>
    <col min="16133" max="16133" width="13.42578125" style="123" customWidth="1"/>
    <col min="16134" max="16134" width="13.85546875" style="123" customWidth="1"/>
    <col min="16135" max="16139" width="16.5703125" style="123" customWidth="1"/>
    <col min="16140" max="16140" width="20.5703125" style="123" customWidth="1"/>
    <col min="16141" max="16141" width="21.140625" style="123" customWidth="1"/>
    <col min="16142" max="16142" width="9.5703125" style="123" customWidth="1"/>
    <col min="16143" max="16143" width="0.42578125" style="123" customWidth="1"/>
    <col min="16144" max="16150" width="6.42578125" style="123" customWidth="1"/>
    <col min="16151" max="16371" width="11.42578125" style="123"/>
    <col min="16372" max="16384" width="11.42578125" style="123" customWidth="1"/>
  </cols>
  <sheetData>
    <row r="2" spans="1:16" ht="26.25" x14ac:dyDescent="0.25">
      <c r="B2" s="516" t="s">
        <v>77</v>
      </c>
      <c r="C2" s="517"/>
      <c r="D2" s="517"/>
      <c r="E2" s="517"/>
      <c r="F2" s="517"/>
      <c r="G2" s="517"/>
      <c r="H2" s="517"/>
      <c r="I2" s="517"/>
      <c r="J2" s="517"/>
      <c r="K2" s="517"/>
      <c r="L2" s="517"/>
      <c r="M2" s="517"/>
      <c r="N2" s="517"/>
      <c r="O2" s="517"/>
      <c r="P2" s="517"/>
    </row>
    <row r="4" spans="1:16" ht="26.25" x14ac:dyDescent="0.25">
      <c r="B4" s="520" t="s">
        <v>78</v>
      </c>
      <c r="C4" s="520"/>
      <c r="D4" s="520"/>
      <c r="E4" s="520"/>
      <c r="F4" s="520"/>
      <c r="G4" s="520"/>
      <c r="H4" s="520"/>
      <c r="I4" s="520"/>
      <c r="J4" s="520"/>
      <c r="K4" s="520"/>
      <c r="L4" s="520"/>
      <c r="M4" s="520"/>
      <c r="N4" s="520"/>
      <c r="O4" s="520"/>
      <c r="P4" s="520"/>
    </row>
    <row r="5" spans="1:16" s="171" customFormat="1" ht="20.25" x14ac:dyDescent="0.3">
      <c r="A5" s="521" t="s">
        <v>79</v>
      </c>
      <c r="B5" s="521"/>
      <c r="C5" s="521"/>
      <c r="D5" s="521"/>
      <c r="E5" s="521"/>
      <c r="F5" s="521"/>
      <c r="G5" s="521"/>
      <c r="H5" s="521"/>
      <c r="I5" s="521"/>
      <c r="J5" s="521"/>
      <c r="K5" s="521"/>
      <c r="L5" s="521"/>
    </row>
    <row r="6" spans="1:16" ht="15" thickBot="1" x14ac:dyDescent="0.3"/>
    <row r="7" spans="1:16" ht="21" thickBot="1" x14ac:dyDescent="0.3">
      <c r="B7" s="101" t="s">
        <v>80</v>
      </c>
      <c r="C7" s="500" t="s">
        <v>67</v>
      </c>
      <c r="D7" s="500"/>
      <c r="E7" s="500"/>
      <c r="F7" s="500"/>
      <c r="G7" s="500"/>
      <c r="H7" s="500"/>
      <c r="I7" s="500"/>
      <c r="J7" s="500"/>
      <c r="K7" s="500"/>
      <c r="L7" s="500"/>
      <c r="M7" s="500"/>
      <c r="N7" s="501"/>
    </row>
    <row r="8" spans="1:16" ht="15.75" thickBot="1" x14ac:dyDescent="0.3">
      <c r="B8" s="102" t="s">
        <v>81</v>
      </c>
      <c r="C8" s="500"/>
      <c r="D8" s="500"/>
      <c r="E8" s="500"/>
      <c r="F8" s="500"/>
      <c r="G8" s="500"/>
      <c r="H8" s="500"/>
      <c r="I8" s="500"/>
      <c r="J8" s="500"/>
      <c r="K8" s="500"/>
      <c r="L8" s="500"/>
      <c r="M8" s="500"/>
      <c r="N8" s="501"/>
    </row>
    <row r="9" spans="1:16" ht="15.75" thickBot="1" x14ac:dyDescent="0.3">
      <c r="B9" s="102" t="s">
        <v>82</v>
      </c>
      <c r="C9" s="500"/>
      <c r="D9" s="500"/>
      <c r="E9" s="500"/>
      <c r="F9" s="500"/>
      <c r="G9" s="500"/>
      <c r="H9" s="500"/>
      <c r="I9" s="500"/>
      <c r="J9" s="500"/>
      <c r="K9" s="500"/>
      <c r="L9" s="500"/>
      <c r="M9" s="500"/>
      <c r="N9" s="501"/>
    </row>
    <row r="10" spans="1:16" ht="15.75" thickBot="1" x14ac:dyDescent="0.3">
      <c r="B10" s="102" t="s">
        <v>83</v>
      </c>
      <c r="C10" s="500"/>
      <c r="D10" s="500"/>
      <c r="E10" s="500"/>
      <c r="F10" s="500"/>
      <c r="G10" s="500"/>
      <c r="H10" s="500"/>
      <c r="I10" s="500"/>
      <c r="J10" s="500"/>
      <c r="K10" s="500"/>
      <c r="L10" s="500"/>
      <c r="M10" s="500"/>
      <c r="N10" s="501"/>
    </row>
    <row r="11" spans="1:16" ht="15.75" thickBot="1" x14ac:dyDescent="0.3">
      <c r="B11" s="102" t="s">
        <v>84</v>
      </c>
      <c r="C11" s="502">
        <v>29</v>
      </c>
      <c r="D11" s="502"/>
      <c r="E11" s="503"/>
      <c r="F11" s="172"/>
      <c r="G11" s="172"/>
      <c r="H11" s="172"/>
      <c r="I11" s="172"/>
      <c r="J11" s="172"/>
      <c r="K11" s="172"/>
      <c r="L11" s="172"/>
      <c r="M11" s="172"/>
      <c r="N11" s="173"/>
    </row>
    <row r="12" spans="1:16" ht="15.75" thickBot="1" x14ac:dyDescent="0.3">
      <c r="B12" s="103" t="s">
        <v>85</v>
      </c>
      <c r="C12" s="147">
        <v>42021</v>
      </c>
      <c r="D12" s="104"/>
      <c r="E12" s="104"/>
      <c r="F12" s="104"/>
      <c r="G12" s="104"/>
      <c r="H12" s="104"/>
      <c r="I12" s="104"/>
      <c r="J12" s="104"/>
      <c r="K12" s="104"/>
      <c r="L12" s="104"/>
      <c r="M12" s="104"/>
      <c r="N12" s="105"/>
    </row>
    <row r="13" spans="1:16" ht="15.75" x14ac:dyDescent="0.25">
      <c r="B13" s="106"/>
      <c r="C13" s="148"/>
      <c r="D13" s="107"/>
      <c r="E13" s="107"/>
      <c r="F13" s="107"/>
      <c r="G13" s="107"/>
      <c r="H13" s="107"/>
      <c r="I13" s="174"/>
      <c r="J13" s="174"/>
      <c r="K13" s="174"/>
      <c r="L13" s="174"/>
      <c r="M13" s="174"/>
      <c r="N13" s="107"/>
    </row>
    <row r="14" spans="1:16" ht="15" x14ac:dyDescent="0.25">
      <c r="I14" s="174"/>
      <c r="J14" s="174"/>
      <c r="K14" s="174"/>
      <c r="L14" s="174"/>
      <c r="M14" s="174"/>
      <c r="N14" s="175"/>
    </row>
    <row r="15" spans="1:16" ht="30" customHeight="1" x14ac:dyDescent="0.25">
      <c r="B15" s="498" t="s">
        <v>86</v>
      </c>
      <c r="C15" s="498"/>
      <c r="D15" s="176" t="s">
        <v>87</v>
      </c>
      <c r="E15" s="176" t="s">
        <v>88</v>
      </c>
      <c r="F15" s="176" t="s">
        <v>89</v>
      </c>
      <c r="G15" s="177"/>
      <c r="I15" s="149"/>
      <c r="J15" s="149"/>
      <c r="K15" s="149"/>
      <c r="L15" s="149"/>
      <c r="M15" s="149"/>
      <c r="N15" s="175"/>
    </row>
    <row r="16" spans="1:16" ht="15" x14ac:dyDescent="0.25">
      <c r="B16" s="498"/>
      <c r="C16" s="498"/>
      <c r="D16" s="176">
        <v>29</v>
      </c>
      <c r="E16" s="178">
        <v>1328129860</v>
      </c>
      <c r="F16" s="178">
        <v>470</v>
      </c>
      <c r="G16" s="179"/>
      <c r="I16" s="150"/>
      <c r="J16" s="150"/>
      <c r="K16" s="150"/>
      <c r="L16" s="150"/>
      <c r="M16" s="150"/>
      <c r="N16" s="175"/>
    </row>
    <row r="17" spans="1:14" ht="15" x14ac:dyDescent="0.25">
      <c r="B17" s="498"/>
      <c r="C17" s="498"/>
      <c r="D17" s="176"/>
      <c r="E17" s="178"/>
      <c r="F17" s="178"/>
      <c r="G17" s="179"/>
      <c r="I17" s="150"/>
      <c r="J17" s="150"/>
      <c r="K17" s="150"/>
      <c r="L17" s="150"/>
      <c r="M17" s="150"/>
      <c r="N17" s="175"/>
    </row>
    <row r="18" spans="1:14" ht="15" x14ac:dyDescent="0.25">
      <c r="B18" s="498"/>
      <c r="C18" s="498"/>
      <c r="D18" s="176"/>
      <c r="E18" s="178"/>
      <c r="F18" s="178"/>
      <c r="G18" s="179"/>
      <c r="I18" s="150"/>
      <c r="J18" s="150"/>
      <c r="K18" s="150"/>
      <c r="L18" s="150"/>
      <c r="M18" s="150"/>
      <c r="N18" s="175"/>
    </row>
    <row r="19" spans="1:14" ht="15" x14ac:dyDescent="0.25">
      <c r="B19" s="498"/>
      <c r="C19" s="498"/>
      <c r="D19" s="176"/>
      <c r="E19" s="180"/>
      <c r="F19" s="178"/>
      <c r="G19" s="179"/>
      <c r="H19" s="151"/>
      <c r="I19" s="150"/>
      <c r="J19" s="150"/>
      <c r="K19" s="150"/>
      <c r="L19" s="150"/>
      <c r="M19" s="150"/>
      <c r="N19" s="181"/>
    </row>
    <row r="20" spans="1:14" ht="15" x14ac:dyDescent="0.25">
      <c r="B20" s="498"/>
      <c r="C20" s="498"/>
      <c r="D20" s="176"/>
      <c r="E20" s="180"/>
      <c r="F20" s="178"/>
      <c r="G20" s="179"/>
      <c r="H20" s="151"/>
      <c r="I20" s="152"/>
      <c r="J20" s="152"/>
      <c r="K20" s="152"/>
      <c r="L20" s="152"/>
      <c r="M20" s="152"/>
      <c r="N20" s="181"/>
    </row>
    <row r="21" spans="1:14" ht="15" x14ac:dyDescent="0.25">
      <c r="B21" s="498"/>
      <c r="C21" s="498"/>
      <c r="D21" s="176"/>
      <c r="E21" s="180"/>
      <c r="F21" s="178"/>
      <c r="G21" s="179"/>
      <c r="H21" s="151"/>
      <c r="I21" s="174"/>
      <c r="J21" s="174"/>
      <c r="K21" s="174"/>
      <c r="L21" s="174"/>
      <c r="M21" s="174"/>
      <c r="N21" s="181"/>
    </row>
    <row r="22" spans="1:14" ht="15" x14ac:dyDescent="0.25">
      <c r="B22" s="498"/>
      <c r="C22" s="498"/>
      <c r="D22" s="176"/>
      <c r="E22" s="180"/>
      <c r="F22" s="178"/>
      <c r="G22" s="179"/>
      <c r="H22" s="151"/>
      <c r="I22" s="174"/>
      <c r="J22" s="174"/>
      <c r="K22" s="174"/>
      <c r="L22" s="174"/>
      <c r="M22" s="174"/>
      <c r="N22" s="181"/>
    </row>
    <row r="23" spans="1:14" ht="15.75" thickBot="1" x14ac:dyDescent="0.3">
      <c r="B23" s="489" t="s">
        <v>90</v>
      </c>
      <c r="C23" s="491"/>
      <c r="D23" s="176"/>
      <c r="E23" s="182">
        <f>SUM(E16:E22)</f>
        <v>1328129860</v>
      </c>
      <c r="F23" s="178">
        <f>SUM(F16:F22)</f>
        <v>470</v>
      </c>
      <c r="G23" s="179"/>
      <c r="H23" s="151"/>
      <c r="I23" s="174"/>
      <c r="J23" s="174"/>
      <c r="K23" s="174"/>
      <c r="L23" s="174"/>
      <c r="M23" s="174"/>
      <c r="N23" s="181"/>
    </row>
    <row r="24" spans="1:14" ht="43.5" thickBot="1" x14ac:dyDescent="0.3">
      <c r="A24" s="131"/>
      <c r="B24" s="127" t="s">
        <v>91</v>
      </c>
      <c r="C24" s="127" t="s">
        <v>92</v>
      </c>
      <c r="E24" s="149"/>
      <c r="F24" s="149"/>
      <c r="G24" s="149"/>
      <c r="H24" s="149"/>
      <c r="I24" s="132"/>
      <c r="J24" s="132"/>
      <c r="K24" s="132"/>
      <c r="L24" s="132"/>
      <c r="M24" s="132"/>
    </row>
    <row r="25" spans="1:14" ht="15.75" thickBot="1" x14ac:dyDescent="0.3">
      <c r="A25" s="183">
        <v>1</v>
      </c>
      <c r="C25" s="184">
        <f>+F23*80%</f>
        <v>376</v>
      </c>
      <c r="D25" s="150"/>
      <c r="E25" s="185">
        <f>E23</f>
        <v>1328129860</v>
      </c>
      <c r="F25" s="153"/>
      <c r="G25" s="153"/>
      <c r="H25" s="153"/>
      <c r="I25" s="186"/>
      <c r="J25" s="186"/>
      <c r="K25" s="186"/>
      <c r="L25" s="186"/>
      <c r="M25" s="186"/>
    </row>
    <row r="26" spans="1:14" ht="15" x14ac:dyDescent="0.25">
      <c r="A26" s="187"/>
      <c r="C26" s="108"/>
      <c r="D26" s="150"/>
      <c r="E26" s="154"/>
      <c r="F26" s="153"/>
      <c r="G26" s="153"/>
      <c r="H26" s="153"/>
      <c r="I26" s="186"/>
      <c r="J26" s="186"/>
      <c r="K26" s="186"/>
      <c r="L26" s="186"/>
      <c r="M26" s="186"/>
    </row>
    <row r="27" spans="1:14" ht="15" x14ac:dyDescent="0.25">
      <c r="A27" s="187"/>
      <c r="C27" s="108"/>
      <c r="D27" s="150"/>
      <c r="E27" s="154"/>
      <c r="F27" s="153"/>
      <c r="G27" s="153"/>
      <c r="H27" s="153"/>
      <c r="I27" s="186"/>
      <c r="J27" s="186"/>
      <c r="K27" s="186"/>
      <c r="L27" s="186"/>
      <c r="M27" s="186"/>
    </row>
    <row r="28" spans="1:14" ht="15" x14ac:dyDescent="0.2">
      <c r="A28" s="187"/>
      <c r="B28" s="188" t="s">
        <v>93</v>
      </c>
      <c r="C28" s="171"/>
      <c r="D28" s="171"/>
      <c r="E28" s="171"/>
      <c r="F28" s="171"/>
      <c r="G28" s="171"/>
      <c r="H28" s="171"/>
      <c r="I28" s="174"/>
      <c r="J28" s="174"/>
      <c r="K28" s="174"/>
      <c r="L28" s="174"/>
      <c r="M28" s="174"/>
      <c r="N28" s="175"/>
    </row>
    <row r="29" spans="1:14" ht="15" x14ac:dyDescent="0.2">
      <c r="A29" s="187"/>
      <c r="B29" s="171"/>
      <c r="C29" s="171"/>
      <c r="D29" s="171"/>
      <c r="E29" s="171"/>
      <c r="F29" s="171"/>
      <c r="G29" s="171"/>
      <c r="H29" s="171"/>
      <c r="I29" s="174"/>
      <c r="J29" s="174"/>
      <c r="K29" s="174"/>
      <c r="L29" s="174"/>
      <c r="M29" s="174"/>
      <c r="N29" s="175"/>
    </row>
    <row r="30" spans="1:14" ht="15" x14ac:dyDescent="0.2">
      <c r="A30" s="187"/>
      <c r="B30" s="176" t="s">
        <v>94</v>
      </c>
      <c r="C30" s="176" t="s">
        <v>75</v>
      </c>
      <c r="D30" s="176" t="s">
        <v>95</v>
      </c>
      <c r="E30" s="176" t="s">
        <v>96</v>
      </c>
      <c r="F30" s="171"/>
      <c r="G30" s="171"/>
      <c r="H30" s="171"/>
      <c r="I30" s="174"/>
      <c r="J30" s="174"/>
      <c r="K30" s="174"/>
      <c r="L30" s="174"/>
      <c r="M30" s="174"/>
      <c r="N30" s="175"/>
    </row>
    <row r="31" spans="1:14" ht="15" x14ac:dyDescent="0.2">
      <c r="A31" s="187"/>
      <c r="B31" s="99" t="s">
        <v>97</v>
      </c>
      <c r="C31" s="85" t="s">
        <v>98</v>
      </c>
      <c r="D31" s="85"/>
      <c r="E31" s="144"/>
      <c r="F31" s="171"/>
      <c r="G31" s="171"/>
      <c r="H31" s="171"/>
      <c r="I31" s="174"/>
      <c r="J31" s="174"/>
      <c r="K31" s="174"/>
      <c r="L31" s="174"/>
      <c r="M31" s="174"/>
      <c r="N31" s="175"/>
    </row>
    <row r="32" spans="1:14" ht="15" x14ac:dyDescent="0.2">
      <c r="A32" s="187"/>
      <c r="B32" s="99" t="s">
        <v>99</v>
      </c>
      <c r="C32" s="85" t="s">
        <v>98</v>
      </c>
      <c r="D32" s="99"/>
      <c r="E32" s="166"/>
      <c r="F32" s="171"/>
      <c r="G32" s="171"/>
      <c r="H32" s="171"/>
      <c r="I32" s="174"/>
      <c r="J32" s="174"/>
      <c r="K32" s="174"/>
      <c r="L32" s="174"/>
      <c r="M32" s="174"/>
      <c r="N32" s="175"/>
    </row>
    <row r="33" spans="1:14" ht="327.75" x14ac:dyDescent="0.2">
      <c r="A33" s="187"/>
      <c r="B33" s="99" t="s">
        <v>100</v>
      </c>
      <c r="C33" s="85"/>
      <c r="D33" s="85" t="s">
        <v>98</v>
      </c>
      <c r="E33" s="189" t="s">
        <v>477</v>
      </c>
      <c r="F33" s="171"/>
      <c r="G33" s="171"/>
      <c r="H33" s="171"/>
      <c r="I33" s="174"/>
      <c r="J33" s="174"/>
      <c r="K33" s="174"/>
      <c r="L33" s="174"/>
      <c r="M33" s="174"/>
      <c r="N33" s="175"/>
    </row>
    <row r="34" spans="1:14" ht="256.5" x14ac:dyDescent="0.2">
      <c r="A34" s="187"/>
      <c r="B34" s="99" t="s">
        <v>101</v>
      </c>
      <c r="C34" s="85"/>
      <c r="D34" s="85" t="s">
        <v>98</v>
      </c>
      <c r="E34" s="189" t="s">
        <v>478</v>
      </c>
      <c r="F34" s="171"/>
      <c r="G34" s="171"/>
      <c r="H34" s="171"/>
      <c r="I34" s="174"/>
      <c r="J34" s="174"/>
      <c r="K34" s="174"/>
      <c r="L34" s="174"/>
      <c r="M34" s="174"/>
      <c r="N34" s="175"/>
    </row>
    <row r="35" spans="1:14" ht="15" x14ac:dyDescent="0.2">
      <c r="A35" s="187"/>
      <c r="B35" s="171"/>
      <c r="C35" s="171"/>
      <c r="D35" s="171"/>
      <c r="E35" s="171"/>
      <c r="F35" s="171"/>
      <c r="G35" s="171"/>
      <c r="H35" s="171"/>
      <c r="I35" s="174"/>
      <c r="J35" s="174"/>
      <c r="K35" s="174"/>
      <c r="L35" s="174"/>
      <c r="M35" s="174"/>
      <c r="N35" s="175"/>
    </row>
    <row r="36" spans="1:14" ht="15" x14ac:dyDescent="0.2">
      <c r="A36" s="187"/>
      <c r="B36" s="171"/>
      <c r="C36" s="171"/>
      <c r="D36" s="171"/>
      <c r="E36" s="171"/>
      <c r="F36" s="171"/>
      <c r="G36" s="171"/>
      <c r="H36" s="171"/>
      <c r="I36" s="174"/>
      <c r="J36" s="174"/>
      <c r="K36" s="174"/>
      <c r="L36" s="174"/>
      <c r="M36" s="174"/>
      <c r="N36" s="175"/>
    </row>
    <row r="37" spans="1:14" ht="15" x14ac:dyDescent="0.2">
      <c r="A37" s="187"/>
      <c r="B37" s="188" t="s">
        <v>102</v>
      </c>
      <c r="C37" s="171"/>
      <c r="D37" s="171"/>
      <c r="E37" s="171"/>
      <c r="F37" s="171"/>
      <c r="G37" s="171"/>
      <c r="H37" s="171"/>
      <c r="I37" s="174"/>
      <c r="J37" s="174"/>
      <c r="K37" s="174"/>
      <c r="L37" s="174"/>
      <c r="M37" s="174"/>
      <c r="N37" s="175"/>
    </row>
    <row r="38" spans="1:14" ht="15" x14ac:dyDescent="0.2">
      <c r="A38" s="187"/>
      <c r="B38" s="171"/>
      <c r="C38" s="171"/>
      <c r="D38" s="171"/>
      <c r="E38" s="171"/>
      <c r="F38" s="171"/>
      <c r="G38" s="171"/>
      <c r="H38" s="171"/>
      <c r="I38" s="174"/>
      <c r="J38" s="174"/>
      <c r="K38" s="174"/>
      <c r="L38" s="174"/>
      <c r="M38" s="174"/>
      <c r="N38" s="175"/>
    </row>
    <row r="39" spans="1:14" ht="15" x14ac:dyDescent="0.2">
      <c r="A39" s="187"/>
      <c r="B39" s="171"/>
      <c r="C39" s="171"/>
      <c r="D39" s="171"/>
      <c r="E39" s="171"/>
      <c r="F39" s="171"/>
      <c r="G39" s="171"/>
      <c r="H39" s="171"/>
      <c r="I39" s="174"/>
      <c r="J39" s="174"/>
      <c r="K39" s="174"/>
      <c r="L39" s="174"/>
      <c r="M39" s="174"/>
      <c r="N39" s="175"/>
    </row>
    <row r="40" spans="1:14" ht="15" x14ac:dyDescent="0.2">
      <c r="A40" s="187"/>
      <c r="B40" s="176" t="s">
        <v>94</v>
      </c>
      <c r="C40" s="176" t="s">
        <v>103</v>
      </c>
      <c r="D40" s="158" t="s">
        <v>104</v>
      </c>
      <c r="E40" s="158" t="s">
        <v>105</v>
      </c>
      <c r="F40" s="171"/>
      <c r="G40" s="171"/>
      <c r="H40" s="171"/>
      <c r="I40" s="174"/>
      <c r="J40" s="174"/>
      <c r="K40" s="174"/>
      <c r="L40" s="174"/>
      <c r="M40" s="174"/>
      <c r="N40" s="175"/>
    </row>
    <row r="41" spans="1:14" ht="42.75" x14ac:dyDescent="0.2">
      <c r="A41" s="187"/>
      <c r="B41" s="190" t="s">
        <v>106</v>
      </c>
      <c r="C41" s="47">
        <v>40</v>
      </c>
      <c r="D41" s="85">
        <v>0</v>
      </c>
      <c r="E41" s="474">
        <f>+D41+D42</f>
        <v>35</v>
      </c>
      <c r="F41" s="171"/>
      <c r="G41" s="171"/>
      <c r="H41" s="171"/>
      <c r="I41" s="174"/>
      <c r="J41" s="174"/>
      <c r="K41" s="174"/>
      <c r="L41" s="174"/>
      <c r="M41" s="174"/>
      <c r="N41" s="175"/>
    </row>
    <row r="42" spans="1:14" ht="71.25" x14ac:dyDescent="0.2">
      <c r="A42" s="187"/>
      <c r="B42" s="190" t="s">
        <v>107</v>
      </c>
      <c r="C42" s="47">
        <v>60</v>
      </c>
      <c r="D42" s="85">
        <v>35</v>
      </c>
      <c r="E42" s="475"/>
      <c r="F42" s="171"/>
      <c r="G42" s="171"/>
      <c r="H42" s="171"/>
      <c r="I42" s="174"/>
      <c r="J42" s="174"/>
      <c r="K42" s="174"/>
      <c r="L42" s="174"/>
      <c r="M42" s="174"/>
      <c r="N42" s="175"/>
    </row>
    <row r="43" spans="1:14" ht="15" x14ac:dyDescent="0.25">
      <c r="A43" s="187"/>
      <c r="C43" s="108"/>
      <c r="D43" s="150"/>
      <c r="E43" s="154"/>
      <c r="F43" s="153"/>
      <c r="G43" s="153"/>
      <c r="H43" s="153"/>
      <c r="I43" s="186"/>
      <c r="J43" s="186"/>
      <c r="K43" s="186"/>
      <c r="L43" s="186"/>
      <c r="M43" s="186"/>
    </row>
    <row r="44" spans="1:14" ht="15" x14ac:dyDescent="0.25">
      <c r="A44" s="187"/>
      <c r="C44" s="108"/>
      <c r="D44" s="150"/>
      <c r="E44" s="154"/>
      <c r="F44" s="153"/>
      <c r="G44" s="153"/>
      <c r="H44" s="153"/>
      <c r="I44" s="186"/>
      <c r="J44" s="186"/>
      <c r="K44" s="186"/>
      <c r="L44" s="186"/>
      <c r="M44" s="186"/>
    </row>
    <row r="45" spans="1:14" ht="15" x14ac:dyDescent="0.25">
      <c r="A45" s="187"/>
      <c r="C45" s="108"/>
      <c r="D45" s="150"/>
      <c r="E45" s="154"/>
      <c r="F45" s="153"/>
      <c r="G45" s="153"/>
      <c r="H45" s="153"/>
      <c r="I45" s="186"/>
      <c r="J45" s="186"/>
      <c r="K45" s="186"/>
      <c r="L45" s="186"/>
      <c r="M45" s="186"/>
    </row>
    <row r="46" spans="1:14" ht="15" thickBot="1" x14ac:dyDescent="0.3">
      <c r="M46" s="504" t="s">
        <v>108</v>
      </c>
      <c r="N46" s="504"/>
    </row>
    <row r="47" spans="1:14" ht="15" x14ac:dyDescent="0.25">
      <c r="B47" s="188" t="s">
        <v>109</v>
      </c>
      <c r="M47" s="191"/>
      <c r="N47" s="191"/>
    </row>
    <row r="48" spans="1:14" ht="15" thickBot="1" x14ac:dyDescent="0.3">
      <c r="M48" s="191"/>
      <c r="N48" s="191"/>
    </row>
    <row r="49" spans="1:26" s="174" customFormat="1" ht="75" x14ac:dyDescent="0.25">
      <c r="B49" s="192" t="s">
        <v>110</v>
      </c>
      <c r="C49" s="192" t="s">
        <v>111</v>
      </c>
      <c r="D49" s="192" t="s">
        <v>112</v>
      </c>
      <c r="E49" s="192" t="s">
        <v>113</v>
      </c>
      <c r="F49" s="192" t="s">
        <v>114</v>
      </c>
      <c r="G49" s="192" t="s">
        <v>115</v>
      </c>
      <c r="H49" s="192" t="s">
        <v>116</v>
      </c>
      <c r="I49" s="192" t="s">
        <v>117</v>
      </c>
      <c r="J49" s="192" t="s">
        <v>118</v>
      </c>
      <c r="K49" s="192" t="s">
        <v>119</v>
      </c>
      <c r="L49" s="192" t="s">
        <v>120</v>
      </c>
      <c r="M49" s="193" t="s">
        <v>121</v>
      </c>
      <c r="N49" s="192" t="s">
        <v>122</v>
      </c>
      <c r="O49" s="192" t="s">
        <v>123</v>
      </c>
      <c r="P49" s="194" t="s">
        <v>124</v>
      </c>
      <c r="Q49" s="194" t="s">
        <v>125</v>
      </c>
    </row>
    <row r="50" spans="1:26" s="79" customFormat="1" ht="42.75" x14ac:dyDescent="0.25">
      <c r="A50" s="47">
        <v>1</v>
      </c>
      <c r="B50" s="118" t="s">
        <v>67</v>
      </c>
      <c r="C50" s="118" t="s">
        <v>67</v>
      </c>
      <c r="D50" s="62" t="s">
        <v>479</v>
      </c>
      <c r="E50" s="62" t="s">
        <v>480</v>
      </c>
      <c r="F50" s="109" t="s">
        <v>75</v>
      </c>
      <c r="G50" s="110" t="s">
        <v>128</v>
      </c>
      <c r="H50" s="111">
        <v>40919</v>
      </c>
      <c r="I50" s="111">
        <v>41090</v>
      </c>
      <c r="J50" s="112" t="s">
        <v>95</v>
      </c>
      <c r="K50" s="113">
        <v>5</v>
      </c>
      <c r="L50" s="113">
        <v>0</v>
      </c>
      <c r="M50" s="114">
        <v>412</v>
      </c>
      <c r="N50" s="115" t="s">
        <v>128</v>
      </c>
      <c r="O50" s="116">
        <v>317236494</v>
      </c>
      <c r="P50" s="117" t="s">
        <v>481</v>
      </c>
      <c r="Q50" s="76"/>
      <c r="R50" s="86"/>
      <c r="S50" s="86"/>
      <c r="T50" s="86"/>
      <c r="U50" s="86"/>
      <c r="V50" s="86"/>
      <c r="W50" s="86"/>
      <c r="X50" s="86"/>
      <c r="Y50" s="86"/>
      <c r="Z50" s="86"/>
    </row>
    <row r="51" spans="1:26" s="79" customFormat="1" ht="42.75" x14ac:dyDescent="0.25">
      <c r="A51" s="47">
        <v>2</v>
      </c>
      <c r="B51" s="118" t="s">
        <v>67</v>
      </c>
      <c r="C51" s="118" t="s">
        <v>67</v>
      </c>
      <c r="D51" s="62" t="s">
        <v>479</v>
      </c>
      <c r="E51" s="62" t="s">
        <v>482</v>
      </c>
      <c r="F51" s="109" t="s">
        <v>75</v>
      </c>
      <c r="G51" s="110" t="s">
        <v>128</v>
      </c>
      <c r="H51" s="111">
        <v>41087</v>
      </c>
      <c r="I51" s="111">
        <v>41273</v>
      </c>
      <c r="J51" s="112" t="s">
        <v>95</v>
      </c>
      <c r="K51" s="113">
        <v>6</v>
      </c>
      <c r="L51" s="113">
        <v>0</v>
      </c>
      <c r="M51" s="114">
        <f>80+120+112+100+100</f>
        <v>512</v>
      </c>
      <c r="N51" s="115" t="s">
        <v>128</v>
      </c>
      <c r="O51" s="116">
        <v>718848000</v>
      </c>
      <c r="P51" s="117" t="s">
        <v>483</v>
      </c>
      <c r="Q51" s="76"/>
      <c r="R51" s="86"/>
      <c r="S51" s="86"/>
      <c r="T51" s="86"/>
      <c r="U51" s="86"/>
      <c r="V51" s="86"/>
      <c r="W51" s="86"/>
      <c r="X51" s="86"/>
      <c r="Y51" s="86"/>
      <c r="Z51" s="86"/>
    </row>
    <row r="52" spans="1:26" s="79" customFormat="1" ht="42.75" x14ac:dyDescent="0.25">
      <c r="A52" s="47">
        <v>3</v>
      </c>
      <c r="B52" s="118" t="s">
        <v>67</v>
      </c>
      <c r="C52" s="118" t="s">
        <v>67</v>
      </c>
      <c r="D52" s="62" t="s">
        <v>479</v>
      </c>
      <c r="E52" s="62" t="s">
        <v>484</v>
      </c>
      <c r="F52" s="109" t="s">
        <v>75</v>
      </c>
      <c r="G52" s="110" t="s">
        <v>128</v>
      </c>
      <c r="H52" s="111">
        <v>41250</v>
      </c>
      <c r="I52" s="111">
        <v>41988</v>
      </c>
      <c r="J52" s="112" t="s">
        <v>95</v>
      </c>
      <c r="K52" s="113">
        <v>24</v>
      </c>
      <c r="L52" s="113">
        <v>0</v>
      </c>
      <c r="M52" s="114">
        <f>100+100+112+120+80</f>
        <v>512</v>
      </c>
      <c r="N52" s="115" t="s">
        <v>128</v>
      </c>
      <c r="O52" s="116">
        <v>2157667080</v>
      </c>
      <c r="P52" s="117" t="s">
        <v>485</v>
      </c>
      <c r="Q52" s="76"/>
      <c r="R52" s="86"/>
      <c r="S52" s="86"/>
      <c r="T52" s="86"/>
      <c r="U52" s="86"/>
      <c r="V52" s="86"/>
      <c r="W52" s="86"/>
      <c r="X52" s="86"/>
      <c r="Y52" s="86"/>
      <c r="Z52" s="86"/>
    </row>
    <row r="53" spans="1:26" s="79" customFormat="1" x14ac:dyDescent="0.25">
      <c r="A53" s="47"/>
      <c r="B53" s="118" t="s">
        <v>105</v>
      </c>
      <c r="C53" s="63"/>
      <c r="D53" s="62"/>
      <c r="E53" s="119"/>
      <c r="F53" s="120"/>
      <c r="G53" s="120"/>
      <c r="H53" s="120"/>
      <c r="I53" s="112"/>
      <c r="J53" s="112"/>
      <c r="K53" s="121">
        <f>SUM(K50:K52)</f>
        <v>35</v>
      </c>
      <c r="L53" s="122"/>
      <c r="M53" s="121">
        <f>SUM(M50:M52)</f>
        <v>1436</v>
      </c>
      <c r="N53" s="122">
        <f>SUM(N50:N52)</f>
        <v>0</v>
      </c>
      <c r="O53" s="117"/>
      <c r="P53" s="117"/>
      <c r="Q53" s="76"/>
    </row>
    <row r="54" spans="1:26" x14ac:dyDescent="0.25">
      <c r="E54" s="155"/>
      <c r="K54" s="156"/>
    </row>
    <row r="55" spans="1:26" ht="15" x14ac:dyDescent="0.25">
      <c r="B55" s="471" t="s">
        <v>133</v>
      </c>
      <c r="C55" s="471" t="s">
        <v>134</v>
      </c>
      <c r="D55" s="505" t="s">
        <v>135</v>
      </c>
      <c r="E55" s="505"/>
      <c r="K55" s="157"/>
      <c r="L55" s="157"/>
      <c r="M55" s="157"/>
    </row>
    <row r="56" spans="1:26" ht="18" x14ac:dyDescent="0.25">
      <c r="B56" s="473"/>
      <c r="C56" s="473"/>
      <c r="D56" s="158" t="s">
        <v>136</v>
      </c>
      <c r="E56" s="159" t="s">
        <v>137</v>
      </c>
      <c r="F56" s="160" t="s">
        <v>138</v>
      </c>
      <c r="H56" s="124"/>
      <c r="I56" s="161">
        <v>40194</v>
      </c>
      <c r="K56" s="161"/>
      <c r="L56" s="157"/>
    </row>
    <row r="57" spans="1:26" ht="18" x14ac:dyDescent="0.25">
      <c r="B57" s="160" t="s">
        <v>139</v>
      </c>
      <c r="C57" s="162">
        <f>+K53</f>
        <v>35</v>
      </c>
      <c r="D57" s="85" t="s">
        <v>98</v>
      </c>
      <c r="E57" s="85"/>
      <c r="F57" s="118"/>
      <c r="G57" s="126"/>
      <c r="H57" s="126"/>
      <c r="I57" s="126"/>
      <c r="J57" s="126"/>
      <c r="L57" s="163" t="e">
        <f>K50+#REF!+#REF!+#REF!</f>
        <v>#REF!</v>
      </c>
      <c r="M57" s="126"/>
    </row>
    <row r="58" spans="1:26" ht="15" x14ac:dyDescent="0.25">
      <c r="B58" s="160" t="s">
        <v>140</v>
      </c>
      <c r="C58" s="164">
        <f>+M53</f>
        <v>1436</v>
      </c>
      <c r="D58" s="85" t="s">
        <v>98</v>
      </c>
      <c r="E58" s="85"/>
      <c r="F58" s="99"/>
    </row>
    <row r="59" spans="1:26" x14ac:dyDescent="0.25">
      <c r="B59" s="165"/>
      <c r="C59" s="518"/>
      <c r="D59" s="518"/>
      <c r="E59" s="518"/>
      <c r="F59" s="518"/>
      <c r="G59" s="518"/>
      <c r="H59" s="518"/>
      <c r="I59" s="518"/>
      <c r="J59" s="518"/>
      <c r="K59" s="518"/>
      <c r="L59" s="518"/>
      <c r="M59" s="518"/>
      <c r="N59" s="518"/>
    </row>
    <row r="60" spans="1:26" ht="15" thickBot="1" x14ac:dyDescent="0.3"/>
    <row r="61" spans="1:26" ht="27" thickBot="1" x14ac:dyDescent="0.3">
      <c r="B61" s="519" t="s">
        <v>141</v>
      </c>
      <c r="C61" s="519"/>
      <c r="D61" s="519"/>
      <c r="E61" s="519"/>
      <c r="F61" s="519"/>
      <c r="G61" s="519"/>
      <c r="H61" s="519"/>
      <c r="I61" s="519"/>
      <c r="J61" s="519"/>
      <c r="K61" s="519"/>
      <c r="L61" s="519"/>
      <c r="M61" s="519"/>
      <c r="N61" s="519"/>
    </row>
    <row r="64" spans="1:26" ht="90" x14ac:dyDescent="0.25">
      <c r="B64" s="176" t="s">
        <v>142</v>
      </c>
      <c r="C64" s="195" t="s">
        <v>143</v>
      </c>
      <c r="D64" s="195" t="s">
        <v>144</v>
      </c>
      <c r="E64" s="195" t="s">
        <v>145</v>
      </c>
      <c r="F64" s="195" t="s">
        <v>146</v>
      </c>
      <c r="G64" s="195" t="s">
        <v>147</v>
      </c>
      <c r="H64" s="195" t="s">
        <v>148</v>
      </c>
      <c r="I64" s="176" t="s">
        <v>149</v>
      </c>
      <c r="J64" s="195" t="s">
        <v>150</v>
      </c>
      <c r="K64" s="195" t="s">
        <v>151</v>
      </c>
      <c r="L64" s="195" t="s">
        <v>152</v>
      </c>
      <c r="M64" s="195" t="s">
        <v>153</v>
      </c>
      <c r="N64" s="196" t="s">
        <v>154</v>
      </c>
      <c r="O64" s="196" t="s">
        <v>155</v>
      </c>
      <c r="P64" s="489" t="s">
        <v>96</v>
      </c>
      <c r="Q64" s="491"/>
      <c r="R64" s="195" t="s">
        <v>156</v>
      </c>
    </row>
    <row r="65" spans="2:18" ht="156.75" customHeight="1" x14ac:dyDescent="0.25">
      <c r="B65" s="99" t="s">
        <v>402</v>
      </c>
      <c r="C65" s="127" t="s">
        <v>402</v>
      </c>
      <c r="D65" s="84" t="s">
        <v>486</v>
      </c>
      <c r="E65" s="127">
        <v>120</v>
      </c>
      <c r="F65" s="47" t="s">
        <v>128</v>
      </c>
      <c r="G65" s="81" t="s">
        <v>128</v>
      </c>
      <c r="H65" s="47" t="s">
        <v>487</v>
      </c>
      <c r="I65" s="47" t="s">
        <v>488</v>
      </c>
      <c r="J65" s="47" t="s">
        <v>128</v>
      </c>
      <c r="K65" s="47" t="s">
        <v>75</v>
      </c>
      <c r="L65" s="47" t="s">
        <v>75</v>
      </c>
      <c r="M65" s="47" t="s">
        <v>75</v>
      </c>
      <c r="N65" s="47" t="s">
        <v>75</v>
      </c>
      <c r="O65" s="47" t="s">
        <v>75</v>
      </c>
      <c r="P65" s="484" t="s">
        <v>489</v>
      </c>
      <c r="Q65" s="485"/>
      <c r="R65" s="47" t="s">
        <v>95</v>
      </c>
    </row>
    <row r="66" spans="2:18" ht="107.25" customHeight="1" x14ac:dyDescent="0.25">
      <c r="B66" s="99" t="s">
        <v>490</v>
      </c>
      <c r="C66" s="127" t="s">
        <v>490</v>
      </c>
      <c r="D66" s="84" t="s">
        <v>491</v>
      </c>
      <c r="E66" s="127">
        <v>110</v>
      </c>
      <c r="F66" s="47" t="s">
        <v>128</v>
      </c>
      <c r="G66" s="81" t="s">
        <v>487</v>
      </c>
      <c r="H66" s="47" t="s">
        <v>128</v>
      </c>
      <c r="I66" s="47" t="s">
        <v>488</v>
      </c>
      <c r="J66" s="47" t="s">
        <v>128</v>
      </c>
      <c r="K66" s="47" t="s">
        <v>75</v>
      </c>
      <c r="L66" s="47" t="s">
        <v>75</v>
      </c>
      <c r="M66" s="47" t="s">
        <v>75</v>
      </c>
      <c r="N66" s="47" t="s">
        <v>75</v>
      </c>
      <c r="O66" s="47" t="s">
        <v>75</v>
      </c>
      <c r="P66" s="484" t="s">
        <v>492</v>
      </c>
      <c r="Q66" s="485"/>
      <c r="R66" s="47" t="s">
        <v>95</v>
      </c>
    </row>
    <row r="67" spans="2:18" ht="105.75" customHeight="1" x14ac:dyDescent="0.25">
      <c r="B67" s="99" t="s">
        <v>490</v>
      </c>
      <c r="C67" s="127" t="s">
        <v>490</v>
      </c>
      <c r="D67" s="84" t="s">
        <v>493</v>
      </c>
      <c r="E67" s="127">
        <v>140</v>
      </c>
      <c r="F67" s="47" t="s">
        <v>128</v>
      </c>
      <c r="G67" s="81" t="s">
        <v>487</v>
      </c>
      <c r="H67" s="47" t="s">
        <v>128</v>
      </c>
      <c r="I67" s="47" t="s">
        <v>488</v>
      </c>
      <c r="J67" s="47" t="s">
        <v>128</v>
      </c>
      <c r="K67" s="47" t="s">
        <v>75</v>
      </c>
      <c r="L67" s="47" t="s">
        <v>75</v>
      </c>
      <c r="M67" s="47" t="s">
        <v>75</v>
      </c>
      <c r="N67" s="47" t="s">
        <v>75</v>
      </c>
      <c r="O67" s="47" t="s">
        <v>75</v>
      </c>
      <c r="P67" s="484" t="s">
        <v>492</v>
      </c>
      <c r="Q67" s="485"/>
      <c r="R67" s="47" t="s">
        <v>95</v>
      </c>
    </row>
    <row r="68" spans="2:18" ht="28.5" x14ac:dyDescent="0.25">
      <c r="B68" s="99" t="s">
        <v>402</v>
      </c>
      <c r="C68" s="127" t="s">
        <v>402</v>
      </c>
      <c r="D68" s="84" t="s">
        <v>494</v>
      </c>
      <c r="E68" s="127">
        <v>120</v>
      </c>
      <c r="F68" s="47" t="s">
        <v>128</v>
      </c>
      <c r="G68" s="81" t="s">
        <v>128</v>
      </c>
      <c r="H68" s="47" t="s">
        <v>75</v>
      </c>
      <c r="I68" s="47" t="s">
        <v>488</v>
      </c>
      <c r="J68" s="47" t="s">
        <v>128</v>
      </c>
      <c r="K68" s="47" t="s">
        <v>75</v>
      </c>
      <c r="L68" s="47" t="s">
        <v>75</v>
      </c>
      <c r="M68" s="47" t="s">
        <v>75</v>
      </c>
      <c r="N68" s="47" t="s">
        <v>75</v>
      </c>
      <c r="O68" s="47" t="s">
        <v>75</v>
      </c>
      <c r="P68" s="484"/>
      <c r="Q68" s="485"/>
      <c r="R68" s="47" t="s">
        <v>75</v>
      </c>
    </row>
    <row r="69" spans="2:18" ht="15" x14ac:dyDescent="0.2">
      <c r="B69" s="100"/>
      <c r="C69" s="100"/>
      <c r="D69" s="166"/>
      <c r="E69" s="166"/>
      <c r="F69" s="169"/>
      <c r="G69" s="170"/>
      <c r="H69" s="169"/>
      <c r="I69" s="99"/>
      <c r="J69" s="100"/>
      <c r="K69" s="100"/>
      <c r="L69" s="99"/>
      <c r="M69" s="99"/>
      <c r="N69" s="99"/>
      <c r="O69" s="99"/>
      <c r="P69" s="489"/>
      <c r="Q69" s="491"/>
      <c r="R69" s="99"/>
    </row>
    <row r="70" spans="2:18" ht="15" x14ac:dyDescent="0.2">
      <c r="B70" s="100"/>
      <c r="C70" s="100"/>
      <c r="D70" s="166"/>
      <c r="E70" s="166"/>
      <c r="F70" s="169"/>
      <c r="G70" s="170"/>
      <c r="H70" s="169"/>
      <c r="I70" s="99"/>
      <c r="J70" s="100"/>
      <c r="K70" s="100"/>
      <c r="L70" s="99"/>
      <c r="M70" s="99"/>
      <c r="N70" s="99"/>
      <c r="O70" s="99"/>
      <c r="P70" s="489"/>
      <c r="Q70" s="491"/>
      <c r="R70" s="99"/>
    </row>
    <row r="71" spans="2:18" ht="15" x14ac:dyDescent="0.25">
      <c r="B71" s="99"/>
      <c r="C71" s="99"/>
      <c r="D71" s="99"/>
      <c r="E71" s="99"/>
      <c r="F71" s="99"/>
      <c r="G71" s="197"/>
      <c r="H71" s="99"/>
      <c r="I71" s="99"/>
      <c r="J71" s="99"/>
      <c r="K71" s="99"/>
      <c r="L71" s="99"/>
      <c r="M71" s="99"/>
      <c r="N71" s="99"/>
      <c r="O71" s="99"/>
      <c r="P71" s="489"/>
      <c r="Q71" s="491"/>
      <c r="R71" s="99"/>
    </row>
    <row r="72" spans="2:18" x14ac:dyDescent="0.25">
      <c r="B72" s="123" t="s">
        <v>159</v>
      </c>
      <c r="H72" s="99"/>
      <c r="I72" s="99"/>
    </row>
    <row r="73" spans="2:18" x14ac:dyDescent="0.25">
      <c r="B73" s="123" t="s">
        <v>160</v>
      </c>
    </row>
    <row r="74" spans="2:18" x14ac:dyDescent="0.25">
      <c r="B74" s="123" t="s">
        <v>161</v>
      </c>
    </row>
    <row r="76" spans="2:18" ht="15" thickBot="1" x14ac:dyDescent="0.3"/>
    <row r="77" spans="2:18" ht="27" thickBot="1" x14ac:dyDescent="0.3">
      <c r="B77" s="513" t="s">
        <v>162</v>
      </c>
      <c r="C77" s="514"/>
      <c r="D77" s="514"/>
      <c r="E77" s="514"/>
      <c r="F77" s="514"/>
      <c r="G77" s="514"/>
      <c r="H77" s="514"/>
      <c r="I77" s="514"/>
      <c r="J77" s="514"/>
      <c r="K77" s="514"/>
      <c r="L77" s="514"/>
      <c r="M77" s="514"/>
      <c r="N77" s="515"/>
    </row>
    <row r="82" spans="2:17" ht="15" x14ac:dyDescent="0.25">
      <c r="B82" s="476" t="s">
        <v>163</v>
      </c>
      <c r="C82" s="498" t="s">
        <v>164</v>
      </c>
      <c r="D82" s="498" t="s">
        <v>165</v>
      </c>
      <c r="E82" s="498" t="s">
        <v>166</v>
      </c>
      <c r="F82" s="498" t="s">
        <v>167</v>
      </c>
      <c r="G82" s="498" t="s">
        <v>168</v>
      </c>
      <c r="H82" s="498" t="s">
        <v>169</v>
      </c>
      <c r="I82" s="498" t="s">
        <v>170</v>
      </c>
      <c r="J82" s="498" t="s">
        <v>171</v>
      </c>
      <c r="K82" s="498"/>
      <c r="L82" s="498"/>
      <c r="M82" s="498" t="s">
        <v>172</v>
      </c>
      <c r="N82" s="498" t="s">
        <v>1804</v>
      </c>
      <c r="O82" s="498" t="s">
        <v>1805</v>
      </c>
      <c r="P82" s="498" t="s">
        <v>96</v>
      </c>
      <c r="Q82" s="498"/>
    </row>
    <row r="83" spans="2:17" ht="28.5" x14ac:dyDescent="0.2">
      <c r="B83" s="477"/>
      <c r="C83" s="498"/>
      <c r="D83" s="498"/>
      <c r="E83" s="498"/>
      <c r="F83" s="498"/>
      <c r="G83" s="498"/>
      <c r="H83" s="498"/>
      <c r="I83" s="498"/>
      <c r="J83" s="166" t="s">
        <v>173</v>
      </c>
      <c r="K83" s="144" t="s">
        <v>174</v>
      </c>
      <c r="L83" s="100" t="s">
        <v>175</v>
      </c>
      <c r="M83" s="498"/>
      <c r="N83" s="498"/>
      <c r="O83" s="498"/>
      <c r="P83" s="498"/>
      <c r="Q83" s="498"/>
    </row>
    <row r="84" spans="2:17" ht="82.5" customHeight="1" x14ac:dyDescent="0.25">
      <c r="B84" s="76" t="s">
        <v>176</v>
      </c>
      <c r="C84" s="76">
        <v>250</v>
      </c>
      <c r="D84" s="76" t="s">
        <v>495</v>
      </c>
      <c r="E84" s="198">
        <v>39773164</v>
      </c>
      <c r="F84" s="76" t="s">
        <v>496</v>
      </c>
      <c r="G84" s="76" t="s">
        <v>497</v>
      </c>
      <c r="H84" s="199">
        <v>41396</v>
      </c>
      <c r="I84" s="76" t="s">
        <v>128</v>
      </c>
      <c r="J84" s="127" t="s">
        <v>498</v>
      </c>
      <c r="K84" s="127" t="s">
        <v>498</v>
      </c>
      <c r="L84" s="127" t="s">
        <v>498</v>
      </c>
      <c r="M84" s="47" t="s">
        <v>75</v>
      </c>
      <c r="N84" s="47" t="s">
        <v>95</v>
      </c>
      <c r="O84" s="47" t="s">
        <v>75</v>
      </c>
      <c r="P84" s="499" t="s">
        <v>499</v>
      </c>
      <c r="Q84" s="499"/>
    </row>
    <row r="85" spans="2:17" ht="62.25" customHeight="1" x14ac:dyDescent="0.25">
      <c r="B85" s="76" t="s">
        <v>176</v>
      </c>
      <c r="C85" s="76">
        <v>220</v>
      </c>
      <c r="D85" s="76" t="s">
        <v>500</v>
      </c>
      <c r="E85" s="76">
        <v>39792445</v>
      </c>
      <c r="F85" s="76" t="s">
        <v>501</v>
      </c>
      <c r="G85" s="76" t="s">
        <v>502</v>
      </c>
      <c r="H85" s="200">
        <v>40892</v>
      </c>
      <c r="I85" s="76" t="s">
        <v>128</v>
      </c>
      <c r="J85" s="127" t="s">
        <v>67</v>
      </c>
      <c r="K85" s="129" t="s">
        <v>503</v>
      </c>
      <c r="L85" s="127" t="s">
        <v>504</v>
      </c>
      <c r="M85" s="47" t="s">
        <v>75</v>
      </c>
      <c r="N85" s="47" t="s">
        <v>75</v>
      </c>
      <c r="O85" s="47" t="s">
        <v>75</v>
      </c>
      <c r="P85" s="470"/>
      <c r="Q85" s="470"/>
    </row>
    <row r="86" spans="2:17" ht="63" customHeight="1" x14ac:dyDescent="0.25">
      <c r="B86" s="76" t="s">
        <v>183</v>
      </c>
      <c r="C86" s="76">
        <v>250</v>
      </c>
      <c r="D86" s="76" t="s">
        <v>505</v>
      </c>
      <c r="E86" s="198">
        <v>1020750599</v>
      </c>
      <c r="F86" s="198" t="s">
        <v>334</v>
      </c>
      <c r="G86" s="76" t="s">
        <v>506</v>
      </c>
      <c r="H86" s="199">
        <v>41485</v>
      </c>
      <c r="I86" s="76">
        <v>139220</v>
      </c>
      <c r="J86" s="127" t="s">
        <v>67</v>
      </c>
      <c r="K86" s="127" t="s">
        <v>507</v>
      </c>
      <c r="L86" s="127" t="s">
        <v>422</v>
      </c>
      <c r="M86" s="47" t="s">
        <v>75</v>
      </c>
      <c r="N86" s="47" t="s">
        <v>75</v>
      </c>
      <c r="O86" s="47" t="s">
        <v>75</v>
      </c>
      <c r="P86" s="470" t="s">
        <v>508</v>
      </c>
      <c r="Q86" s="470"/>
    </row>
    <row r="87" spans="2:17" ht="57" customHeight="1" x14ac:dyDescent="0.25">
      <c r="B87" s="76" t="s">
        <v>183</v>
      </c>
      <c r="C87" s="76">
        <v>220</v>
      </c>
      <c r="D87" s="76" t="s">
        <v>509</v>
      </c>
      <c r="E87" s="198">
        <v>32640996</v>
      </c>
      <c r="F87" s="198" t="s">
        <v>334</v>
      </c>
      <c r="G87" s="76" t="s">
        <v>510</v>
      </c>
      <c r="H87" s="199">
        <v>30307</v>
      </c>
      <c r="I87" s="76" t="s">
        <v>213</v>
      </c>
      <c r="J87" s="127" t="s">
        <v>67</v>
      </c>
      <c r="K87" s="127" t="s">
        <v>511</v>
      </c>
      <c r="L87" s="127" t="s">
        <v>512</v>
      </c>
      <c r="M87" s="47" t="s">
        <v>75</v>
      </c>
      <c r="N87" s="47" t="s">
        <v>75</v>
      </c>
      <c r="O87" s="47" t="s">
        <v>75</v>
      </c>
      <c r="P87" s="492" t="s">
        <v>1832</v>
      </c>
      <c r="Q87" s="492"/>
    </row>
    <row r="88" spans="2:17" x14ac:dyDescent="0.25">
      <c r="B88" s="86"/>
      <c r="C88" s="86"/>
      <c r="D88" s="86"/>
      <c r="E88" s="203"/>
      <c r="F88" s="203"/>
      <c r="G88" s="86"/>
      <c r="H88" s="204"/>
      <c r="I88" s="86"/>
      <c r="J88" s="149"/>
      <c r="K88" s="149"/>
      <c r="L88" s="149"/>
      <c r="M88" s="187"/>
      <c r="N88" s="187"/>
      <c r="O88" s="187"/>
      <c r="P88" s="152"/>
      <c r="Q88" s="152"/>
    </row>
    <row r="89" spans="2:17" ht="15" thickBot="1" x14ac:dyDescent="0.3">
      <c r="B89" s="86"/>
      <c r="C89" s="86"/>
      <c r="D89" s="86"/>
      <c r="E89" s="203"/>
      <c r="F89" s="203"/>
      <c r="G89" s="86"/>
      <c r="H89" s="204"/>
      <c r="I89" s="86"/>
      <c r="J89" s="149"/>
      <c r="K89" s="149"/>
      <c r="L89" s="149"/>
      <c r="M89" s="187"/>
      <c r="N89" s="187"/>
      <c r="O89" s="187"/>
      <c r="P89" s="152"/>
      <c r="Q89" s="152"/>
    </row>
    <row r="90" spans="2:17" ht="27" thickBot="1" x14ac:dyDescent="0.3">
      <c r="B90" s="513" t="s">
        <v>191</v>
      </c>
      <c r="C90" s="514"/>
      <c r="D90" s="514"/>
      <c r="E90" s="514"/>
      <c r="F90" s="514"/>
      <c r="G90" s="514"/>
      <c r="H90" s="514"/>
      <c r="I90" s="514"/>
      <c r="J90" s="514"/>
      <c r="K90" s="514"/>
      <c r="L90" s="514"/>
      <c r="M90" s="514"/>
      <c r="N90" s="515"/>
    </row>
    <row r="93" spans="2:17" ht="30" x14ac:dyDescent="0.25">
      <c r="B93" s="195" t="s">
        <v>94</v>
      </c>
      <c r="C93" s="195" t="s">
        <v>1806</v>
      </c>
      <c r="D93" s="489" t="s">
        <v>96</v>
      </c>
      <c r="E93" s="491"/>
    </row>
    <row r="94" spans="2:17" ht="28.5" x14ac:dyDescent="0.25">
      <c r="B94" s="127" t="s">
        <v>192</v>
      </c>
      <c r="C94" s="85" t="s">
        <v>75</v>
      </c>
      <c r="D94" s="492"/>
      <c r="E94" s="492"/>
    </row>
    <row r="97" spans="1:26" ht="26.25" x14ac:dyDescent="0.25">
      <c r="B97" s="516" t="s">
        <v>193</v>
      </c>
      <c r="C97" s="517"/>
      <c r="D97" s="517"/>
      <c r="E97" s="517"/>
      <c r="F97" s="517"/>
      <c r="G97" s="517"/>
      <c r="H97" s="517"/>
      <c r="I97" s="517"/>
      <c r="J97" s="517"/>
      <c r="K97" s="517"/>
      <c r="L97" s="517"/>
      <c r="M97" s="517"/>
      <c r="N97" s="517"/>
      <c r="O97" s="517"/>
      <c r="P97" s="517"/>
    </row>
    <row r="99" spans="1:26" ht="15" thickBot="1" x14ac:dyDescent="0.3"/>
    <row r="100" spans="1:26" ht="27" thickBot="1" x14ac:dyDescent="0.3">
      <c r="B100" s="513" t="s">
        <v>194</v>
      </c>
      <c r="C100" s="514"/>
      <c r="D100" s="514"/>
      <c r="E100" s="514"/>
      <c r="F100" s="514"/>
      <c r="G100" s="514"/>
      <c r="H100" s="514"/>
      <c r="I100" s="514"/>
      <c r="J100" s="514"/>
      <c r="K100" s="514"/>
      <c r="L100" s="514"/>
      <c r="M100" s="514"/>
      <c r="N100" s="515"/>
    </row>
    <row r="102" spans="1:26" ht="15" thickBot="1" x14ac:dyDescent="0.3">
      <c r="M102" s="191"/>
      <c r="N102" s="191"/>
    </row>
    <row r="103" spans="1:26" s="174" customFormat="1" ht="75" x14ac:dyDescent="0.25">
      <c r="B103" s="192" t="s">
        <v>110</v>
      </c>
      <c r="C103" s="192" t="s">
        <v>111</v>
      </c>
      <c r="D103" s="192" t="s">
        <v>112</v>
      </c>
      <c r="E103" s="192" t="s">
        <v>113</v>
      </c>
      <c r="F103" s="192" t="s">
        <v>114</v>
      </c>
      <c r="G103" s="192" t="s">
        <v>115</v>
      </c>
      <c r="H103" s="192" t="s">
        <v>116</v>
      </c>
      <c r="I103" s="192" t="s">
        <v>117</v>
      </c>
      <c r="J103" s="192" t="s">
        <v>118</v>
      </c>
      <c r="K103" s="192" t="s">
        <v>119</v>
      </c>
      <c r="L103" s="192" t="s">
        <v>120</v>
      </c>
      <c r="M103" s="193" t="s">
        <v>121</v>
      </c>
      <c r="N103" s="192" t="s">
        <v>122</v>
      </c>
      <c r="O103" s="192" t="s">
        <v>123</v>
      </c>
      <c r="P103" s="194" t="s">
        <v>124</v>
      </c>
      <c r="Q103" s="194" t="s">
        <v>125</v>
      </c>
    </row>
    <row r="104" spans="1:26" s="79" customFormat="1" ht="49.5" customHeight="1" x14ac:dyDescent="0.25">
      <c r="A104" s="47">
        <v>1</v>
      </c>
      <c r="B104" s="118" t="s">
        <v>67</v>
      </c>
      <c r="C104" s="118" t="s">
        <v>67</v>
      </c>
      <c r="D104" s="62" t="s">
        <v>479</v>
      </c>
      <c r="E104" s="62" t="s">
        <v>513</v>
      </c>
      <c r="F104" s="109" t="s">
        <v>75</v>
      </c>
      <c r="G104" s="110" t="s">
        <v>128</v>
      </c>
      <c r="H104" s="111">
        <v>41850</v>
      </c>
      <c r="I104" s="111">
        <v>41988</v>
      </c>
      <c r="J104" s="112" t="s">
        <v>95</v>
      </c>
      <c r="K104" s="113">
        <v>4</v>
      </c>
      <c r="L104" s="113">
        <v>0</v>
      </c>
      <c r="M104" s="114">
        <f>100+140+120+110</f>
        <v>470</v>
      </c>
      <c r="N104" s="115" t="s">
        <v>128</v>
      </c>
      <c r="O104" s="116">
        <v>352759180</v>
      </c>
      <c r="P104" s="117" t="s">
        <v>514</v>
      </c>
      <c r="Q104" s="76" t="s">
        <v>515</v>
      </c>
      <c r="R104" s="86"/>
      <c r="S104" s="86"/>
      <c r="T104" s="86"/>
      <c r="U104" s="86"/>
      <c r="V104" s="86"/>
      <c r="W104" s="86"/>
      <c r="X104" s="86"/>
      <c r="Y104" s="86"/>
      <c r="Z104" s="86"/>
    </row>
    <row r="105" spans="1:26" s="79" customFormat="1" ht="165" customHeight="1" x14ac:dyDescent="0.25">
      <c r="A105" s="47">
        <v>4</v>
      </c>
      <c r="B105" s="62"/>
      <c r="C105" s="62"/>
      <c r="D105" s="62"/>
      <c r="E105" s="62"/>
      <c r="F105" s="205"/>
      <c r="G105" s="120"/>
      <c r="H105" s="111"/>
      <c r="I105" s="111"/>
      <c r="J105" s="112"/>
      <c r="K105" s="206"/>
      <c r="L105" s="207"/>
      <c r="M105" s="114"/>
      <c r="N105" s="115"/>
      <c r="O105" s="208"/>
      <c r="P105" s="117"/>
      <c r="Q105" s="76" t="s">
        <v>516</v>
      </c>
      <c r="R105" s="86"/>
      <c r="S105" s="86"/>
      <c r="T105" s="86"/>
      <c r="U105" s="86"/>
      <c r="V105" s="86"/>
      <c r="W105" s="86"/>
      <c r="X105" s="86"/>
      <c r="Y105" s="86"/>
      <c r="Z105" s="86"/>
    </row>
    <row r="106" spans="1:26" s="79" customFormat="1" x14ac:dyDescent="0.25">
      <c r="A106" s="47"/>
      <c r="B106" s="62"/>
      <c r="C106" s="63"/>
      <c r="D106" s="62"/>
      <c r="E106" s="119"/>
      <c r="F106" s="120"/>
      <c r="G106" s="120"/>
      <c r="H106" s="120"/>
      <c r="I106" s="112"/>
      <c r="J106" s="112"/>
      <c r="K106" s="112"/>
      <c r="L106" s="112"/>
      <c r="M106" s="115"/>
      <c r="N106" s="115"/>
      <c r="O106" s="117"/>
      <c r="P106" s="117"/>
      <c r="Q106" s="76"/>
      <c r="R106" s="86"/>
      <c r="S106" s="86"/>
      <c r="T106" s="86"/>
      <c r="U106" s="86"/>
      <c r="V106" s="86"/>
      <c r="W106" s="86"/>
      <c r="X106" s="86"/>
      <c r="Y106" s="86"/>
      <c r="Z106" s="86"/>
    </row>
    <row r="107" spans="1:26" s="79" customFormat="1" x14ac:dyDescent="0.25">
      <c r="A107" s="47"/>
      <c r="B107" s="118" t="s">
        <v>105</v>
      </c>
      <c r="C107" s="63"/>
      <c r="D107" s="62"/>
      <c r="E107" s="119"/>
      <c r="F107" s="120"/>
      <c r="G107" s="120"/>
      <c r="H107" s="120"/>
      <c r="I107" s="112"/>
      <c r="J107" s="112"/>
      <c r="K107" s="121">
        <f>SUM(K103:K106)</f>
        <v>4</v>
      </c>
      <c r="L107" s="76"/>
      <c r="M107" s="121">
        <f>SUM(M104:M106)</f>
        <v>470</v>
      </c>
      <c r="N107" s="122"/>
      <c r="O107" s="117"/>
      <c r="P107" s="117"/>
      <c r="Q107" s="76"/>
    </row>
    <row r="108" spans="1:26" x14ac:dyDescent="0.25">
      <c r="E108" s="155"/>
    </row>
    <row r="109" spans="1:26" ht="30.75" customHeight="1" x14ac:dyDescent="0.25">
      <c r="B109" s="167" t="s">
        <v>204</v>
      </c>
      <c r="C109" s="209">
        <f>K107</f>
        <v>4</v>
      </c>
      <c r="H109" s="126"/>
      <c r="I109" s="126"/>
      <c r="J109" s="126"/>
      <c r="K109" s="126"/>
      <c r="L109" s="126"/>
      <c r="M109" s="126"/>
    </row>
    <row r="111" spans="1:26" ht="15" thickBot="1" x14ac:dyDescent="0.3"/>
    <row r="112" spans="1:26" ht="30.75" thickBot="1" x14ac:dyDescent="0.3">
      <c r="B112" s="210" t="s">
        <v>205</v>
      </c>
      <c r="C112" s="211" t="s">
        <v>206</v>
      </c>
      <c r="D112" s="210" t="s">
        <v>104</v>
      </c>
      <c r="E112" s="211" t="s">
        <v>207</v>
      </c>
    </row>
    <row r="113" spans="2:17" x14ac:dyDescent="0.25">
      <c r="B113" s="47" t="s">
        <v>208</v>
      </c>
      <c r="C113" s="212">
        <v>20</v>
      </c>
      <c r="D113" s="212">
        <v>0</v>
      </c>
      <c r="E113" s="495">
        <f>+D113+D114+D115</f>
        <v>0</v>
      </c>
    </row>
    <row r="114" spans="2:17" x14ac:dyDescent="0.25">
      <c r="B114" s="47" t="s">
        <v>209</v>
      </c>
      <c r="C114" s="85">
        <v>30</v>
      </c>
      <c r="D114" s="85">
        <v>0</v>
      </c>
      <c r="E114" s="496"/>
    </row>
    <row r="115" spans="2:17" ht="15" thickBot="1" x14ac:dyDescent="0.3">
      <c r="B115" s="47" t="s">
        <v>210</v>
      </c>
      <c r="C115" s="213">
        <v>40</v>
      </c>
      <c r="D115" s="213">
        <v>0</v>
      </c>
      <c r="E115" s="497"/>
    </row>
    <row r="117" spans="2:17" ht="15" thickBot="1" x14ac:dyDescent="0.3"/>
    <row r="118" spans="2:17" ht="27" thickBot="1" x14ac:dyDescent="0.3">
      <c r="B118" s="513" t="s">
        <v>211</v>
      </c>
      <c r="C118" s="514"/>
      <c r="D118" s="514"/>
      <c r="E118" s="514"/>
      <c r="F118" s="514"/>
      <c r="G118" s="514"/>
      <c r="H118" s="514"/>
      <c r="I118" s="514"/>
      <c r="J118" s="514"/>
      <c r="K118" s="514"/>
      <c r="L118" s="514"/>
      <c r="M118" s="514"/>
      <c r="N118" s="515"/>
    </row>
    <row r="120" spans="2:17" ht="15" x14ac:dyDescent="0.25">
      <c r="B120" s="476" t="s">
        <v>163</v>
      </c>
      <c r="C120" s="476" t="s">
        <v>164</v>
      </c>
      <c r="D120" s="476" t="s">
        <v>165</v>
      </c>
      <c r="E120" s="476" t="s">
        <v>166</v>
      </c>
      <c r="F120" s="476" t="s">
        <v>167</v>
      </c>
      <c r="G120" s="476" t="s">
        <v>168</v>
      </c>
      <c r="H120" s="476" t="s">
        <v>169</v>
      </c>
      <c r="I120" s="476" t="s">
        <v>170</v>
      </c>
      <c r="J120" s="489" t="s">
        <v>171</v>
      </c>
      <c r="K120" s="490"/>
      <c r="L120" s="491"/>
      <c r="M120" s="476" t="s">
        <v>172</v>
      </c>
      <c r="N120" s="476" t="s">
        <v>1804</v>
      </c>
      <c r="O120" s="476" t="s">
        <v>1805</v>
      </c>
      <c r="P120" s="478" t="s">
        <v>96</v>
      </c>
      <c r="Q120" s="479"/>
    </row>
    <row r="121" spans="2:17" ht="41.25" customHeight="1" x14ac:dyDescent="0.25">
      <c r="B121" s="477"/>
      <c r="C121" s="477"/>
      <c r="D121" s="477"/>
      <c r="E121" s="477"/>
      <c r="F121" s="477"/>
      <c r="G121" s="477"/>
      <c r="H121" s="477"/>
      <c r="I121" s="477"/>
      <c r="J121" s="176" t="s">
        <v>173</v>
      </c>
      <c r="K121" s="176" t="s">
        <v>174</v>
      </c>
      <c r="L121" s="176" t="s">
        <v>175</v>
      </c>
      <c r="M121" s="477"/>
      <c r="N121" s="477"/>
      <c r="O121" s="477"/>
      <c r="P121" s="480"/>
      <c r="Q121" s="481"/>
    </row>
    <row r="122" spans="2:17" ht="41.25" customHeight="1" x14ac:dyDescent="0.25">
      <c r="B122" s="562" t="s">
        <v>1810</v>
      </c>
      <c r="C122" s="562">
        <v>470</v>
      </c>
      <c r="D122" s="567" t="s">
        <v>517</v>
      </c>
      <c r="E122" s="569">
        <v>52228410</v>
      </c>
      <c r="F122" s="569" t="s">
        <v>222</v>
      </c>
      <c r="G122" s="569" t="s">
        <v>469</v>
      </c>
      <c r="H122" s="571" t="s">
        <v>518</v>
      </c>
      <c r="I122" s="474" t="s">
        <v>519</v>
      </c>
      <c r="J122" s="127" t="s">
        <v>67</v>
      </c>
      <c r="K122" s="127" t="s">
        <v>520</v>
      </c>
      <c r="L122" s="76" t="s">
        <v>521</v>
      </c>
      <c r="M122" s="474" t="s">
        <v>75</v>
      </c>
      <c r="N122" s="562" t="s">
        <v>75</v>
      </c>
      <c r="O122" s="562" t="s">
        <v>75</v>
      </c>
      <c r="P122" s="478"/>
      <c r="Q122" s="479"/>
    </row>
    <row r="123" spans="2:17" ht="28.5" x14ac:dyDescent="0.25">
      <c r="B123" s="564"/>
      <c r="C123" s="564"/>
      <c r="D123" s="568"/>
      <c r="E123" s="570"/>
      <c r="F123" s="570"/>
      <c r="G123" s="570"/>
      <c r="H123" s="572"/>
      <c r="I123" s="475"/>
      <c r="J123" s="127" t="s">
        <v>522</v>
      </c>
      <c r="K123" s="127" t="s">
        <v>523</v>
      </c>
      <c r="L123" s="76" t="s">
        <v>524</v>
      </c>
      <c r="M123" s="475"/>
      <c r="N123" s="564"/>
      <c r="O123" s="564"/>
      <c r="P123" s="480"/>
      <c r="Q123" s="481"/>
    </row>
    <row r="124" spans="2:17" s="215" customFormat="1" ht="135.75" customHeight="1" x14ac:dyDescent="0.25">
      <c r="B124" s="127" t="s">
        <v>1802</v>
      </c>
      <c r="C124" s="47">
        <v>470</v>
      </c>
      <c r="D124" s="127" t="s">
        <v>525</v>
      </c>
      <c r="E124" s="99">
        <v>40378171</v>
      </c>
      <c r="F124" s="127" t="s">
        <v>366</v>
      </c>
      <c r="G124" s="99" t="s">
        <v>469</v>
      </c>
      <c r="H124" s="214">
        <v>34796</v>
      </c>
      <c r="I124" s="99" t="s">
        <v>487</v>
      </c>
      <c r="J124" s="127" t="s">
        <v>526</v>
      </c>
      <c r="K124" s="127" t="s">
        <v>527</v>
      </c>
      <c r="L124" s="76" t="s">
        <v>528</v>
      </c>
      <c r="M124" s="85" t="s">
        <v>95</v>
      </c>
      <c r="N124" s="85" t="s">
        <v>95</v>
      </c>
      <c r="O124" s="85" t="s">
        <v>75</v>
      </c>
      <c r="P124" s="484" t="s">
        <v>529</v>
      </c>
      <c r="Q124" s="485"/>
    </row>
    <row r="125" spans="2:17" s="215" customFormat="1" ht="45" customHeight="1" x14ac:dyDescent="0.2">
      <c r="B125" s="127" t="s">
        <v>1803</v>
      </c>
      <c r="C125" s="47">
        <v>470</v>
      </c>
      <c r="D125" s="144" t="s">
        <v>530</v>
      </c>
      <c r="E125" s="100">
        <v>11323570</v>
      </c>
      <c r="F125" s="100" t="s">
        <v>222</v>
      </c>
      <c r="G125" s="144" t="s">
        <v>474</v>
      </c>
      <c r="H125" s="216">
        <v>36056</v>
      </c>
      <c r="I125" s="100" t="s">
        <v>487</v>
      </c>
      <c r="J125" s="127" t="s">
        <v>67</v>
      </c>
      <c r="K125" s="100" t="s">
        <v>531</v>
      </c>
      <c r="L125" s="87" t="s">
        <v>532</v>
      </c>
      <c r="M125" s="85" t="s">
        <v>75</v>
      </c>
      <c r="N125" s="85" t="s">
        <v>75</v>
      </c>
      <c r="O125" s="85" t="s">
        <v>75</v>
      </c>
      <c r="P125" s="484" t="s">
        <v>533</v>
      </c>
      <c r="Q125" s="485"/>
    </row>
    <row r="126" spans="2:17" x14ac:dyDescent="0.2">
      <c r="B126" s="144"/>
      <c r="C126" s="217"/>
      <c r="D126" s="144"/>
      <c r="E126" s="100"/>
      <c r="F126" s="100"/>
      <c r="G126" s="144"/>
      <c r="H126" s="216"/>
      <c r="I126" s="100"/>
      <c r="J126" s="127"/>
      <c r="K126" s="100"/>
      <c r="L126" s="100"/>
      <c r="M126" s="100"/>
      <c r="N126" s="100"/>
      <c r="O126" s="100"/>
      <c r="P126" s="218"/>
      <c r="Q126" s="219"/>
    </row>
    <row r="128" spans="2:17" ht="15" thickBot="1" x14ac:dyDescent="0.3"/>
    <row r="129" spans="2:7" ht="30" x14ac:dyDescent="0.25">
      <c r="B129" s="158" t="s">
        <v>94</v>
      </c>
      <c r="C129" s="158" t="s">
        <v>205</v>
      </c>
      <c r="D129" s="176" t="s">
        <v>206</v>
      </c>
      <c r="E129" s="158" t="s">
        <v>104</v>
      </c>
      <c r="F129" s="211" t="s">
        <v>227</v>
      </c>
      <c r="G129" s="177"/>
    </row>
    <row r="130" spans="2:7" ht="105" customHeight="1" x14ac:dyDescent="0.2">
      <c r="B130" s="459" t="s">
        <v>228</v>
      </c>
      <c r="C130" s="220" t="s">
        <v>229</v>
      </c>
      <c r="D130" s="85">
        <v>25</v>
      </c>
      <c r="E130" s="85">
        <v>25</v>
      </c>
      <c r="F130" s="471">
        <f>+E130+E131+E132</f>
        <v>35</v>
      </c>
      <c r="G130" s="221"/>
    </row>
    <row r="131" spans="2:7" ht="75" customHeight="1" x14ac:dyDescent="0.2">
      <c r="B131" s="459"/>
      <c r="C131" s="220" t="s">
        <v>230</v>
      </c>
      <c r="D131" s="47">
        <v>25</v>
      </c>
      <c r="E131" s="85">
        <v>0</v>
      </c>
      <c r="F131" s="472"/>
      <c r="G131" s="221"/>
    </row>
    <row r="132" spans="2:7" ht="60" x14ac:dyDescent="0.2">
      <c r="B132" s="459"/>
      <c r="C132" s="220" t="s">
        <v>231</v>
      </c>
      <c r="D132" s="85">
        <v>10</v>
      </c>
      <c r="E132" s="85">
        <v>10</v>
      </c>
      <c r="F132" s="473"/>
      <c r="G132" s="221"/>
    </row>
    <row r="133" spans="2:7" x14ac:dyDescent="0.2">
      <c r="C133" s="171"/>
    </row>
    <row r="136" spans="2:7" ht="15" x14ac:dyDescent="0.25">
      <c r="B136" s="188" t="s">
        <v>232</v>
      </c>
    </row>
    <row r="139" spans="2:7" ht="15" x14ac:dyDescent="0.25">
      <c r="B139" s="176" t="s">
        <v>94</v>
      </c>
      <c r="C139" s="176" t="s">
        <v>103</v>
      </c>
      <c r="D139" s="158" t="s">
        <v>104</v>
      </c>
      <c r="E139" s="158" t="s">
        <v>105</v>
      </c>
    </row>
    <row r="140" spans="2:7" ht="42.75" x14ac:dyDescent="0.25">
      <c r="B140" s="190" t="s">
        <v>1807</v>
      </c>
      <c r="C140" s="47">
        <v>40</v>
      </c>
      <c r="D140" s="85">
        <f>+E113</f>
        <v>0</v>
      </c>
      <c r="E140" s="474">
        <f>+D140+D141</f>
        <v>35</v>
      </c>
    </row>
    <row r="141" spans="2:7" ht="71.25" x14ac:dyDescent="0.25">
      <c r="B141" s="190" t="s">
        <v>1808</v>
      </c>
      <c r="C141" s="47">
        <v>60</v>
      </c>
      <c r="D141" s="85">
        <f>+F130</f>
        <v>35</v>
      </c>
      <c r="E141" s="475"/>
    </row>
  </sheetData>
  <mergeCells count="80">
    <mergeCell ref="M46:N46"/>
    <mergeCell ref="B2:P2"/>
    <mergeCell ref="B4:P4"/>
    <mergeCell ref="A5:L5"/>
    <mergeCell ref="C7:N7"/>
    <mergeCell ref="C8:N8"/>
    <mergeCell ref="C9:N9"/>
    <mergeCell ref="C10:N10"/>
    <mergeCell ref="C11:E11"/>
    <mergeCell ref="B15:C22"/>
    <mergeCell ref="B23:C23"/>
    <mergeCell ref="E41:E42"/>
    <mergeCell ref="P70:Q70"/>
    <mergeCell ref="B55:B56"/>
    <mergeCell ref="C55:C56"/>
    <mergeCell ref="D55:E55"/>
    <mergeCell ref="C59:N59"/>
    <mergeCell ref="B61:N61"/>
    <mergeCell ref="P64:Q64"/>
    <mergeCell ref="P65:Q65"/>
    <mergeCell ref="P66:Q66"/>
    <mergeCell ref="P67:Q67"/>
    <mergeCell ref="P68:Q68"/>
    <mergeCell ref="P69:Q69"/>
    <mergeCell ref="P82:Q83"/>
    <mergeCell ref="P84:Q84"/>
    <mergeCell ref="P71:Q71"/>
    <mergeCell ref="B77:N77"/>
    <mergeCell ref="B82:B83"/>
    <mergeCell ref="C82:C83"/>
    <mergeCell ref="D82:D83"/>
    <mergeCell ref="E82:E83"/>
    <mergeCell ref="F82:F83"/>
    <mergeCell ref="G82:G83"/>
    <mergeCell ref="H82:H83"/>
    <mergeCell ref="I82:I83"/>
    <mergeCell ref="D94:E94"/>
    <mergeCell ref="J82:L82"/>
    <mergeCell ref="M82:M83"/>
    <mergeCell ref="N82:N83"/>
    <mergeCell ref="O82:O83"/>
    <mergeCell ref="P85:Q85"/>
    <mergeCell ref="P86:Q86"/>
    <mergeCell ref="P87:Q87"/>
    <mergeCell ref="B90:N90"/>
    <mergeCell ref="D93:E93"/>
    <mergeCell ref="N120:N121"/>
    <mergeCell ref="O120:O121"/>
    <mergeCell ref="B97:P97"/>
    <mergeCell ref="B100:N100"/>
    <mergeCell ref="E113:E115"/>
    <mergeCell ref="B118:N118"/>
    <mergeCell ref="B120:B121"/>
    <mergeCell ref="C120:C121"/>
    <mergeCell ref="D120:D121"/>
    <mergeCell ref="E120:E121"/>
    <mergeCell ref="F120:F121"/>
    <mergeCell ref="G120:G121"/>
    <mergeCell ref="B130:B132"/>
    <mergeCell ref="F130:F132"/>
    <mergeCell ref="P120:Q121"/>
    <mergeCell ref="B122:B123"/>
    <mergeCell ref="C122:C123"/>
    <mergeCell ref="D122:D123"/>
    <mergeCell ref="E122:E123"/>
    <mergeCell ref="F122:F123"/>
    <mergeCell ref="G122:G123"/>
    <mergeCell ref="H122:H123"/>
    <mergeCell ref="I122:I123"/>
    <mergeCell ref="M122:M123"/>
    <mergeCell ref="H120:H121"/>
    <mergeCell ref="I120:I121"/>
    <mergeCell ref="J120:L120"/>
    <mergeCell ref="M120:M121"/>
    <mergeCell ref="E140:E141"/>
    <mergeCell ref="N122:N123"/>
    <mergeCell ref="O122:O123"/>
    <mergeCell ref="P122:Q123"/>
    <mergeCell ref="P124:Q124"/>
    <mergeCell ref="P125:Q125"/>
  </mergeCells>
  <dataValidations count="2">
    <dataValidation type="decimal" allowBlank="1" showInputMessage="1" showErrorMessage="1" sqref="WVH983057 WVH25:WVH45 WLL25:WLL45 WBP25:WBP45 VRT25:VRT45 VHX25:VHX45 UYB25:UYB45 UOF25:UOF45 UEJ25:UEJ45 TUN25:TUN45 TKR25:TKR45 TAV25:TAV45 SQZ25:SQZ45 SHD25:SHD45 RXH25:RXH45 RNL25:RNL45 RDP25:RDP45 QTT25:QTT45 QJX25:QJX45 QAB25:QAB45 PQF25:PQF45 PGJ25:PGJ45 OWN25:OWN45 OMR25:OMR45 OCV25:OCV45 NSZ25:NSZ45 NJD25:NJD45 MZH25:MZH45 MPL25:MPL45 MFP25:MFP45 LVT25:LVT45 LLX25:LLX45 LCB25:LCB45 KSF25:KSF45 KIJ25:KIJ45 JYN25:JYN45 JOR25:JOR45 JEV25:JEV45 IUZ25:IUZ45 ILD25:ILD45 IBH25:IBH45 HRL25:HRL45 HHP25:HHP45 GXT25:GXT45 GNX25:GNX45 GEB25:GEB45 FUF25:FUF45 FKJ25:FKJ45 FAN25:FAN45 EQR25:EQR45 EGV25:EGV45 DWZ25:DWZ45 DND25:DND45 DDH25:DDH45 CTL25:CTL45 CJP25:CJP45 BZT25:BZT45 BPX25:BPX45 BGB25:BGB45 AWF25:AWF45 AMJ25:AMJ45 ACN25:ACN45 SR25:SR45 IV25:IV45 WBP983057 VRT983057 VHX983057 UYB983057 UOF983057 UEJ983057 TUN983057 TKR983057 TAV983057 SQZ983057 SHD983057 RXH983057 RNL983057 RDP983057 QTT983057 QJX983057 QAB983057 PQF983057 PGJ983057 OWN983057 OMR983057 OCV983057 NSZ983057 NJD983057 MZH983057 MPL983057 MFP983057 LVT983057 LLX983057 LCB983057 KSF983057 KIJ983057 JYN983057 JOR983057 JEV983057 IUZ983057 ILD983057 IBH983057 HRL983057 HHP983057 GXT983057 GNX983057 GEB983057 FUF983057 FKJ983057 FAN983057 EQR983057 EGV983057 DWZ983057 DND983057 DDH983057 CTL983057 CJP983057 BZT983057 BPX983057 BGB983057 AWF983057 AMJ983057 ACN983057 SR983057 IV983057 C983057 WVH917521 WLL917521 WBP917521 VRT917521 VHX917521 UYB917521 UOF917521 UEJ917521 TUN917521 TKR917521 TAV917521 SQZ917521 SHD917521 RXH917521 RNL917521 RDP917521 QTT917521 QJX917521 QAB917521 PQF917521 PGJ917521 OWN917521 OMR917521 OCV917521 NSZ917521 NJD917521 MZH917521 MPL917521 MFP917521 LVT917521 LLX917521 LCB917521 KSF917521 KIJ917521 JYN917521 JOR917521 JEV917521 IUZ917521 ILD917521 IBH917521 HRL917521 HHP917521 GXT917521 GNX917521 GEB917521 FUF917521 FKJ917521 FAN917521 EQR917521 EGV917521 DWZ917521 DND917521 DDH917521 CTL917521 CJP917521 BZT917521 BPX917521 BGB917521 AWF917521 AMJ917521 ACN917521 SR917521 IV917521 C917521 WVH851985 WLL851985 WBP851985 VRT851985 VHX851985 UYB851985 UOF851985 UEJ851985 TUN851985 TKR851985 TAV851985 SQZ851985 SHD851985 RXH851985 RNL851985 RDP851985 QTT851985 QJX851985 QAB851985 PQF851985 PGJ851985 OWN851985 OMR851985 OCV851985 NSZ851985 NJD851985 MZH851985 MPL851985 MFP851985 LVT851985 LLX851985 LCB851985 KSF851985 KIJ851985 JYN851985 JOR851985 JEV851985 IUZ851985 ILD851985 IBH851985 HRL851985 HHP851985 GXT851985 GNX851985 GEB851985 FUF851985 FKJ851985 FAN851985 EQR851985 EGV851985 DWZ851985 DND851985 DDH851985 CTL851985 CJP851985 BZT851985 BPX851985 BGB851985 AWF851985 AMJ851985 ACN851985 SR851985 IV851985 C851985 WVH786449 WLL786449 WBP786449 VRT786449 VHX786449 UYB786449 UOF786449 UEJ786449 TUN786449 TKR786449 TAV786449 SQZ786449 SHD786449 RXH786449 RNL786449 RDP786449 QTT786449 QJX786449 QAB786449 PQF786449 PGJ786449 OWN786449 OMR786449 OCV786449 NSZ786449 NJD786449 MZH786449 MPL786449 MFP786449 LVT786449 LLX786449 LCB786449 KSF786449 KIJ786449 JYN786449 JOR786449 JEV786449 IUZ786449 ILD786449 IBH786449 HRL786449 HHP786449 GXT786449 GNX786449 GEB786449 FUF786449 FKJ786449 FAN786449 EQR786449 EGV786449 DWZ786449 DND786449 DDH786449 CTL786449 CJP786449 BZT786449 BPX786449 BGB786449 AWF786449 AMJ786449 ACN786449 SR786449 IV786449 C786449 WVH720913 WLL720913 WBP720913 VRT720913 VHX720913 UYB720913 UOF720913 UEJ720913 TUN720913 TKR720913 TAV720913 SQZ720913 SHD720913 RXH720913 RNL720913 RDP720913 QTT720913 QJX720913 QAB720913 PQF720913 PGJ720913 OWN720913 OMR720913 OCV720913 NSZ720913 NJD720913 MZH720913 MPL720913 MFP720913 LVT720913 LLX720913 LCB720913 KSF720913 KIJ720913 JYN720913 JOR720913 JEV720913 IUZ720913 ILD720913 IBH720913 HRL720913 HHP720913 GXT720913 GNX720913 GEB720913 FUF720913 FKJ720913 FAN720913 EQR720913 EGV720913 DWZ720913 DND720913 DDH720913 CTL720913 CJP720913 BZT720913 BPX720913 BGB720913 AWF720913 AMJ720913 ACN720913 SR720913 IV720913 C720913 WVH655377 WLL655377 WBP655377 VRT655377 VHX655377 UYB655377 UOF655377 UEJ655377 TUN655377 TKR655377 TAV655377 SQZ655377 SHD655377 RXH655377 RNL655377 RDP655377 QTT655377 QJX655377 QAB655377 PQF655377 PGJ655377 OWN655377 OMR655377 OCV655377 NSZ655377 NJD655377 MZH655377 MPL655377 MFP655377 LVT655377 LLX655377 LCB655377 KSF655377 KIJ655377 JYN655377 JOR655377 JEV655377 IUZ655377 ILD655377 IBH655377 HRL655377 HHP655377 GXT655377 GNX655377 GEB655377 FUF655377 FKJ655377 FAN655377 EQR655377 EGV655377 DWZ655377 DND655377 DDH655377 CTL655377 CJP655377 BZT655377 BPX655377 BGB655377 AWF655377 AMJ655377 ACN655377 SR655377 IV655377 C655377 WVH589841 WLL589841 WBP589841 VRT589841 VHX589841 UYB589841 UOF589841 UEJ589841 TUN589841 TKR589841 TAV589841 SQZ589841 SHD589841 RXH589841 RNL589841 RDP589841 QTT589841 QJX589841 QAB589841 PQF589841 PGJ589841 OWN589841 OMR589841 OCV589841 NSZ589841 NJD589841 MZH589841 MPL589841 MFP589841 LVT589841 LLX589841 LCB589841 KSF589841 KIJ589841 JYN589841 JOR589841 JEV589841 IUZ589841 ILD589841 IBH589841 HRL589841 HHP589841 GXT589841 GNX589841 GEB589841 FUF589841 FKJ589841 FAN589841 EQR589841 EGV589841 DWZ589841 DND589841 DDH589841 CTL589841 CJP589841 BZT589841 BPX589841 BGB589841 AWF589841 AMJ589841 ACN589841 SR589841 IV589841 C589841 WVH524305 WLL524305 WBP524305 VRT524305 VHX524305 UYB524305 UOF524305 UEJ524305 TUN524305 TKR524305 TAV524305 SQZ524305 SHD524305 RXH524305 RNL524305 RDP524305 QTT524305 QJX524305 QAB524305 PQF524305 PGJ524305 OWN524305 OMR524305 OCV524305 NSZ524305 NJD524305 MZH524305 MPL524305 MFP524305 LVT524305 LLX524305 LCB524305 KSF524305 KIJ524305 JYN524305 JOR524305 JEV524305 IUZ524305 ILD524305 IBH524305 HRL524305 HHP524305 GXT524305 GNX524305 GEB524305 FUF524305 FKJ524305 FAN524305 EQR524305 EGV524305 DWZ524305 DND524305 DDH524305 CTL524305 CJP524305 BZT524305 BPX524305 BGB524305 AWF524305 AMJ524305 ACN524305 SR524305 IV524305 C524305 WVH458769 WLL458769 WBP458769 VRT458769 VHX458769 UYB458769 UOF458769 UEJ458769 TUN458769 TKR458769 TAV458769 SQZ458769 SHD458769 RXH458769 RNL458769 RDP458769 QTT458769 QJX458769 QAB458769 PQF458769 PGJ458769 OWN458769 OMR458769 OCV458769 NSZ458769 NJD458769 MZH458769 MPL458769 MFP458769 LVT458769 LLX458769 LCB458769 KSF458769 KIJ458769 JYN458769 JOR458769 JEV458769 IUZ458769 ILD458769 IBH458769 HRL458769 HHP458769 GXT458769 GNX458769 GEB458769 FUF458769 FKJ458769 FAN458769 EQR458769 EGV458769 DWZ458769 DND458769 DDH458769 CTL458769 CJP458769 BZT458769 BPX458769 BGB458769 AWF458769 AMJ458769 ACN458769 SR458769 IV458769 C458769 WVH393233 WLL393233 WBP393233 VRT393233 VHX393233 UYB393233 UOF393233 UEJ393233 TUN393233 TKR393233 TAV393233 SQZ393233 SHD393233 RXH393233 RNL393233 RDP393233 QTT393233 QJX393233 QAB393233 PQF393233 PGJ393233 OWN393233 OMR393233 OCV393233 NSZ393233 NJD393233 MZH393233 MPL393233 MFP393233 LVT393233 LLX393233 LCB393233 KSF393233 KIJ393233 JYN393233 JOR393233 JEV393233 IUZ393233 ILD393233 IBH393233 HRL393233 HHP393233 GXT393233 GNX393233 GEB393233 FUF393233 FKJ393233 FAN393233 EQR393233 EGV393233 DWZ393233 DND393233 DDH393233 CTL393233 CJP393233 BZT393233 BPX393233 BGB393233 AWF393233 AMJ393233 ACN393233 SR393233 IV393233 C393233 WVH327697 WLL327697 WBP327697 VRT327697 VHX327697 UYB327697 UOF327697 UEJ327697 TUN327697 TKR327697 TAV327697 SQZ327697 SHD327697 RXH327697 RNL327697 RDP327697 QTT327697 QJX327697 QAB327697 PQF327697 PGJ327697 OWN327697 OMR327697 OCV327697 NSZ327697 NJD327697 MZH327697 MPL327697 MFP327697 LVT327697 LLX327697 LCB327697 KSF327697 KIJ327697 JYN327697 JOR327697 JEV327697 IUZ327697 ILD327697 IBH327697 HRL327697 HHP327697 GXT327697 GNX327697 GEB327697 FUF327697 FKJ327697 FAN327697 EQR327697 EGV327697 DWZ327697 DND327697 DDH327697 CTL327697 CJP327697 BZT327697 BPX327697 BGB327697 AWF327697 AMJ327697 ACN327697 SR327697 IV327697 C327697 WVH262161 WLL262161 WBP262161 VRT262161 VHX262161 UYB262161 UOF262161 UEJ262161 TUN262161 TKR262161 TAV262161 SQZ262161 SHD262161 RXH262161 RNL262161 RDP262161 QTT262161 QJX262161 QAB262161 PQF262161 PGJ262161 OWN262161 OMR262161 OCV262161 NSZ262161 NJD262161 MZH262161 MPL262161 MFP262161 LVT262161 LLX262161 LCB262161 KSF262161 KIJ262161 JYN262161 JOR262161 JEV262161 IUZ262161 ILD262161 IBH262161 HRL262161 HHP262161 GXT262161 GNX262161 GEB262161 FUF262161 FKJ262161 FAN262161 EQR262161 EGV262161 DWZ262161 DND262161 DDH262161 CTL262161 CJP262161 BZT262161 BPX262161 BGB262161 AWF262161 AMJ262161 ACN262161 SR262161 IV262161 C262161 WVH196625 WLL196625 WBP196625 VRT196625 VHX196625 UYB196625 UOF196625 UEJ196625 TUN196625 TKR196625 TAV196625 SQZ196625 SHD196625 RXH196625 RNL196625 RDP196625 QTT196625 QJX196625 QAB196625 PQF196625 PGJ196625 OWN196625 OMR196625 OCV196625 NSZ196625 NJD196625 MZH196625 MPL196625 MFP196625 LVT196625 LLX196625 LCB196625 KSF196625 KIJ196625 JYN196625 JOR196625 JEV196625 IUZ196625 ILD196625 IBH196625 HRL196625 HHP196625 GXT196625 GNX196625 GEB196625 FUF196625 FKJ196625 FAN196625 EQR196625 EGV196625 DWZ196625 DND196625 DDH196625 CTL196625 CJP196625 BZT196625 BPX196625 BGB196625 AWF196625 AMJ196625 ACN196625 SR196625 IV196625 C196625 WVH131089 WLL131089 WBP131089 VRT131089 VHX131089 UYB131089 UOF131089 UEJ131089 TUN131089 TKR131089 TAV131089 SQZ131089 SHD131089 RXH131089 RNL131089 RDP131089 QTT131089 QJX131089 QAB131089 PQF131089 PGJ131089 OWN131089 OMR131089 OCV131089 NSZ131089 NJD131089 MZH131089 MPL131089 MFP131089 LVT131089 LLX131089 LCB131089 KSF131089 KIJ131089 JYN131089 JOR131089 JEV131089 IUZ131089 ILD131089 IBH131089 HRL131089 HHP131089 GXT131089 GNX131089 GEB131089 FUF131089 FKJ131089 FAN131089 EQR131089 EGV131089 DWZ131089 DND131089 DDH131089 CTL131089 CJP131089 BZT131089 BPX131089 BGB131089 AWF131089 AMJ131089 ACN131089 SR131089 IV131089 C131089 WVH65553 WLL65553 WBP65553 VRT65553 VHX65553 UYB65553 UOF65553 UEJ65553 TUN65553 TKR65553 TAV65553 SQZ65553 SHD65553 RXH65553 RNL65553 RDP65553 QTT65553 QJX65553 QAB65553 PQF65553 PGJ65553 OWN65553 OMR65553 OCV65553 NSZ65553 NJD65553 MZH65553 MPL65553 MFP65553 LVT65553 LLX65553 LCB65553 KSF65553 KIJ65553 JYN65553 JOR65553 JEV65553 IUZ65553 ILD65553 IBH65553 HRL65553 HHP65553 GXT65553 GNX65553 GEB65553 FUF65553 FKJ65553 FAN65553 EQR65553 EGV65553 DWZ65553 DND65553 DDH65553 CTL65553 CJP65553 BZT65553 BPX65553 BGB65553 AWF65553 AMJ65553 ACN65553 SR65553 IV65553 C65553 WLL983057">
      <formula1>0</formula1>
      <formula2>1</formula2>
    </dataValidation>
    <dataValidation type="list" allowBlank="1" showInputMessage="1" showErrorMessage="1" sqref="WVE983057 WVE25:WVE45 WLI25:WLI45 WBM25:WBM45 VRQ25:VRQ45 VHU25:VHU45 UXY25:UXY45 UOC25:UOC45 UEG25:UEG45 TUK25:TUK45 TKO25:TKO45 TAS25:TAS45 SQW25:SQW45 SHA25:SHA45 RXE25:RXE45 RNI25:RNI45 RDM25:RDM45 QTQ25:QTQ45 QJU25:QJU45 PZY25:PZY45 PQC25:PQC45 PGG25:PGG45 OWK25:OWK45 OMO25:OMO45 OCS25:OCS45 NSW25:NSW45 NJA25:NJA45 MZE25:MZE45 MPI25:MPI45 MFM25:MFM45 LVQ25:LVQ45 LLU25:LLU45 LBY25:LBY45 KSC25:KSC45 KIG25:KIG45 JYK25:JYK45 JOO25:JOO45 JES25:JES45 IUW25:IUW45 ILA25:ILA45 IBE25:IBE45 HRI25:HRI45 HHM25:HHM45 GXQ25:GXQ45 GNU25:GNU45 GDY25:GDY45 FUC25:FUC45 FKG25:FKG45 FAK25:FAK45 EQO25:EQO45 EGS25:EGS45 DWW25:DWW45 DNA25:DNA45 DDE25:DDE45 CTI25:CTI45 CJM25:CJM45 BZQ25:BZQ45 BPU25:BPU45 BFY25:BFY45 AWC25:AWC45 AMG25:AMG45 ACK25:ACK45 SO25:SO45 IS25:IS45 A25:A45 WLI983057 WBM983057 VRQ983057 VHU983057 UXY983057 UOC983057 UEG983057 TUK983057 TKO983057 TAS983057 SQW983057 SHA983057 RXE983057 RNI983057 RDM983057 QTQ983057 QJU983057 PZY983057 PQC983057 PGG983057 OWK983057 OMO983057 OCS983057 NSW983057 NJA983057 MZE983057 MPI983057 MFM983057 LVQ983057 LLU983057 LBY983057 KSC983057 KIG983057 JYK983057 JOO983057 JES983057 IUW983057 ILA983057 IBE983057 HRI983057 HHM983057 GXQ983057 GNU983057 GDY983057 FUC983057 FKG983057 FAK983057 EQO983057 EGS983057 DWW983057 DNA983057 DDE983057 CTI983057 CJM983057 BZQ983057 BPU983057 BFY983057 AWC983057 AMG983057 ACK983057 SO983057 IS983057 A983057 WVE917521 WLI917521 WBM917521 VRQ917521 VHU917521 UXY917521 UOC917521 UEG917521 TUK917521 TKO917521 TAS917521 SQW917521 SHA917521 RXE917521 RNI917521 RDM917521 QTQ917521 QJU917521 PZY917521 PQC917521 PGG917521 OWK917521 OMO917521 OCS917521 NSW917521 NJA917521 MZE917521 MPI917521 MFM917521 LVQ917521 LLU917521 LBY917521 KSC917521 KIG917521 JYK917521 JOO917521 JES917521 IUW917521 ILA917521 IBE917521 HRI917521 HHM917521 GXQ917521 GNU917521 GDY917521 FUC917521 FKG917521 FAK917521 EQO917521 EGS917521 DWW917521 DNA917521 DDE917521 CTI917521 CJM917521 BZQ917521 BPU917521 BFY917521 AWC917521 AMG917521 ACK917521 SO917521 IS917521 A917521 WVE851985 WLI851985 WBM851985 VRQ851985 VHU851985 UXY851985 UOC851985 UEG851985 TUK851985 TKO851985 TAS851985 SQW851985 SHA851985 RXE851985 RNI851985 RDM851985 QTQ851985 QJU851985 PZY851985 PQC851985 PGG851985 OWK851985 OMO851985 OCS851985 NSW851985 NJA851985 MZE851985 MPI851985 MFM851985 LVQ851985 LLU851985 LBY851985 KSC851985 KIG851985 JYK851985 JOO851985 JES851985 IUW851985 ILA851985 IBE851985 HRI851985 HHM851985 GXQ851985 GNU851985 GDY851985 FUC851985 FKG851985 FAK851985 EQO851985 EGS851985 DWW851985 DNA851985 DDE851985 CTI851985 CJM851985 BZQ851985 BPU851985 BFY851985 AWC851985 AMG851985 ACK851985 SO851985 IS851985 A851985 WVE786449 WLI786449 WBM786449 VRQ786449 VHU786449 UXY786449 UOC786449 UEG786449 TUK786449 TKO786449 TAS786449 SQW786449 SHA786449 RXE786449 RNI786449 RDM786449 QTQ786449 QJU786449 PZY786449 PQC786449 PGG786449 OWK786449 OMO786449 OCS786449 NSW786449 NJA786449 MZE786449 MPI786449 MFM786449 LVQ786449 LLU786449 LBY786449 KSC786449 KIG786449 JYK786449 JOO786449 JES786449 IUW786449 ILA786449 IBE786449 HRI786449 HHM786449 GXQ786449 GNU786449 GDY786449 FUC786449 FKG786449 FAK786449 EQO786449 EGS786449 DWW786449 DNA786449 DDE786449 CTI786449 CJM786449 BZQ786449 BPU786449 BFY786449 AWC786449 AMG786449 ACK786449 SO786449 IS786449 A786449 WVE720913 WLI720913 WBM720913 VRQ720913 VHU720913 UXY720913 UOC720913 UEG720913 TUK720913 TKO720913 TAS720913 SQW720913 SHA720913 RXE720913 RNI720913 RDM720913 QTQ720913 QJU720913 PZY720913 PQC720913 PGG720913 OWK720913 OMO720913 OCS720913 NSW720913 NJA720913 MZE720913 MPI720913 MFM720913 LVQ720913 LLU720913 LBY720913 KSC720913 KIG720913 JYK720913 JOO720913 JES720913 IUW720913 ILA720913 IBE720913 HRI720913 HHM720913 GXQ720913 GNU720913 GDY720913 FUC720913 FKG720913 FAK720913 EQO720913 EGS720913 DWW720913 DNA720913 DDE720913 CTI720913 CJM720913 BZQ720913 BPU720913 BFY720913 AWC720913 AMG720913 ACK720913 SO720913 IS720913 A720913 WVE655377 WLI655377 WBM655377 VRQ655377 VHU655377 UXY655377 UOC655377 UEG655377 TUK655377 TKO655377 TAS655377 SQW655377 SHA655377 RXE655377 RNI655377 RDM655377 QTQ655377 QJU655377 PZY655377 PQC655377 PGG655377 OWK655377 OMO655377 OCS655377 NSW655377 NJA655377 MZE655377 MPI655377 MFM655377 LVQ655377 LLU655377 LBY655377 KSC655377 KIG655377 JYK655377 JOO655377 JES655377 IUW655377 ILA655377 IBE655377 HRI655377 HHM655377 GXQ655377 GNU655377 GDY655377 FUC655377 FKG655377 FAK655377 EQO655377 EGS655377 DWW655377 DNA655377 DDE655377 CTI655377 CJM655377 BZQ655377 BPU655377 BFY655377 AWC655377 AMG655377 ACK655377 SO655377 IS655377 A655377 WVE589841 WLI589841 WBM589841 VRQ589841 VHU589841 UXY589841 UOC589841 UEG589841 TUK589841 TKO589841 TAS589841 SQW589841 SHA589841 RXE589841 RNI589841 RDM589841 QTQ589841 QJU589841 PZY589841 PQC589841 PGG589841 OWK589841 OMO589841 OCS589841 NSW589841 NJA589841 MZE589841 MPI589841 MFM589841 LVQ589841 LLU589841 LBY589841 KSC589841 KIG589841 JYK589841 JOO589841 JES589841 IUW589841 ILA589841 IBE589841 HRI589841 HHM589841 GXQ589841 GNU589841 GDY589841 FUC589841 FKG589841 FAK589841 EQO589841 EGS589841 DWW589841 DNA589841 DDE589841 CTI589841 CJM589841 BZQ589841 BPU589841 BFY589841 AWC589841 AMG589841 ACK589841 SO589841 IS589841 A589841 WVE524305 WLI524305 WBM524305 VRQ524305 VHU524305 UXY524305 UOC524305 UEG524305 TUK524305 TKO524305 TAS524305 SQW524305 SHA524305 RXE524305 RNI524305 RDM524305 QTQ524305 QJU524305 PZY524305 PQC524305 PGG524305 OWK524305 OMO524305 OCS524305 NSW524305 NJA524305 MZE524305 MPI524305 MFM524305 LVQ524305 LLU524305 LBY524305 KSC524305 KIG524305 JYK524305 JOO524305 JES524305 IUW524305 ILA524305 IBE524305 HRI524305 HHM524305 GXQ524305 GNU524305 GDY524305 FUC524305 FKG524305 FAK524305 EQO524305 EGS524305 DWW524305 DNA524305 DDE524305 CTI524305 CJM524305 BZQ524305 BPU524305 BFY524305 AWC524305 AMG524305 ACK524305 SO524305 IS524305 A524305 WVE458769 WLI458769 WBM458769 VRQ458769 VHU458769 UXY458769 UOC458769 UEG458769 TUK458769 TKO458769 TAS458769 SQW458769 SHA458769 RXE458769 RNI458769 RDM458769 QTQ458769 QJU458769 PZY458769 PQC458769 PGG458769 OWK458769 OMO458769 OCS458769 NSW458769 NJA458769 MZE458769 MPI458769 MFM458769 LVQ458769 LLU458769 LBY458769 KSC458769 KIG458769 JYK458769 JOO458769 JES458769 IUW458769 ILA458769 IBE458769 HRI458769 HHM458769 GXQ458769 GNU458769 GDY458769 FUC458769 FKG458769 FAK458769 EQO458769 EGS458769 DWW458769 DNA458769 DDE458769 CTI458769 CJM458769 BZQ458769 BPU458769 BFY458769 AWC458769 AMG458769 ACK458769 SO458769 IS458769 A458769 WVE393233 WLI393233 WBM393233 VRQ393233 VHU393233 UXY393233 UOC393233 UEG393233 TUK393233 TKO393233 TAS393233 SQW393233 SHA393233 RXE393233 RNI393233 RDM393233 QTQ393233 QJU393233 PZY393233 PQC393233 PGG393233 OWK393233 OMO393233 OCS393233 NSW393233 NJA393233 MZE393233 MPI393233 MFM393233 LVQ393233 LLU393233 LBY393233 KSC393233 KIG393233 JYK393233 JOO393233 JES393233 IUW393233 ILA393233 IBE393233 HRI393233 HHM393233 GXQ393233 GNU393233 GDY393233 FUC393233 FKG393233 FAK393233 EQO393233 EGS393233 DWW393233 DNA393233 DDE393233 CTI393233 CJM393233 BZQ393233 BPU393233 BFY393233 AWC393233 AMG393233 ACK393233 SO393233 IS393233 A393233 WVE327697 WLI327697 WBM327697 VRQ327697 VHU327697 UXY327697 UOC327697 UEG327697 TUK327697 TKO327697 TAS327697 SQW327697 SHA327697 RXE327697 RNI327697 RDM327697 QTQ327697 QJU327697 PZY327697 PQC327697 PGG327697 OWK327697 OMO327697 OCS327697 NSW327697 NJA327697 MZE327697 MPI327697 MFM327697 LVQ327697 LLU327697 LBY327697 KSC327697 KIG327697 JYK327697 JOO327697 JES327697 IUW327697 ILA327697 IBE327697 HRI327697 HHM327697 GXQ327697 GNU327697 GDY327697 FUC327697 FKG327697 FAK327697 EQO327697 EGS327697 DWW327697 DNA327697 DDE327697 CTI327697 CJM327697 BZQ327697 BPU327697 BFY327697 AWC327697 AMG327697 ACK327697 SO327697 IS327697 A327697 WVE262161 WLI262161 WBM262161 VRQ262161 VHU262161 UXY262161 UOC262161 UEG262161 TUK262161 TKO262161 TAS262161 SQW262161 SHA262161 RXE262161 RNI262161 RDM262161 QTQ262161 QJU262161 PZY262161 PQC262161 PGG262161 OWK262161 OMO262161 OCS262161 NSW262161 NJA262161 MZE262161 MPI262161 MFM262161 LVQ262161 LLU262161 LBY262161 KSC262161 KIG262161 JYK262161 JOO262161 JES262161 IUW262161 ILA262161 IBE262161 HRI262161 HHM262161 GXQ262161 GNU262161 GDY262161 FUC262161 FKG262161 FAK262161 EQO262161 EGS262161 DWW262161 DNA262161 DDE262161 CTI262161 CJM262161 BZQ262161 BPU262161 BFY262161 AWC262161 AMG262161 ACK262161 SO262161 IS262161 A262161 WVE196625 WLI196625 WBM196625 VRQ196625 VHU196625 UXY196625 UOC196625 UEG196625 TUK196625 TKO196625 TAS196625 SQW196625 SHA196625 RXE196625 RNI196625 RDM196625 QTQ196625 QJU196625 PZY196625 PQC196625 PGG196625 OWK196625 OMO196625 OCS196625 NSW196625 NJA196625 MZE196625 MPI196625 MFM196625 LVQ196625 LLU196625 LBY196625 KSC196625 KIG196625 JYK196625 JOO196625 JES196625 IUW196625 ILA196625 IBE196625 HRI196625 HHM196625 GXQ196625 GNU196625 GDY196625 FUC196625 FKG196625 FAK196625 EQO196625 EGS196625 DWW196625 DNA196625 DDE196625 CTI196625 CJM196625 BZQ196625 BPU196625 BFY196625 AWC196625 AMG196625 ACK196625 SO196625 IS196625 A196625 WVE131089 WLI131089 WBM131089 VRQ131089 VHU131089 UXY131089 UOC131089 UEG131089 TUK131089 TKO131089 TAS131089 SQW131089 SHA131089 RXE131089 RNI131089 RDM131089 QTQ131089 QJU131089 PZY131089 PQC131089 PGG131089 OWK131089 OMO131089 OCS131089 NSW131089 NJA131089 MZE131089 MPI131089 MFM131089 LVQ131089 LLU131089 LBY131089 KSC131089 KIG131089 JYK131089 JOO131089 JES131089 IUW131089 ILA131089 IBE131089 HRI131089 HHM131089 GXQ131089 GNU131089 GDY131089 FUC131089 FKG131089 FAK131089 EQO131089 EGS131089 DWW131089 DNA131089 DDE131089 CTI131089 CJM131089 BZQ131089 BPU131089 BFY131089 AWC131089 AMG131089 ACK131089 SO131089 IS131089 A131089 WVE65553 WLI65553 WBM65553 VRQ65553 VHU65553 UXY65553 UOC65553 UEG65553 TUK65553 TKO65553 TAS65553 SQW65553 SHA65553 RXE65553 RNI65553 RDM65553 QTQ65553 QJU65553 PZY65553 PQC65553 PGG65553 OWK65553 OMO65553 OCS65553 NSW65553 NJA65553 MZE65553 MPI65553 MFM65553 LVQ65553 LLU65553 LBY65553 KSC65553 KIG65553 JYK65553 JOO65553 JES65553 IUW65553 ILA65553 IBE65553 HRI65553 HHM65553 GXQ65553 GNU65553 GDY65553 FUC65553 FKG65553 FAK65553 EQO65553 EGS65553 DWW65553 DNA65553 DDE65553 CTI65553 CJM65553 BZQ65553 BPU65553 BFY65553 AWC65553 AMG65553 ACK65553 SO65553 IS65553 A65553">
      <formula1>"1,2,3,4,5"</formula1>
    </dataValidation>
  </dataValidations>
  <pageMargins left="0.7" right="0.7" top="0.75" bottom="0.75" header="0.3" footer="0.3"/>
  <pageSetup orientation="portrait" horizontalDpi="4294967295" verticalDpi="4294967295"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9"/>
  <sheetViews>
    <sheetView zoomScale="86" zoomScaleNormal="86" workbookViewId="0">
      <selection activeCell="D34" sqref="D34"/>
    </sheetView>
  </sheetViews>
  <sheetFormatPr baseColWidth="10" defaultRowHeight="14.25" x14ac:dyDescent="0.2"/>
  <cols>
    <col min="1" max="1" width="11.42578125" style="171"/>
    <col min="2" max="2" width="33" style="171" customWidth="1"/>
    <col min="3" max="3" width="22.85546875" style="171" customWidth="1"/>
    <col min="4" max="4" width="23.42578125" style="171" customWidth="1"/>
    <col min="5" max="5" width="23" style="171" bestFit="1" customWidth="1"/>
    <col min="6" max="7" width="11.42578125" style="171"/>
    <col min="8" max="8" width="18.85546875" style="171" customWidth="1"/>
    <col min="9" max="9" width="12.7109375" style="171" bestFit="1" customWidth="1"/>
    <col min="10" max="10" width="18.28515625" style="171" customWidth="1"/>
    <col min="11" max="11" width="30.28515625" style="171" customWidth="1"/>
    <col min="12" max="12" width="17" style="171" customWidth="1"/>
    <col min="13" max="14" width="11.42578125" style="171"/>
    <col min="15" max="15" width="14.7109375" style="171" customWidth="1"/>
    <col min="16" max="16" width="11.42578125" style="171"/>
    <col min="17" max="17" width="21" style="171" customWidth="1"/>
    <col min="18" max="257" width="11.42578125" style="171"/>
    <col min="258" max="258" width="33" style="171" customWidth="1"/>
    <col min="259" max="259" width="22.85546875" style="171" customWidth="1"/>
    <col min="260" max="260" width="23.42578125" style="171" customWidth="1"/>
    <col min="261" max="261" width="23" style="171" bestFit="1" customWidth="1"/>
    <col min="262" max="263" width="11.42578125" style="171"/>
    <col min="264" max="264" width="18.85546875" style="171" customWidth="1"/>
    <col min="265" max="265" width="12.7109375" style="171" bestFit="1" customWidth="1"/>
    <col min="266" max="266" width="18.28515625" style="171" customWidth="1"/>
    <col min="267" max="267" width="30.28515625" style="171" customWidth="1"/>
    <col min="268" max="268" width="17" style="171" customWidth="1"/>
    <col min="269" max="270" width="11.42578125" style="171"/>
    <col min="271" max="271" width="14.7109375" style="171" customWidth="1"/>
    <col min="272" max="272" width="11.42578125" style="171"/>
    <col min="273" max="273" width="21" style="171" customWidth="1"/>
    <col min="274" max="513" width="11.42578125" style="171"/>
    <col min="514" max="514" width="33" style="171" customWidth="1"/>
    <col min="515" max="515" width="22.85546875" style="171" customWidth="1"/>
    <col min="516" max="516" width="23.42578125" style="171" customWidth="1"/>
    <col min="517" max="517" width="23" style="171" bestFit="1" customWidth="1"/>
    <col min="518" max="519" width="11.42578125" style="171"/>
    <col min="520" max="520" width="18.85546875" style="171" customWidth="1"/>
    <col min="521" max="521" width="12.7109375" style="171" bestFit="1" customWidth="1"/>
    <col min="522" max="522" width="18.28515625" style="171" customWidth="1"/>
    <col min="523" max="523" width="30.28515625" style="171" customWidth="1"/>
    <col min="524" max="524" width="17" style="171" customWidth="1"/>
    <col min="525" max="526" width="11.42578125" style="171"/>
    <col min="527" max="527" width="14.7109375" style="171" customWidth="1"/>
    <col min="528" max="528" width="11.42578125" style="171"/>
    <col min="529" max="529" width="21" style="171" customWidth="1"/>
    <col min="530" max="769" width="11.42578125" style="171"/>
    <col min="770" max="770" width="33" style="171" customWidth="1"/>
    <col min="771" max="771" width="22.85546875" style="171" customWidth="1"/>
    <col min="772" max="772" width="23.42578125" style="171" customWidth="1"/>
    <col min="773" max="773" width="23" style="171" bestFit="1" customWidth="1"/>
    <col min="774" max="775" width="11.42578125" style="171"/>
    <col min="776" max="776" width="18.85546875" style="171" customWidth="1"/>
    <col min="777" max="777" width="12.7109375" style="171" bestFit="1" customWidth="1"/>
    <col min="778" max="778" width="18.28515625" style="171" customWidth="1"/>
    <col min="779" max="779" width="30.28515625" style="171" customWidth="1"/>
    <col min="780" max="780" width="17" style="171" customWidth="1"/>
    <col min="781" max="782" width="11.42578125" style="171"/>
    <col min="783" max="783" width="14.7109375" style="171" customWidth="1"/>
    <col min="784" max="784" width="11.42578125" style="171"/>
    <col min="785" max="785" width="21" style="171" customWidth="1"/>
    <col min="786" max="1025" width="11.42578125" style="171"/>
    <col min="1026" max="1026" width="33" style="171" customWidth="1"/>
    <col min="1027" max="1027" width="22.85546875" style="171" customWidth="1"/>
    <col min="1028" max="1028" width="23.42578125" style="171" customWidth="1"/>
    <col min="1029" max="1029" width="23" style="171" bestFit="1" customWidth="1"/>
    <col min="1030" max="1031" width="11.42578125" style="171"/>
    <col min="1032" max="1032" width="18.85546875" style="171" customWidth="1"/>
    <col min="1033" max="1033" width="12.7109375" style="171" bestFit="1" customWidth="1"/>
    <col min="1034" max="1034" width="18.28515625" style="171" customWidth="1"/>
    <col min="1035" max="1035" width="30.28515625" style="171" customWidth="1"/>
    <col min="1036" max="1036" width="17" style="171" customWidth="1"/>
    <col min="1037" max="1038" width="11.42578125" style="171"/>
    <col min="1039" max="1039" width="14.7109375" style="171" customWidth="1"/>
    <col min="1040" max="1040" width="11.42578125" style="171"/>
    <col min="1041" max="1041" width="21" style="171" customWidth="1"/>
    <col min="1042" max="1281" width="11.42578125" style="171"/>
    <col min="1282" max="1282" width="33" style="171" customWidth="1"/>
    <col min="1283" max="1283" width="22.85546875" style="171" customWidth="1"/>
    <col min="1284" max="1284" width="23.42578125" style="171" customWidth="1"/>
    <col min="1285" max="1285" width="23" style="171" bestFit="1" customWidth="1"/>
    <col min="1286" max="1287" width="11.42578125" style="171"/>
    <col min="1288" max="1288" width="18.85546875" style="171" customWidth="1"/>
    <col min="1289" max="1289" width="12.7109375" style="171" bestFit="1" customWidth="1"/>
    <col min="1290" max="1290" width="18.28515625" style="171" customWidth="1"/>
    <col min="1291" max="1291" width="30.28515625" style="171" customWidth="1"/>
    <col min="1292" max="1292" width="17" style="171" customWidth="1"/>
    <col min="1293" max="1294" width="11.42578125" style="171"/>
    <col min="1295" max="1295" width="14.7109375" style="171" customWidth="1"/>
    <col min="1296" max="1296" width="11.42578125" style="171"/>
    <col min="1297" max="1297" width="21" style="171" customWidth="1"/>
    <col min="1298" max="1537" width="11.42578125" style="171"/>
    <col min="1538" max="1538" width="33" style="171" customWidth="1"/>
    <col min="1539" max="1539" width="22.85546875" style="171" customWidth="1"/>
    <col min="1540" max="1540" width="23.42578125" style="171" customWidth="1"/>
    <col min="1541" max="1541" width="23" style="171" bestFit="1" customWidth="1"/>
    <col min="1542" max="1543" width="11.42578125" style="171"/>
    <col min="1544" max="1544" width="18.85546875" style="171" customWidth="1"/>
    <col min="1545" max="1545" width="12.7109375" style="171" bestFit="1" customWidth="1"/>
    <col min="1546" max="1546" width="18.28515625" style="171" customWidth="1"/>
    <col min="1547" max="1547" width="30.28515625" style="171" customWidth="1"/>
    <col min="1548" max="1548" width="17" style="171" customWidth="1"/>
    <col min="1549" max="1550" width="11.42578125" style="171"/>
    <col min="1551" max="1551" width="14.7109375" style="171" customWidth="1"/>
    <col min="1552" max="1552" width="11.42578125" style="171"/>
    <col min="1553" max="1553" width="21" style="171" customWidth="1"/>
    <col min="1554" max="1793" width="11.42578125" style="171"/>
    <col min="1794" max="1794" width="33" style="171" customWidth="1"/>
    <col min="1795" max="1795" width="22.85546875" style="171" customWidth="1"/>
    <col min="1796" max="1796" width="23.42578125" style="171" customWidth="1"/>
    <col min="1797" max="1797" width="23" style="171" bestFit="1" customWidth="1"/>
    <col min="1798" max="1799" width="11.42578125" style="171"/>
    <col min="1800" max="1800" width="18.85546875" style="171" customWidth="1"/>
    <col min="1801" max="1801" width="12.7109375" style="171" bestFit="1" customWidth="1"/>
    <col min="1802" max="1802" width="18.28515625" style="171" customWidth="1"/>
    <col min="1803" max="1803" width="30.28515625" style="171" customWidth="1"/>
    <col min="1804" max="1804" width="17" style="171" customWidth="1"/>
    <col min="1805" max="1806" width="11.42578125" style="171"/>
    <col min="1807" max="1807" width="14.7109375" style="171" customWidth="1"/>
    <col min="1808" max="1808" width="11.42578125" style="171"/>
    <col min="1809" max="1809" width="21" style="171" customWidth="1"/>
    <col min="1810" max="2049" width="11.42578125" style="171"/>
    <col min="2050" max="2050" width="33" style="171" customWidth="1"/>
    <col min="2051" max="2051" width="22.85546875" style="171" customWidth="1"/>
    <col min="2052" max="2052" width="23.42578125" style="171" customWidth="1"/>
    <col min="2053" max="2053" width="23" style="171" bestFit="1" customWidth="1"/>
    <col min="2054" max="2055" width="11.42578125" style="171"/>
    <col min="2056" max="2056" width="18.85546875" style="171" customWidth="1"/>
    <col min="2057" max="2057" width="12.7109375" style="171" bestFit="1" customWidth="1"/>
    <col min="2058" max="2058" width="18.28515625" style="171" customWidth="1"/>
    <col min="2059" max="2059" width="30.28515625" style="171" customWidth="1"/>
    <col min="2060" max="2060" width="17" style="171" customWidth="1"/>
    <col min="2061" max="2062" width="11.42578125" style="171"/>
    <col min="2063" max="2063" width="14.7109375" style="171" customWidth="1"/>
    <col min="2064" max="2064" width="11.42578125" style="171"/>
    <col min="2065" max="2065" width="21" style="171" customWidth="1"/>
    <col min="2066" max="2305" width="11.42578125" style="171"/>
    <col min="2306" max="2306" width="33" style="171" customWidth="1"/>
    <col min="2307" max="2307" width="22.85546875" style="171" customWidth="1"/>
    <col min="2308" max="2308" width="23.42578125" style="171" customWidth="1"/>
    <col min="2309" max="2309" width="23" style="171" bestFit="1" customWidth="1"/>
    <col min="2310" max="2311" width="11.42578125" style="171"/>
    <col min="2312" max="2312" width="18.85546875" style="171" customWidth="1"/>
    <col min="2313" max="2313" width="12.7109375" style="171" bestFit="1" customWidth="1"/>
    <col min="2314" max="2314" width="18.28515625" style="171" customWidth="1"/>
    <col min="2315" max="2315" width="30.28515625" style="171" customWidth="1"/>
    <col min="2316" max="2316" width="17" style="171" customWidth="1"/>
    <col min="2317" max="2318" width="11.42578125" style="171"/>
    <col min="2319" max="2319" width="14.7109375" style="171" customWidth="1"/>
    <col min="2320" max="2320" width="11.42578125" style="171"/>
    <col min="2321" max="2321" width="21" style="171" customWidth="1"/>
    <col min="2322" max="2561" width="11.42578125" style="171"/>
    <col min="2562" max="2562" width="33" style="171" customWidth="1"/>
    <col min="2563" max="2563" width="22.85546875" style="171" customWidth="1"/>
    <col min="2564" max="2564" width="23.42578125" style="171" customWidth="1"/>
    <col min="2565" max="2565" width="23" style="171" bestFit="1" customWidth="1"/>
    <col min="2566" max="2567" width="11.42578125" style="171"/>
    <col min="2568" max="2568" width="18.85546875" style="171" customWidth="1"/>
    <col min="2569" max="2569" width="12.7109375" style="171" bestFit="1" customWidth="1"/>
    <col min="2570" max="2570" width="18.28515625" style="171" customWidth="1"/>
    <col min="2571" max="2571" width="30.28515625" style="171" customWidth="1"/>
    <col min="2572" max="2572" width="17" style="171" customWidth="1"/>
    <col min="2573" max="2574" width="11.42578125" style="171"/>
    <col min="2575" max="2575" width="14.7109375" style="171" customWidth="1"/>
    <col min="2576" max="2576" width="11.42578125" style="171"/>
    <col min="2577" max="2577" width="21" style="171" customWidth="1"/>
    <col min="2578" max="2817" width="11.42578125" style="171"/>
    <col min="2818" max="2818" width="33" style="171" customWidth="1"/>
    <col min="2819" max="2819" width="22.85546875" style="171" customWidth="1"/>
    <col min="2820" max="2820" width="23.42578125" style="171" customWidth="1"/>
    <col min="2821" max="2821" width="23" style="171" bestFit="1" customWidth="1"/>
    <col min="2822" max="2823" width="11.42578125" style="171"/>
    <col min="2824" max="2824" width="18.85546875" style="171" customWidth="1"/>
    <col min="2825" max="2825" width="12.7109375" style="171" bestFit="1" customWidth="1"/>
    <col min="2826" max="2826" width="18.28515625" style="171" customWidth="1"/>
    <col min="2827" max="2827" width="30.28515625" style="171" customWidth="1"/>
    <col min="2828" max="2828" width="17" style="171" customWidth="1"/>
    <col min="2829" max="2830" width="11.42578125" style="171"/>
    <col min="2831" max="2831" width="14.7109375" style="171" customWidth="1"/>
    <col min="2832" max="2832" width="11.42578125" style="171"/>
    <col min="2833" max="2833" width="21" style="171" customWidth="1"/>
    <col min="2834" max="3073" width="11.42578125" style="171"/>
    <col min="3074" max="3074" width="33" style="171" customWidth="1"/>
    <col min="3075" max="3075" width="22.85546875" style="171" customWidth="1"/>
    <col min="3076" max="3076" width="23.42578125" style="171" customWidth="1"/>
    <col min="3077" max="3077" width="23" style="171" bestFit="1" customWidth="1"/>
    <col min="3078" max="3079" width="11.42578125" style="171"/>
    <col min="3080" max="3080" width="18.85546875" style="171" customWidth="1"/>
    <col min="3081" max="3081" width="12.7109375" style="171" bestFit="1" customWidth="1"/>
    <col min="3082" max="3082" width="18.28515625" style="171" customWidth="1"/>
    <col min="3083" max="3083" width="30.28515625" style="171" customWidth="1"/>
    <col min="3084" max="3084" width="17" style="171" customWidth="1"/>
    <col min="3085" max="3086" width="11.42578125" style="171"/>
    <col min="3087" max="3087" width="14.7109375" style="171" customWidth="1"/>
    <col min="3088" max="3088" width="11.42578125" style="171"/>
    <col min="3089" max="3089" width="21" style="171" customWidth="1"/>
    <col min="3090" max="3329" width="11.42578125" style="171"/>
    <col min="3330" max="3330" width="33" style="171" customWidth="1"/>
    <col min="3331" max="3331" width="22.85546875" style="171" customWidth="1"/>
    <col min="3332" max="3332" width="23.42578125" style="171" customWidth="1"/>
    <col min="3333" max="3333" width="23" style="171" bestFit="1" customWidth="1"/>
    <col min="3334" max="3335" width="11.42578125" style="171"/>
    <col min="3336" max="3336" width="18.85546875" style="171" customWidth="1"/>
    <col min="3337" max="3337" width="12.7109375" style="171" bestFit="1" customWidth="1"/>
    <col min="3338" max="3338" width="18.28515625" style="171" customWidth="1"/>
    <col min="3339" max="3339" width="30.28515625" style="171" customWidth="1"/>
    <col min="3340" max="3340" width="17" style="171" customWidth="1"/>
    <col min="3341" max="3342" width="11.42578125" style="171"/>
    <col min="3343" max="3343" width="14.7109375" style="171" customWidth="1"/>
    <col min="3344" max="3344" width="11.42578125" style="171"/>
    <col min="3345" max="3345" width="21" style="171" customWidth="1"/>
    <col min="3346" max="3585" width="11.42578125" style="171"/>
    <col min="3586" max="3586" width="33" style="171" customWidth="1"/>
    <col min="3587" max="3587" width="22.85546875" style="171" customWidth="1"/>
    <col min="3588" max="3588" width="23.42578125" style="171" customWidth="1"/>
    <col min="3589" max="3589" width="23" style="171" bestFit="1" customWidth="1"/>
    <col min="3590" max="3591" width="11.42578125" style="171"/>
    <col min="3592" max="3592" width="18.85546875" style="171" customWidth="1"/>
    <col min="3593" max="3593" width="12.7109375" style="171" bestFit="1" customWidth="1"/>
    <col min="3594" max="3594" width="18.28515625" style="171" customWidth="1"/>
    <col min="3595" max="3595" width="30.28515625" style="171" customWidth="1"/>
    <col min="3596" max="3596" width="17" style="171" customWidth="1"/>
    <col min="3597" max="3598" width="11.42578125" style="171"/>
    <col min="3599" max="3599" width="14.7109375" style="171" customWidth="1"/>
    <col min="3600" max="3600" width="11.42578125" style="171"/>
    <col min="3601" max="3601" width="21" style="171" customWidth="1"/>
    <col min="3602" max="3841" width="11.42578125" style="171"/>
    <col min="3842" max="3842" width="33" style="171" customWidth="1"/>
    <col min="3843" max="3843" width="22.85546875" style="171" customWidth="1"/>
    <col min="3844" max="3844" width="23.42578125" style="171" customWidth="1"/>
    <col min="3845" max="3845" width="23" style="171" bestFit="1" customWidth="1"/>
    <col min="3846" max="3847" width="11.42578125" style="171"/>
    <col min="3848" max="3848" width="18.85546875" style="171" customWidth="1"/>
    <col min="3849" max="3849" width="12.7109375" style="171" bestFit="1" customWidth="1"/>
    <col min="3850" max="3850" width="18.28515625" style="171" customWidth="1"/>
    <col min="3851" max="3851" width="30.28515625" style="171" customWidth="1"/>
    <col min="3852" max="3852" width="17" style="171" customWidth="1"/>
    <col min="3853" max="3854" width="11.42578125" style="171"/>
    <col min="3855" max="3855" width="14.7109375" style="171" customWidth="1"/>
    <col min="3856" max="3856" width="11.42578125" style="171"/>
    <col min="3857" max="3857" width="21" style="171" customWidth="1"/>
    <col min="3858" max="4097" width="11.42578125" style="171"/>
    <col min="4098" max="4098" width="33" style="171" customWidth="1"/>
    <col min="4099" max="4099" width="22.85546875" style="171" customWidth="1"/>
    <col min="4100" max="4100" width="23.42578125" style="171" customWidth="1"/>
    <col min="4101" max="4101" width="23" style="171" bestFit="1" customWidth="1"/>
    <col min="4102" max="4103" width="11.42578125" style="171"/>
    <col min="4104" max="4104" width="18.85546875" style="171" customWidth="1"/>
    <col min="4105" max="4105" width="12.7109375" style="171" bestFit="1" customWidth="1"/>
    <col min="4106" max="4106" width="18.28515625" style="171" customWidth="1"/>
    <col min="4107" max="4107" width="30.28515625" style="171" customWidth="1"/>
    <col min="4108" max="4108" width="17" style="171" customWidth="1"/>
    <col min="4109" max="4110" width="11.42578125" style="171"/>
    <col min="4111" max="4111" width="14.7109375" style="171" customWidth="1"/>
    <col min="4112" max="4112" width="11.42578125" style="171"/>
    <col min="4113" max="4113" width="21" style="171" customWidth="1"/>
    <col min="4114" max="4353" width="11.42578125" style="171"/>
    <col min="4354" max="4354" width="33" style="171" customWidth="1"/>
    <col min="4355" max="4355" width="22.85546875" style="171" customWidth="1"/>
    <col min="4356" max="4356" width="23.42578125" style="171" customWidth="1"/>
    <col min="4357" max="4357" width="23" style="171" bestFit="1" customWidth="1"/>
    <col min="4358" max="4359" width="11.42578125" style="171"/>
    <col min="4360" max="4360" width="18.85546875" style="171" customWidth="1"/>
    <col min="4361" max="4361" width="12.7109375" style="171" bestFit="1" customWidth="1"/>
    <col min="4362" max="4362" width="18.28515625" style="171" customWidth="1"/>
    <col min="4363" max="4363" width="30.28515625" style="171" customWidth="1"/>
    <col min="4364" max="4364" width="17" style="171" customWidth="1"/>
    <col min="4365" max="4366" width="11.42578125" style="171"/>
    <col min="4367" max="4367" width="14.7109375" style="171" customWidth="1"/>
    <col min="4368" max="4368" width="11.42578125" style="171"/>
    <col min="4369" max="4369" width="21" style="171" customWidth="1"/>
    <col min="4370" max="4609" width="11.42578125" style="171"/>
    <col min="4610" max="4610" width="33" style="171" customWidth="1"/>
    <col min="4611" max="4611" width="22.85546875" style="171" customWidth="1"/>
    <col min="4612" max="4612" width="23.42578125" style="171" customWidth="1"/>
    <col min="4613" max="4613" width="23" style="171" bestFit="1" customWidth="1"/>
    <col min="4614" max="4615" width="11.42578125" style="171"/>
    <col min="4616" max="4616" width="18.85546875" style="171" customWidth="1"/>
    <col min="4617" max="4617" width="12.7109375" style="171" bestFit="1" customWidth="1"/>
    <col min="4618" max="4618" width="18.28515625" style="171" customWidth="1"/>
    <col min="4619" max="4619" width="30.28515625" style="171" customWidth="1"/>
    <col min="4620" max="4620" width="17" style="171" customWidth="1"/>
    <col min="4621" max="4622" width="11.42578125" style="171"/>
    <col min="4623" max="4623" width="14.7109375" style="171" customWidth="1"/>
    <col min="4624" max="4624" width="11.42578125" style="171"/>
    <col min="4625" max="4625" width="21" style="171" customWidth="1"/>
    <col min="4626" max="4865" width="11.42578125" style="171"/>
    <col min="4866" max="4866" width="33" style="171" customWidth="1"/>
    <col min="4867" max="4867" width="22.85546875" style="171" customWidth="1"/>
    <col min="4868" max="4868" width="23.42578125" style="171" customWidth="1"/>
    <col min="4869" max="4869" width="23" style="171" bestFit="1" customWidth="1"/>
    <col min="4870" max="4871" width="11.42578125" style="171"/>
    <col min="4872" max="4872" width="18.85546875" style="171" customWidth="1"/>
    <col min="4873" max="4873" width="12.7109375" style="171" bestFit="1" customWidth="1"/>
    <col min="4874" max="4874" width="18.28515625" style="171" customWidth="1"/>
    <col min="4875" max="4875" width="30.28515625" style="171" customWidth="1"/>
    <col min="4876" max="4876" width="17" style="171" customWidth="1"/>
    <col min="4877" max="4878" width="11.42578125" style="171"/>
    <col min="4879" max="4879" width="14.7109375" style="171" customWidth="1"/>
    <col min="4880" max="4880" width="11.42578125" style="171"/>
    <col min="4881" max="4881" width="21" style="171" customWidth="1"/>
    <col min="4882" max="5121" width="11.42578125" style="171"/>
    <col min="5122" max="5122" width="33" style="171" customWidth="1"/>
    <col min="5123" max="5123" width="22.85546875" style="171" customWidth="1"/>
    <col min="5124" max="5124" width="23.42578125" style="171" customWidth="1"/>
    <col min="5125" max="5125" width="23" style="171" bestFit="1" customWidth="1"/>
    <col min="5126" max="5127" width="11.42578125" style="171"/>
    <col min="5128" max="5128" width="18.85546875" style="171" customWidth="1"/>
    <col min="5129" max="5129" width="12.7109375" style="171" bestFit="1" customWidth="1"/>
    <col min="5130" max="5130" width="18.28515625" style="171" customWidth="1"/>
    <col min="5131" max="5131" width="30.28515625" style="171" customWidth="1"/>
    <col min="5132" max="5132" width="17" style="171" customWidth="1"/>
    <col min="5133" max="5134" width="11.42578125" style="171"/>
    <col min="5135" max="5135" width="14.7109375" style="171" customWidth="1"/>
    <col min="5136" max="5136" width="11.42578125" style="171"/>
    <col min="5137" max="5137" width="21" style="171" customWidth="1"/>
    <col min="5138" max="5377" width="11.42578125" style="171"/>
    <col min="5378" max="5378" width="33" style="171" customWidth="1"/>
    <col min="5379" max="5379" width="22.85546875" style="171" customWidth="1"/>
    <col min="5380" max="5380" width="23.42578125" style="171" customWidth="1"/>
    <col min="5381" max="5381" width="23" style="171" bestFit="1" customWidth="1"/>
    <col min="5382" max="5383" width="11.42578125" style="171"/>
    <col min="5384" max="5384" width="18.85546875" style="171" customWidth="1"/>
    <col min="5385" max="5385" width="12.7109375" style="171" bestFit="1" customWidth="1"/>
    <col min="5386" max="5386" width="18.28515625" style="171" customWidth="1"/>
    <col min="5387" max="5387" width="30.28515625" style="171" customWidth="1"/>
    <col min="5388" max="5388" width="17" style="171" customWidth="1"/>
    <col min="5389" max="5390" width="11.42578125" style="171"/>
    <col min="5391" max="5391" width="14.7109375" style="171" customWidth="1"/>
    <col min="5392" max="5392" width="11.42578125" style="171"/>
    <col min="5393" max="5393" width="21" style="171" customWidth="1"/>
    <col min="5394" max="5633" width="11.42578125" style="171"/>
    <col min="5634" max="5634" width="33" style="171" customWidth="1"/>
    <col min="5635" max="5635" width="22.85546875" style="171" customWidth="1"/>
    <col min="5636" max="5636" width="23.42578125" style="171" customWidth="1"/>
    <col min="5637" max="5637" width="23" style="171" bestFit="1" customWidth="1"/>
    <col min="5638" max="5639" width="11.42578125" style="171"/>
    <col min="5640" max="5640" width="18.85546875" style="171" customWidth="1"/>
    <col min="5641" max="5641" width="12.7109375" style="171" bestFit="1" customWidth="1"/>
    <col min="5642" max="5642" width="18.28515625" style="171" customWidth="1"/>
    <col min="5643" max="5643" width="30.28515625" style="171" customWidth="1"/>
    <col min="5644" max="5644" width="17" style="171" customWidth="1"/>
    <col min="5645" max="5646" width="11.42578125" style="171"/>
    <col min="5647" max="5647" width="14.7109375" style="171" customWidth="1"/>
    <col min="5648" max="5648" width="11.42578125" style="171"/>
    <col min="5649" max="5649" width="21" style="171" customWidth="1"/>
    <col min="5650" max="5889" width="11.42578125" style="171"/>
    <col min="5890" max="5890" width="33" style="171" customWidth="1"/>
    <col min="5891" max="5891" width="22.85546875" style="171" customWidth="1"/>
    <col min="5892" max="5892" width="23.42578125" style="171" customWidth="1"/>
    <col min="5893" max="5893" width="23" style="171" bestFit="1" customWidth="1"/>
    <col min="5894" max="5895" width="11.42578125" style="171"/>
    <col min="5896" max="5896" width="18.85546875" style="171" customWidth="1"/>
    <col min="5897" max="5897" width="12.7109375" style="171" bestFit="1" customWidth="1"/>
    <col min="5898" max="5898" width="18.28515625" style="171" customWidth="1"/>
    <col min="5899" max="5899" width="30.28515625" style="171" customWidth="1"/>
    <col min="5900" max="5900" width="17" style="171" customWidth="1"/>
    <col min="5901" max="5902" width="11.42578125" style="171"/>
    <col min="5903" max="5903" width="14.7109375" style="171" customWidth="1"/>
    <col min="5904" max="5904" width="11.42578125" style="171"/>
    <col min="5905" max="5905" width="21" style="171" customWidth="1"/>
    <col min="5906" max="6145" width="11.42578125" style="171"/>
    <col min="6146" max="6146" width="33" style="171" customWidth="1"/>
    <col min="6147" max="6147" width="22.85546875" style="171" customWidth="1"/>
    <col min="6148" max="6148" width="23.42578125" style="171" customWidth="1"/>
    <col min="6149" max="6149" width="23" style="171" bestFit="1" customWidth="1"/>
    <col min="6150" max="6151" width="11.42578125" style="171"/>
    <col min="6152" max="6152" width="18.85546875" style="171" customWidth="1"/>
    <col min="6153" max="6153" width="12.7109375" style="171" bestFit="1" customWidth="1"/>
    <col min="6154" max="6154" width="18.28515625" style="171" customWidth="1"/>
    <col min="6155" max="6155" width="30.28515625" style="171" customWidth="1"/>
    <col min="6156" max="6156" width="17" style="171" customWidth="1"/>
    <col min="6157" max="6158" width="11.42578125" style="171"/>
    <col min="6159" max="6159" width="14.7109375" style="171" customWidth="1"/>
    <col min="6160" max="6160" width="11.42578125" style="171"/>
    <col min="6161" max="6161" width="21" style="171" customWidth="1"/>
    <col min="6162" max="6401" width="11.42578125" style="171"/>
    <col min="6402" max="6402" width="33" style="171" customWidth="1"/>
    <col min="6403" max="6403" width="22.85546875" style="171" customWidth="1"/>
    <col min="6404" max="6404" width="23.42578125" style="171" customWidth="1"/>
    <col min="6405" max="6405" width="23" style="171" bestFit="1" customWidth="1"/>
    <col min="6406" max="6407" width="11.42578125" style="171"/>
    <col min="6408" max="6408" width="18.85546875" style="171" customWidth="1"/>
    <col min="6409" max="6409" width="12.7109375" style="171" bestFit="1" customWidth="1"/>
    <col min="6410" max="6410" width="18.28515625" style="171" customWidth="1"/>
    <col min="6411" max="6411" width="30.28515625" style="171" customWidth="1"/>
    <col min="6412" max="6412" width="17" style="171" customWidth="1"/>
    <col min="6413" max="6414" width="11.42578125" style="171"/>
    <col min="6415" max="6415" width="14.7109375" style="171" customWidth="1"/>
    <col min="6416" max="6416" width="11.42578125" style="171"/>
    <col min="6417" max="6417" width="21" style="171" customWidth="1"/>
    <col min="6418" max="6657" width="11.42578125" style="171"/>
    <col min="6658" max="6658" width="33" style="171" customWidth="1"/>
    <col min="6659" max="6659" width="22.85546875" style="171" customWidth="1"/>
    <col min="6660" max="6660" width="23.42578125" style="171" customWidth="1"/>
    <col min="6661" max="6661" width="23" style="171" bestFit="1" customWidth="1"/>
    <col min="6662" max="6663" width="11.42578125" style="171"/>
    <col min="6664" max="6664" width="18.85546875" style="171" customWidth="1"/>
    <col min="6665" max="6665" width="12.7109375" style="171" bestFit="1" customWidth="1"/>
    <col min="6666" max="6666" width="18.28515625" style="171" customWidth="1"/>
    <col min="6667" max="6667" width="30.28515625" style="171" customWidth="1"/>
    <col min="6668" max="6668" width="17" style="171" customWidth="1"/>
    <col min="6669" max="6670" width="11.42578125" style="171"/>
    <col min="6671" max="6671" width="14.7109375" style="171" customWidth="1"/>
    <col min="6672" max="6672" width="11.42578125" style="171"/>
    <col min="6673" max="6673" width="21" style="171" customWidth="1"/>
    <col min="6674" max="6913" width="11.42578125" style="171"/>
    <col min="6914" max="6914" width="33" style="171" customWidth="1"/>
    <col min="6915" max="6915" width="22.85546875" style="171" customWidth="1"/>
    <col min="6916" max="6916" width="23.42578125" style="171" customWidth="1"/>
    <col min="6917" max="6917" width="23" style="171" bestFit="1" customWidth="1"/>
    <col min="6918" max="6919" width="11.42578125" style="171"/>
    <col min="6920" max="6920" width="18.85546875" style="171" customWidth="1"/>
    <col min="6921" max="6921" width="12.7109375" style="171" bestFit="1" customWidth="1"/>
    <col min="6922" max="6922" width="18.28515625" style="171" customWidth="1"/>
    <col min="6923" max="6923" width="30.28515625" style="171" customWidth="1"/>
    <col min="6924" max="6924" width="17" style="171" customWidth="1"/>
    <col min="6925" max="6926" width="11.42578125" style="171"/>
    <col min="6927" max="6927" width="14.7109375" style="171" customWidth="1"/>
    <col min="6928" max="6928" width="11.42578125" style="171"/>
    <col min="6929" max="6929" width="21" style="171" customWidth="1"/>
    <col min="6930" max="7169" width="11.42578125" style="171"/>
    <col min="7170" max="7170" width="33" style="171" customWidth="1"/>
    <col min="7171" max="7171" width="22.85546875" style="171" customWidth="1"/>
    <col min="7172" max="7172" width="23.42578125" style="171" customWidth="1"/>
    <col min="7173" max="7173" width="23" style="171" bestFit="1" customWidth="1"/>
    <col min="7174" max="7175" width="11.42578125" style="171"/>
    <col min="7176" max="7176" width="18.85546875" style="171" customWidth="1"/>
    <col min="7177" max="7177" width="12.7109375" style="171" bestFit="1" customWidth="1"/>
    <col min="7178" max="7178" width="18.28515625" style="171" customWidth="1"/>
    <col min="7179" max="7179" width="30.28515625" style="171" customWidth="1"/>
    <col min="7180" max="7180" width="17" style="171" customWidth="1"/>
    <col min="7181" max="7182" width="11.42578125" style="171"/>
    <col min="7183" max="7183" width="14.7109375" style="171" customWidth="1"/>
    <col min="7184" max="7184" width="11.42578125" style="171"/>
    <col min="7185" max="7185" width="21" style="171" customWidth="1"/>
    <col min="7186" max="7425" width="11.42578125" style="171"/>
    <col min="7426" max="7426" width="33" style="171" customWidth="1"/>
    <col min="7427" max="7427" width="22.85546875" style="171" customWidth="1"/>
    <col min="7428" max="7428" width="23.42578125" style="171" customWidth="1"/>
    <col min="7429" max="7429" width="23" style="171" bestFit="1" customWidth="1"/>
    <col min="7430" max="7431" width="11.42578125" style="171"/>
    <col min="7432" max="7432" width="18.85546875" style="171" customWidth="1"/>
    <col min="7433" max="7433" width="12.7109375" style="171" bestFit="1" customWidth="1"/>
    <col min="7434" max="7434" width="18.28515625" style="171" customWidth="1"/>
    <col min="7435" max="7435" width="30.28515625" style="171" customWidth="1"/>
    <col min="7436" max="7436" width="17" style="171" customWidth="1"/>
    <col min="7437" max="7438" width="11.42578125" style="171"/>
    <col min="7439" max="7439" width="14.7109375" style="171" customWidth="1"/>
    <col min="7440" max="7440" width="11.42578125" style="171"/>
    <col min="7441" max="7441" width="21" style="171" customWidth="1"/>
    <col min="7442" max="7681" width="11.42578125" style="171"/>
    <col min="7682" max="7682" width="33" style="171" customWidth="1"/>
    <col min="7683" max="7683" width="22.85546875" style="171" customWidth="1"/>
    <col min="7684" max="7684" width="23.42578125" style="171" customWidth="1"/>
    <col min="7685" max="7685" width="23" style="171" bestFit="1" customWidth="1"/>
    <col min="7686" max="7687" width="11.42578125" style="171"/>
    <col min="7688" max="7688" width="18.85546875" style="171" customWidth="1"/>
    <col min="7689" max="7689" width="12.7109375" style="171" bestFit="1" customWidth="1"/>
    <col min="7690" max="7690" width="18.28515625" style="171" customWidth="1"/>
    <col min="7691" max="7691" width="30.28515625" style="171" customWidth="1"/>
    <col min="7692" max="7692" width="17" style="171" customWidth="1"/>
    <col min="7693" max="7694" width="11.42578125" style="171"/>
    <col min="7695" max="7695" width="14.7109375" style="171" customWidth="1"/>
    <col min="7696" max="7696" width="11.42578125" style="171"/>
    <col min="7697" max="7697" width="21" style="171" customWidth="1"/>
    <col min="7698" max="7937" width="11.42578125" style="171"/>
    <col min="7938" max="7938" width="33" style="171" customWidth="1"/>
    <col min="7939" max="7939" width="22.85546875" style="171" customWidth="1"/>
    <col min="7940" max="7940" width="23.42578125" style="171" customWidth="1"/>
    <col min="7941" max="7941" width="23" style="171" bestFit="1" customWidth="1"/>
    <col min="7942" max="7943" width="11.42578125" style="171"/>
    <col min="7944" max="7944" width="18.85546875" style="171" customWidth="1"/>
    <col min="7945" max="7945" width="12.7109375" style="171" bestFit="1" customWidth="1"/>
    <col min="7946" max="7946" width="18.28515625" style="171" customWidth="1"/>
    <col min="7947" max="7947" width="30.28515625" style="171" customWidth="1"/>
    <col min="7948" max="7948" width="17" style="171" customWidth="1"/>
    <col min="7949" max="7950" width="11.42578125" style="171"/>
    <col min="7951" max="7951" width="14.7109375" style="171" customWidth="1"/>
    <col min="7952" max="7952" width="11.42578125" style="171"/>
    <col min="7953" max="7953" width="21" style="171" customWidth="1"/>
    <col min="7954" max="8193" width="11.42578125" style="171"/>
    <col min="8194" max="8194" width="33" style="171" customWidth="1"/>
    <col min="8195" max="8195" width="22.85546875" style="171" customWidth="1"/>
    <col min="8196" max="8196" width="23.42578125" style="171" customWidth="1"/>
    <col min="8197" max="8197" width="23" style="171" bestFit="1" customWidth="1"/>
    <col min="8198" max="8199" width="11.42578125" style="171"/>
    <col min="8200" max="8200" width="18.85546875" style="171" customWidth="1"/>
    <col min="8201" max="8201" width="12.7109375" style="171" bestFit="1" customWidth="1"/>
    <col min="8202" max="8202" width="18.28515625" style="171" customWidth="1"/>
    <col min="8203" max="8203" width="30.28515625" style="171" customWidth="1"/>
    <col min="8204" max="8204" width="17" style="171" customWidth="1"/>
    <col min="8205" max="8206" width="11.42578125" style="171"/>
    <col min="8207" max="8207" width="14.7109375" style="171" customWidth="1"/>
    <col min="8208" max="8208" width="11.42578125" style="171"/>
    <col min="8209" max="8209" width="21" style="171" customWidth="1"/>
    <col min="8210" max="8449" width="11.42578125" style="171"/>
    <col min="8450" max="8450" width="33" style="171" customWidth="1"/>
    <col min="8451" max="8451" width="22.85546875" style="171" customWidth="1"/>
    <col min="8452" max="8452" width="23.42578125" style="171" customWidth="1"/>
    <col min="8453" max="8453" width="23" style="171" bestFit="1" customWidth="1"/>
    <col min="8454" max="8455" width="11.42578125" style="171"/>
    <col min="8456" max="8456" width="18.85546875" style="171" customWidth="1"/>
    <col min="8457" max="8457" width="12.7109375" style="171" bestFit="1" customWidth="1"/>
    <col min="8458" max="8458" width="18.28515625" style="171" customWidth="1"/>
    <col min="8459" max="8459" width="30.28515625" style="171" customWidth="1"/>
    <col min="8460" max="8460" width="17" style="171" customWidth="1"/>
    <col min="8461" max="8462" width="11.42578125" style="171"/>
    <col min="8463" max="8463" width="14.7109375" style="171" customWidth="1"/>
    <col min="8464" max="8464" width="11.42578125" style="171"/>
    <col min="8465" max="8465" width="21" style="171" customWidth="1"/>
    <col min="8466" max="8705" width="11.42578125" style="171"/>
    <col min="8706" max="8706" width="33" style="171" customWidth="1"/>
    <col min="8707" max="8707" width="22.85546875" style="171" customWidth="1"/>
    <col min="8708" max="8708" width="23.42578125" style="171" customWidth="1"/>
    <col min="8709" max="8709" width="23" style="171" bestFit="1" customWidth="1"/>
    <col min="8710" max="8711" width="11.42578125" style="171"/>
    <col min="8712" max="8712" width="18.85546875" style="171" customWidth="1"/>
    <col min="8713" max="8713" width="12.7109375" style="171" bestFit="1" customWidth="1"/>
    <col min="8714" max="8714" width="18.28515625" style="171" customWidth="1"/>
    <col min="8715" max="8715" width="30.28515625" style="171" customWidth="1"/>
    <col min="8716" max="8716" width="17" style="171" customWidth="1"/>
    <col min="8717" max="8718" width="11.42578125" style="171"/>
    <col min="8719" max="8719" width="14.7109375" style="171" customWidth="1"/>
    <col min="8720" max="8720" width="11.42578125" style="171"/>
    <col min="8721" max="8721" width="21" style="171" customWidth="1"/>
    <col min="8722" max="8961" width="11.42578125" style="171"/>
    <col min="8962" max="8962" width="33" style="171" customWidth="1"/>
    <col min="8963" max="8963" width="22.85546875" style="171" customWidth="1"/>
    <col min="8964" max="8964" width="23.42578125" style="171" customWidth="1"/>
    <col min="8965" max="8965" width="23" style="171" bestFit="1" customWidth="1"/>
    <col min="8966" max="8967" width="11.42578125" style="171"/>
    <col min="8968" max="8968" width="18.85546875" style="171" customWidth="1"/>
    <col min="8969" max="8969" width="12.7109375" style="171" bestFit="1" customWidth="1"/>
    <col min="8970" max="8970" width="18.28515625" style="171" customWidth="1"/>
    <col min="8971" max="8971" width="30.28515625" style="171" customWidth="1"/>
    <col min="8972" max="8972" width="17" style="171" customWidth="1"/>
    <col min="8973" max="8974" width="11.42578125" style="171"/>
    <col min="8975" max="8975" width="14.7109375" style="171" customWidth="1"/>
    <col min="8976" max="8976" width="11.42578125" style="171"/>
    <col min="8977" max="8977" width="21" style="171" customWidth="1"/>
    <col min="8978" max="9217" width="11.42578125" style="171"/>
    <col min="9218" max="9218" width="33" style="171" customWidth="1"/>
    <col min="9219" max="9219" width="22.85546875" style="171" customWidth="1"/>
    <col min="9220" max="9220" width="23.42578125" style="171" customWidth="1"/>
    <col min="9221" max="9221" width="23" style="171" bestFit="1" customWidth="1"/>
    <col min="9222" max="9223" width="11.42578125" style="171"/>
    <col min="9224" max="9224" width="18.85546875" style="171" customWidth="1"/>
    <col min="9225" max="9225" width="12.7109375" style="171" bestFit="1" customWidth="1"/>
    <col min="9226" max="9226" width="18.28515625" style="171" customWidth="1"/>
    <col min="9227" max="9227" width="30.28515625" style="171" customWidth="1"/>
    <col min="9228" max="9228" width="17" style="171" customWidth="1"/>
    <col min="9229" max="9230" width="11.42578125" style="171"/>
    <col min="9231" max="9231" width="14.7109375" style="171" customWidth="1"/>
    <col min="9232" max="9232" width="11.42578125" style="171"/>
    <col min="9233" max="9233" width="21" style="171" customWidth="1"/>
    <col min="9234" max="9473" width="11.42578125" style="171"/>
    <col min="9474" max="9474" width="33" style="171" customWidth="1"/>
    <col min="9475" max="9475" width="22.85546875" style="171" customWidth="1"/>
    <col min="9476" max="9476" width="23.42578125" style="171" customWidth="1"/>
    <col min="9477" max="9477" width="23" style="171" bestFit="1" customWidth="1"/>
    <col min="9478" max="9479" width="11.42578125" style="171"/>
    <col min="9480" max="9480" width="18.85546875" style="171" customWidth="1"/>
    <col min="9481" max="9481" width="12.7109375" style="171" bestFit="1" customWidth="1"/>
    <col min="9482" max="9482" width="18.28515625" style="171" customWidth="1"/>
    <col min="9483" max="9483" width="30.28515625" style="171" customWidth="1"/>
    <col min="9484" max="9484" width="17" style="171" customWidth="1"/>
    <col min="9485" max="9486" width="11.42578125" style="171"/>
    <col min="9487" max="9487" width="14.7109375" style="171" customWidth="1"/>
    <col min="9488" max="9488" width="11.42578125" style="171"/>
    <col min="9489" max="9489" width="21" style="171" customWidth="1"/>
    <col min="9490" max="9729" width="11.42578125" style="171"/>
    <col min="9730" max="9730" width="33" style="171" customWidth="1"/>
    <col min="9731" max="9731" width="22.85546875" style="171" customWidth="1"/>
    <col min="9732" max="9732" width="23.42578125" style="171" customWidth="1"/>
    <col min="9733" max="9733" width="23" style="171" bestFit="1" customWidth="1"/>
    <col min="9734" max="9735" width="11.42578125" style="171"/>
    <col min="9736" max="9736" width="18.85546875" style="171" customWidth="1"/>
    <col min="9737" max="9737" width="12.7109375" style="171" bestFit="1" customWidth="1"/>
    <col min="9738" max="9738" width="18.28515625" style="171" customWidth="1"/>
    <col min="9739" max="9739" width="30.28515625" style="171" customWidth="1"/>
    <col min="9740" max="9740" width="17" style="171" customWidth="1"/>
    <col min="9741" max="9742" width="11.42578125" style="171"/>
    <col min="9743" max="9743" width="14.7109375" style="171" customWidth="1"/>
    <col min="9744" max="9744" width="11.42578125" style="171"/>
    <col min="9745" max="9745" width="21" style="171" customWidth="1"/>
    <col min="9746" max="9985" width="11.42578125" style="171"/>
    <col min="9986" max="9986" width="33" style="171" customWidth="1"/>
    <col min="9987" max="9987" width="22.85546875" style="171" customWidth="1"/>
    <col min="9988" max="9988" width="23.42578125" style="171" customWidth="1"/>
    <col min="9989" max="9989" width="23" style="171" bestFit="1" customWidth="1"/>
    <col min="9990" max="9991" width="11.42578125" style="171"/>
    <col min="9992" max="9992" width="18.85546875" style="171" customWidth="1"/>
    <col min="9993" max="9993" width="12.7109375" style="171" bestFit="1" customWidth="1"/>
    <col min="9994" max="9994" width="18.28515625" style="171" customWidth="1"/>
    <col min="9995" max="9995" width="30.28515625" style="171" customWidth="1"/>
    <col min="9996" max="9996" width="17" style="171" customWidth="1"/>
    <col min="9997" max="9998" width="11.42578125" style="171"/>
    <col min="9999" max="9999" width="14.7109375" style="171" customWidth="1"/>
    <col min="10000" max="10000" width="11.42578125" style="171"/>
    <col min="10001" max="10001" width="21" style="171" customWidth="1"/>
    <col min="10002" max="10241" width="11.42578125" style="171"/>
    <col min="10242" max="10242" width="33" style="171" customWidth="1"/>
    <col min="10243" max="10243" width="22.85546875" style="171" customWidth="1"/>
    <col min="10244" max="10244" width="23.42578125" style="171" customWidth="1"/>
    <col min="10245" max="10245" width="23" style="171" bestFit="1" customWidth="1"/>
    <col min="10246" max="10247" width="11.42578125" style="171"/>
    <col min="10248" max="10248" width="18.85546875" style="171" customWidth="1"/>
    <col min="10249" max="10249" width="12.7109375" style="171" bestFit="1" customWidth="1"/>
    <col min="10250" max="10250" width="18.28515625" style="171" customWidth="1"/>
    <col min="10251" max="10251" width="30.28515625" style="171" customWidth="1"/>
    <col min="10252" max="10252" width="17" style="171" customWidth="1"/>
    <col min="10253" max="10254" width="11.42578125" style="171"/>
    <col min="10255" max="10255" width="14.7109375" style="171" customWidth="1"/>
    <col min="10256" max="10256" width="11.42578125" style="171"/>
    <col min="10257" max="10257" width="21" style="171" customWidth="1"/>
    <col min="10258" max="10497" width="11.42578125" style="171"/>
    <col min="10498" max="10498" width="33" style="171" customWidth="1"/>
    <col min="10499" max="10499" width="22.85546875" style="171" customWidth="1"/>
    <col min="10500" max="10500" width="23.42578125" style="171" customWidth="1"/>
    <col min="10501" max="10501" width="23" style="171" bestFit="1" customWidth="1"/>
    <col min="10502" max="10503" width="11.42578125" style="171"/>
    <col min="10504" max="10504" width="18.85546875" style="171" customWidth="1"/>
    <col min="10505" max="10505" width="12.7109375" style="171" bestFit="1" customWidth="1"/>
    <col min="10506" max="10506" width="18.28515625" style="171" customWidth="1"/>
    <col min="10507" max="10507" width="30.28515625" style="171" customWidth="1"/>
    <col min="10508" max="10508" width="17" style="171" customWidth="1"/>
    <col min="10509" max="10510" width="11.42578125" style="171"/>
    <col min="10511" max="10511" width="14.7109375" style="171" customWidth="1"/>
    <col min="10512" max="10512" width="11.42578125" style="171"/>
    <col min="10513" max="10513" width="21" style="171" customWidth="1"/>
    <col min="10514" max="10753" width="11.42578125" style="171"/>
    <col min="10754" max="10754" width="33" style="171" customWidth="1"/>
    <col min="10755" max="10755" width="22.85546875" style="171" customWidth="1"/>
    <col min="10756" max="10756" width="23.42578125" style="171" customWidth="1"/>
    <col min="10757" max="10757" width="23" style="171" bestFit="1" customWidth="1"/>
    <col min="10758" max="10759" width="11.42578125" style="171"/>
    <col min="10760" max="10760" width="18.85546875" style="171" customWidth="1"/>
    <col min="10761" max="10761" width="12.7109375" style="171" bestFit="1" customWidth="1"/>
    <col min="10762" max="10762" width="18.28515625" style="171" customWidth="1"/>
    <col min="10763" max="10763" width="30.28515625" style="171" customWidth="1"/>
    <col min="10764" max="10764" width="17" style="171" customWidth="1"/>
    <col min="10765" max="10766" width="11.42578125" style="171"/>
    <col min="10767" max="10767" width="14.7109375" style="171" customWidth="1"/>
    <col min="10768" max="10768" width="11.42578125" style="171"/>
    <col min="10769" max="10769" width="21" style="171" customWidth="1"/>
    <col min="10770" max="11009" width="11.42578125" style="171"/>
    <col min="11010" max="11010" width="33" style="171" customWidth="1"/>
    <col min="11011" max="11011" width="22.85546875" style="171" customWidth="1"/>
    <col min="11012" max="11012" width="23.42578125" style="171" customWidth="1"/>
    <col min="11013" max="11013" width="23" style="171" bestFit="1" customWidth="1"/>
    <col min="11014" max="11015" width="11.42578125" style="171"/>
    <col min="11016" max="11016" width="18.85546875" style="171" customWidth="1"/>
    <col min="11017" max="11017" width="12.7109375" style="171" bestFit="1" customWidth="1"/>
    <col min="11018" max="11018" width="18.28515625" style="171" customWidth="1"/>
    <col min="11019" max="11019" width="30.28515625" style="171" customWidth="1"/>
    <col min="11020" max="11020" width="17" style="171" customWidth="1"/>
    <col min="11021" max="11022" width="11.42578125" style="171"/>
    <col min="11023" max="11023" width="14.7109375" style="171" customWidth="1"/>
    <col min="11024" max="11024" width="11.42578125" style="171"/>
    <col min="11025" max="11025" width="21" style="171" customWidth="1"/>
    <col min="11026" max="11265" width="11.42578125" style="171"/>
    <col min="11266" max="11266" width="33" style="171" customWidth="1"/>
    <col min="11267" max="11267" width="22.85546875" style="171" customWidth="1"/>
    <col min="11268" max="11268" width="23.42578125" style="171" customWidth="1"/>
    <col min="11269" max="11269" width="23" style="171" bestFit="1" customWidth="1"/>
    <col min="11270" max="11271" width="11.42578125" style="171"/>
    <col min="11272" max="11272" width="18.85546875" style="171" customWidth="1"/>
    <col min="11273" max="11273" width="12.7109375" style="171" bestFit="1" customWidth="1"/>
    <col min="11274" max="11274" width="18.28515625" style="171" customWidth="1"/>
    <col min="11275" max="11275" width="30.28515625" style="171" customWidth="1"/>
    <col min="11276" max="11276" width="17" style="171" customWidth="1"/>
    <col min="11277" max="11278" width="11.42578125" style="171"/>
    <col min="11279" max="11279" width="14.7109375" style="171" customWidth="1"/>
    <col min="11280" max="11280" width="11.42578125" style="171"/>
    <col min="11281" max="11281" width="21" style="171" customWidth="1"/>
    <col min="11282" max="11521" width="11.42578125" style="171"/>
    <col min="11522" max="11522" width="33" style="171" customWidth="1"/>
    <col min="11523" max="11523" width="22.85546875" style="171" customWidth="1"/>
    <col min="11524" max="11524" width="23.42578125" style="171" customWidth="1"/>
    <col min="11525" max="11525" width="23" style="171" bestFit="1" customWidth="1"/>
    <col min="11526" max="11527" width="11.42578125" style="171"/>
    <col min="11528" max="11528" width="18.85546875" style="171" customWidth="1"/>
    <col min="11529" max="11529" width="12.7109375" style="171" bestFit="1" customWidth="1"/>
    <col min="11530" max="11530" width="18.28515625" style="171" customWidth="1"/>
    <col min="11531" max="11531" width="30.28515625" style="171" customWidth="1"/>
    <col min="11532" max="11532" width="17" style="171" customWidth="1"/>
    <col min="11533" max="11534" width="11.42578125" style="171"/>
    <col min="11535" max="11535" width="14.7109375" style="171" customWidth="1"/>
    <col min="11536" max="11536" width="11.42578125" style="171"/>
    <col min="11537" max="11537" width="21" style="171" customWidth="1"/>
    <col min="11538" max="11777" width="11.42578125" style="171"/>
    <col min="11778" max="11778" width="33" style="171" customWidth="1"/>
    <col min="11779" max="11779" width="22.85546875" style="171" customWidth="1"/>
    <col min="11780" max="11780" width="23.42578125" style="171" customWidth="1"/>
    <col min="11781" max="11781" width="23" style="171" bestFit="1" customWidth="1"/>
    <col min="11782" max="11783" width="11.42578125" style="171"/>
    <col min="11784" max="11784" width="18.85546875" style="171" customWidth="1"/>
    <col min="11785" max="11785" width="12.7109375" style="171" bestFit="1" customWidth="1"/>
    <col min="11786" max="11786" width="18.28515625" style="171" customWidth="1"/>
    <col min="11787" max="11787" width="30.28515625" style="171" customWidth="1"/>
    <col min="11788" max="11788" width="17" style="171" customWidth="1"/>
    <col min="11789" max="11790" width="11.42578125" style="171"/>
    <col min="11791" max="11791" width="14.7109375" style="171" customWidth="1"/>
    <col min="11792" max="11792" width="11.42578125" style="171"/>
    <col min="11793" max="11793" width="21" style="171" customWidth="1"/>
    <col min="11794" max="12033" width="11.42578125" style="171"/>
    <col min="12034" max="12034" width="33" style="171" customWidth="1"/>
    <col min="12035" max="12035" width="22.85546875" style="171" customWidth="1"/>
    <col min="12036" max="12036" width="23.42578125" style="171" customWidth="1"/>
    <col min="12037" max="12037" width="23" style="171" bestFit="1" customWidth="1"/>
    <col min="12038" max="12039" width="11.42578125" style="171"/>
    <col min="12040" max="12040" width="18.85546875" style="171" customWidth="1"/>
    <col min="12041" max="12041" width="12.7109375" style="171" bestFit="1" customWidth="1"/>
    <col min="12042" max="12042" width="18.28515625" style="171" customWidth="1"/>
    <col min="12043" max="12043" width="30.28515625" style="171" customWidth="1"/>
    <col min="12044" max="12044" width="17" style="171" customWidth="1"/>
    <col min="12045" max="12046" width="11.42578125" style="171"/>
    <col min="12047" max="12047" width="14.7109375" style="171" customWidth="1"/>
    <col min="12048" max="12048" width="11.42578125" style="171"/>
    <col min="12049" max="12049" width="21" style="171" customWidth="1"/>
    <col min="12050" max="12289" width="11.42578125" style="171"/>
    <col min="12290" max="12290" width="33" style="171" customWidth="1"/>
    <col min="12291" max="12291" width="22.85546875" style="171" customWidth="1"/>
    <col min="12292" max="12292" width="23.42578125" style="171" customWidth="1"/>
    <col min="12293" max="12293" width="23" style="171" bestFit="1" customWidth="1"/>
    <col min="12294" max="12295" width="11.42578125" style="171"/>
    <col min="12296" max="12296" width="18.85546875" style="171" customWidth="1"/>
    <col min="12297" max="12297" width="12.7109375" style="171" bestFit="1" customWidth="1"/>
    <col min="12298" max="12298" width="18.28515625" style="171" customWidth="1"/>
    <col min="12299" max="12299" width="30.28515625" style="171" customWidth="1"/>
    <col min="12300" max="12300" width="17" style="171" customWidth="1"/>
    <col min="12301" max="12302" width="11.42578125" style="171"/>
    <col min="12303" max="12303" width="14.7109375" style="171" customWidth="1"/>
    <col min="12304" max="12304" width="11.42578125" style="171"/>
    <col min="12305" max="12305" width="21" style="171" customWidth="1"/>
    <col min="12306" max="12545" width="11.42578125" style="171"/>
    <col min="12546" max="12546" width="33" style="171" customWidth="1"/>
    <col min="12547" max="12547" width="22.85546875" style="171" customWidth="1"/>
    <col min="12548" max="12548" width="23.42578125" style="171" customWidth="1"/>
    <col min="12549" max="12549" width="23" style="171" bestFit="1" customWidth="1"/>
    <col min="12550" max="12551" width="11.42578125" style="171"/>
    <col min="12552" max="12552" width="18.85546875" style="171" customWidth="1"/>
    <col min="12553" max="12553" width="12.7109375" style="171" bestFit="1" customWidth="1"/>
    <col min="12554" max="12554" width="18.28515625" style="171" customWidth="1"/>
    <col min="12555" max="12555" width="30.28515625" style="171" customWidth="1"/>
    <col min="12556" max="12556" width="17" style="171" customWidth="1"/>
    <col min="12557" max="12558" width="11.42578125" style="171"/>
    <col min="12559" max="12559" width="14.7109375" style="171" customWidth="1"/>
    <col min="12560" max="12560" width="11.42578125" style="171"/>
    <col min="12561" max="12561" width="21" style="171" customWidth="1"/>
    <col min="12562" max="12801" width="11.42578125" style="171"/>
    <col min="12802" max="12802" width="33" style="171" customWidth="1"/>
    <col min="12803" max="12803" width="22.85546875" style="171" customWidth="1"/>
    <col min="12804" max="12804" width="23.42578125" style="171" customWidth="1"/>
    <col min="12805" max="12805" width="23" style="171" bestFit="1" customWidth="1"/>
    <col min="12806" max="12807" width="11.42578125" style="171"/>
    <col min="12808" max="12808" width="18.85546875" style="171" customWidth="1"/>
    <col min="12809" max="12809" width="12.7109375" style="171" bestFit="1" customWidth="1"/>
    <col min="12810" max="12810" width="18.28515625" style="171" customWidth="1"/>
    <col min="12811" max="12811" width="30.28515625" style="171" customWidth="1"/>
    <col min="12812" max="12812" width="17" style="171" customWidth="1"/>
    <col min="12813" max="12814" width="11.42578125" style="171"/>
    <col min="12815" max="12815" width="14.7109375" style="171" customWidth="1"/>
    <col min="12816" max="12816" width="11.42578125" style="171"/>
    <col min="12817" max="12817" width="21" style="171" customWidth="1"/>
    <col min="12818" max="13057" width="11.42578125" style="171"/>
    <col min="13058" max="13058" width="33" style="171" customWidth="1"/>
    <col min="13059" max="13059" width="22.85546875" style="171" customWidth="1"/>
    <col min="13060" max="13060" width="23.42578125" style="171" customWidth="1"/>
    <col min="13061" max="13061" width="23" style="171" bestFit="1" customWidth="1"/>
    <col min="13062" max="13063" width="11.42578125" style="171"/>
    <col min="13064" max="13064" width="18.85546875" style="171" customWidth="1"/>
    <col min="13065" max="13065" width="12.7109375" style="171" bestFit="1" customWidth="1"/>
    <col min="13066" max="13066" width="18.28515625" style="171" customWidth="1"/>
    <col min="13067" max="13067" width="30.28515625" style="171" customWidth="1"/>
    <col min="13068" max="13068" width="17" style="171" customWidth="1"/>
    <col min="13069" max="13070" width="11.42578125" style="171"/>
    <col min="13071" max="13071" width="14.7109375" style="171" customWidth="1"/>
    <col min="13072" max="13072" width="11.42578125" style="171"/>
    <col min="13073" max="13073" width="21" style="171" customWidth="1"/>
    <col min="13074" max="13313" width="11.42578125" style="171"/>
    <col min="13314" max="13314" width="33" style="171" customWidth="1"/>
    <col min="13315" max="13315" width="22.85546875" style="171" customWidth="1"/>
    <col min="13316" max="13316" width="23.42578125" style="171" customWidth="1"/>
    <col min="13317" max="13317" width="23" style="171" bestFit="1" customWidth="1"/>
    <col min="13318" max="13319" width="11.42578125" style="171"/>
    <col min="13320" max="13320" width="18.85546875" style="171" customWidth="1"/>
    <col min="13321" max="13321" width="12.7109375" style="171" bestFit="1" customWidth="1"/>
    <col min="13322" max="13322" width="18.28515625" style="171" customWidth="1"/>
    <col min="13323" max="13323" width="30.28515625" style="171" customWidth="1"/>
    <col min="13324" max="13324" width="17" style="171" customWidth="1"/>
    <col min="13325" max="13326" width="11.42578125" style="171"/>
    <col min="13327" max="13327" width="14.7109375" style="171" customWidth="1"/>
    <col min="13328" max="13328" width="11.42578125" style="171"/>
    <col min="13329" max="13329" width="21" style="171" customWidth="1"/>
    <col min="13330" max="13569" width="11.42578125" style="171"/>
    <col min="13570" max="13570" width="33" style="171" customWidth="1"/>
    <col min="13571" max="13571" width="22.85546875" style="171" customWidth="1"/>
    <col min="13572" max="13572" width="23.42578125" style="171" customWidth="1"/>
    <col min="13573" max="13573" width="23" style="171" bestFit="1" customWidth="1"/>
    <col min="13574" max="13575" width="11.42578125" style="171"/>
    <col min="13576" max="13576" width="18.85546875" style="171" customWidth="1"/>
    <col min="13577" max="13577" width="12.7109375" style="171" bestFit="1" customWidth="1"/>
    <col min="13578" max="13578" width="18.28515625" style="171" customWidth="1"/>
    <col min="13579" max="13579" width="30.28515625" style="171" customWidth="1"/>
    <col min="13580" max="13580" width="17" style="171" customWidth="1"/>
    <col min="13581" max="13582" width="11.42578125" style="171"/>
    <col min="13583" max="13583" width="14.7109375" style="171" customWidth="1"/>
    <col min="13584" max="13584" width="11.42578125" style="171"/>
    <col min="13585" max="13585" width="21" style="171" customWidth="1"/>
    <col min="13586" max="13825" width="11.42578125" style="171"/>
    <col min="13826" max="13826" width="33" style="171" customWidth="1"/>
    <col min="13827" max="13827" width="22.85546875" style="171" customWidth="1"/>
    <col min="13828" max="13828" width="23.42578125" style="171" customWidth="1"/>
    <col min="13829" max="13829" width="23" style="171" bestFit="1" customWidth="1"/>
    <col min="13830" max="13831" width="11.42578125" style="171"/>
    <col min="13832" max="13832" width="18.85546875" style="171" customWidth="1"/>
    <col min="13833" max="13833" width="12.7109375" style="171" bestFit="1" customWidth="1"/>
    <col min="13834" max="13834" width="18.28515625" style="171" customWidth="1"/>
    <col min="13835" max="13835" width="30.28515625" style="171" customWidth="1"/>
    <col min="13836" max="13836" width="17" style="171" customWidth="1"/>
    <col min="13837" max="13838" width="11.42578125" style="171"/>
    <col min="13839" max="13839" width="14.7109375" style="171" customWidth="1"/>
    <col min="13840" max="13840" width="11.42578125" style="171"/>
    <col min="13841" max="13841" width="21" style="171" customWidth="1"/>
    <col min="13842" max="14081" width="11.42578125" style="171"/>
    <col min="14082" max="14082" width="33" style="171" customWidth="1"/>
    <col min="14083" max="14083" width="22.85546875" style="171" customWidth="1"/>
    <col min="14084" max="14084" width="23.42578125" style="171" customWidth="1"/>
    <col min="14085" max="14085" width="23" style="171" bestFit="1" customWidth="1"/>
    <col min="14086" max="14087" width="11.42578125" style="171"/>
    <col min="14088" max="14088" width="18.85546875" style="171" customWidth="1"/>
    <col min="14089" max="14089" width="12.7109375" style="171" bestFit="1" customWidth="1"/>
    <col min="14090" max="14090" width="18.28515625" style="171" customWidth="1"/>
    <col min="14091" max="14091" width="30.28515625" style="171" customWidth="1"/>
    <col min="14092" max="14092" width="17" style="171" customWidth="1"/>
    <col min="14093" max="14094" width="11.42578125" style="171"/>
    <col min="14095" max="14095" width="14.7109375" style="171" customWidth="1"/>
    <col min="14096" max="14096" width="11.42578125" style="171"/>
    <col min="14097" max="14097" width="21" style="171" customWidth="1"/>
    <col min="14098" max="14337" width="11.42578125" style="171"/>
    <col min="14338" max="14338" width="33" style="171" customWidth="1"/>
    <col min="14339" max="14339" width="22.85546875" style="171" customWidth="1"/>
    <col min="14340" max="14340" width="23.42578125" style="171" customWidth="1"/>
    <col min="14341" max="14341" width="23" style="171" bestFit="1" customWidth="1"/>
    <col min="14342" max="14343" width="11.42578125" style="171"/>
    <col min="14344" max="14344" width="18.85546875" style="171" customWidth="1"/>
    <col min="14345" max="14345" width="12.7109375" style="171" bestFit="1" customWidth="1"/>
    <col min="14346" max="14346" width="18.28515625" style="171" customWidth="1"/>
    <col min="14347" max="14347" width="30.28515625" style="171" customWidth="1"/>
    <col min="14348" max="14348" width="17" style="171" customWidth="1"/>
    <col min="14349" max="14350" width="11.42578125" style="171"/>
    <col min="14351" max="14351" width="14.7109375" style="171" customWidth="1"/>
    <col min="14352" max="14352" width="11.42578125" style="171"/>
    <col min="14353" max="14353" width="21" style="171" customWidth="1"/>
    <col min="14354" max="14593" width="11.42578125" style="171"/>
    <col min="14594" max="14594" width="33" style="171" customWidth="1"/>
    <col min="14595" max="14595" width="22.85546875" style="171" customWidth="1"/>
    <col min="14596" max="14596" width="23.42578125" style="171" customWidth="1"/>
    <col min="14597" max="14597" width="23" style="171" bestFit="1" customWidth="1"/>
    <col min="14598" max="14599" width="11.42578125" style="171"/>
    <col min="14600" max="14600" width="18.85546875" style="171" customWidth="1"/>
    <col min="14601" max="14601" width="12.7109375" style="171" bestFit="1" customWidth="1"/>
    <col min="14602" max="14602" width="18.28515625" style="171" customWidth="1"/>
    <col min="14603" max="14603" width="30.28515625" style="171" customWidth="1"/>
    <col min="14604" max="14604" width="17" style="171" customWidth="1"/>
    <col min="14605" max="14606" width="11.42578125" style="171"/>
    <col min="14607" max="14607" width="14.7109375" style="171" customWidth="1"/>
    <col min="14608" max="14608" width="11.42578125" style="171"/>
    <col min="14609" max="14609" width="21" style="171" customWidth="1"/>
    <col min="14610" max="14849" width="11.42578125" style="171"/>
    <col min="14850" max="14850" width="33" style="171" customWidth="1"/>
    <col min="14851" max="14851" width="22.85546875" style="171" customWidth="1"/>
    <col min="14852" max="14852" width="23.42578125" style="171" customWidth="1"/>
    <col min="14853" max="14853" width="23" style="171" bestFit="1" customWidth="1"/>
    <col min="14854" max="14855" width="11.42578125" style="171"/>
    <col min="14856" max="14856" width="18.85546875" style="171" customWidth="1"/>
    <col min="14857" max="14857" width="12.7109375" style="171" bestFit="1" customWidth="1"/>
    <col min="14858" max="14858" width="18.28515625" style="171" customWidth="1"/>
    <col min="14859" max="14859" width="30.28515625" style="171" customWidth="1"/>
    <col min="14860" max="14860" width="17" style="171" customWidth="1"/>
    <col min="14861" max="14862" width="11.42578125" style="171"/>
    <col min="14863" max="14863" width="14.7109375" style="171" customWidth="1"/>
    <col min="14864" max="14864" width="11.42578125" style="171"/>
    <col min="14865" max="14865" width="21" style="171" customWidth="1"/>
    <col min="14866" max="15105" width="11.42578125" style="171"/>
    <col min="15106" max="15106" width="33" style="171" customWidth="1"/>
    <col min="15107" max="15107" width="22.85546875" style="171" customWidth="1"/>
    <col min="15108" max="15108" width="23.42578125" style="171" customWidth="1"/>
    <col min="15109" max="15109" width="23" style="171" bestFit="1" customWidth="1"/>
    <col min="15110" max="15111" width="11.42578125" style="171"/>
    <col min="15112" max="15112" width="18.85546875" style="171" customWidth="1"/>
    <col min="15113" max="15113" width="12.7109375" style="171" bestFit="1" customWidth="1"/>
    <col min="15114" max="15114" width="18.28515625" style="171" customWidth="1"/>
    <col min="15115" max="15115" width="30.28515625" style="171" customWidth="1"/>
    <col min="15116" max="15116" width="17" style="171" customWidth="1"/>
    <col min="15117" max="15118" width="11.42578125" style="171"/>
    <col min="15119" max="15119" width="14.7109375" style="171" customWidth="1"/>
    <col min="15120" max="15120" width="11.42578125" style="171"/>
    <col min="15121" max="15121" width="21" style="171" customWidth="1"/>
    <col min="15122" max="15361" width="11.42578125" style="171"/>
    <col min="15362" max="15362" width="33" style="171" customWidth="1"/>
    <col min="15363" max="15363" width="22.85546875" style="171" customWidth="1"/>
    <col min="15364" max="15364" width="23.42578125" style="171" customWidth="1"/>
    <col min="15365" max="15365" width="23" style="171" bestFit="1" customWidth="1"/>
    <col min="15366" max="15367" width="11.42578125" style="171"/>
    <col min="15368" max="15368" width="18.85546875" style="171" customWidth="1"/>
    <col min="15369" max="15369" width="12.7109375" style="171" bestFit="1" customWidth="1"/>
    <col min="15370" max="15370" width="18.28515625" style="171" customWidth="1"/>
    <col min="15371" max="15371" width="30.28515625" style="171" customWidth="1"/>
    <col min="15372" max="15372" width="17" style="171" customWidth="1"/>
    <col min="15373" max="15374" width="11.42578125" style="171"/>
    <col min="15375" max="15375" width="14.7109375" style="171" customWidth="1"/>
    <col min="15376" max="15376" width="11.42578125" style="171"/>
    <col min="15377" max="15377" width="21" style="171" customWidth="1"/>
    <col min="15378" max="15617" width="11.42578125" style="171"/>
    <col min="15618" max="15618" width="33" style="171" customWidth="1"/>
    <col min="15619" max="15619" width="22.85546875" style="171" customWidth="1"/>
    <col min="15620" max="15620" width="23.42578125" style="171" customWidth="1"/>
    <col min="15621" max="15621" width="23" style="171" bestFit="1" customWidth="1"/>
    <col min="15622" max="15623" width="11.42578125" style="171"/>
    <col min="15624" max="15624" width="18.85546875" style="171" customWidth="1"/>
    <col min="15625" max="15625" width="12.7109375" style="171" bestFit="1" customWidth="1"/>
    <col min="15626" max="15626" width="18.28515625" style="171" customWidth="1"/>
    <col min="15627" max="15627" width="30.28515625" style="171" customWidth="1"/>
    <col min="15628" max="15628" width="17" style="171" customWidth="1"/>
    <col min="15629" max="15630" width="11.42578125" style="171"/>
    <col min="15631" max="15631" width="14.7109375" style="171" customWidth="1"/>
    <col min="15632" max="15632" width="11.42578125" style="171"/>
    <col min="15633" max="15633" width="21" style="171" customWidth="1"/>
    <col min="15634" max="15873" width="11.42578125" style="171"/>
    <col min="15874" max="15874" width="33" style="171" customWidth="1"/>
    <col min="15875" max="15875" width="22.85546875" style="171" customWidth="1"/>
    <col min="15876" max="15876" width="23.42578125" style="171" customWidth="1"/>
    <col min="15877" max="15877" width="23" style="171" bestFit="1" customWidth="1"/>
    <col min="15878" max="15879" width="11.42578125" style="171"/>
    <col min="15880" max="15880" width="18.85546875" style="171" customWidth="1"/>
    <col min="15881" max="15881" width="12.7109375" style="171" bestFit="1" customWidth="1"/>
    <col min="15882" max="15882" width="18.28515625" style="171" customWidth="1"/>
    <col min="15883" max="15883" width="30.28515625" style="171" customWidth="1"/>
    <col min="15884" max="15884" width="17" style="171" customWidth="1"/>
    <col min="15885" max="15886" width="11.42578125" style="171"/>
    <col min="15887" max="15887" width="14.7109375" style="171" customWidth="1"/>
    <col min="15888" max="15888" width="11.42578125" style="171"/>
    <col min="15889" max="15889" width="21" style="171" customWidth="1"/>
    <col min="15890" max="16129" width="11.42578125" style="171"/>
    <col min="16130" max="16130" width="33" style="171" customWidth="1"/>
    <col min="16131" max="16131" width="22.85546875" style="171" customWidth="1"/>
    <col min="16132" max="16132" width="23.42578125" style="171" customWidth="1"/>
    <col min="16133" max="16133" width="23" style="171" bestFit="1" customWidth="1"/>
    <col min="16134" max="16135" width="11.42578125" style="171"/>
    <col min="16136" max="16136" width="18.85546875" style="171" customWidth="1"/>
    <col min="16137" max="16137" width="12.7109375" style="171" bestFit="1" customWidth="1"/>
    <col min="16138" max="16138" width="18.28515625" style="171" customWidth="1"/>
    <col min="16139" max="16139" width="30.28515625" style="171" customWidth="1"/>
    <col min="16140" max="16140" width="17" style="171" customWidth="1"/>
    <col min="16141" max="16142" width="11.42578125" style="171"/>
    <col min="16143" max="16143" width="14.7109375" style="171" customWidth="1"/>
    <col min="16144" max="16144" width="11.42578125" style="171"/>
    <col min="16145" max="16145" width="21" style="171" customWidth="1"/>
    <col min="16146" max="16384" width="11.42578125" style="171"/>
  </cols>
  <sheetData>
    <row r="1" spans="1:16" s="123" customFormat="1" x14ac:dyDescent="0.25"/>
    <row r="2" spans="1:16" s="123" customFormat="1" ht="26.25" x14ac:dyDescent="0.25">
      <c r="B2" s="516" t="s">
        <v>77</v>
      </c>
      <c r="C2" s="517"/>
      <c r="D2" s="517"/>
      <c r="E2" s="517"/>
      <c r="F2" s="517"/>
      <c r="G2" s="517"/>
      <c r="H2" s="517"/>
      <c r="I2" s="517"/>
      <c r="J2" s="517"/>
      <c r="K2" s="517"/>
      <c r="L2" s="517"/>
      <c r="M2" s="517"/>
      <c r="N2" s="517"/>
      <c r="O2" s="517"/>
      <c r="P2" s="517"/>
    </row>
    <row r="3" spans="1:16" s="123" customFormat="1" x14ac:dyDescent="0.25"/>
    <row r="4" spans="1:16" s="123" customFormat="1" ht="26.25" x14ac:dyDescent="0.25">
      <c r="B4" s="520" t="s">
        <v>78</v>
      </c>
      <c r="C4" s="520"/>
      <c r="D4" s="520"/>
      <c r="E4" s="520"/>
      <c r="F4" s="520"/>
      <c r="G4" s="520"/>
      <c r="H4" s="520"/>
      <c r="I4" s="520"/>
      <c r="J4" s="520"/>
      <c r="K4" s="520"/>
      <c r="L4" s="520"/>
      <c r="M4" s="520"/>
      <c r="N4" s="520"/>
      <c r="O4" s="520"/>
      <c r="P4" s="520"/>
    </row>
    <row r="5" spans="1:16" ht="20.25" x14ac:dyDescent="0.3">
      <c r="A5" s="521" t="s">
        <v>79</v>
      </c>
      <c r="B5" s="521"/>
      <c r="C5" s="521"/>
      <c r="D5" s="521"/>
      <c r="E5" s="521"/>
      <c r="F5" s="521"/>
      <c r="G5" s="521"/>
      <c r="H5" s="521"/>
      <c r="I5" s="521"/>
      <c r="J5" s="521"/>
      <c r="K5" s="521"/>
      <c r="L5" s="521"/>
    </row>
    <row r="6" spans="1:16" s="123" customFormat="1" ht="15" thickBot="1" x14ac:dyDescent="0.3"/>
    <row r="7" spans="1:16" s="123" customFormat="1" ht="21" thickBot="1" x14ac:dyDescent="0.3">
      <c r="B7" s="101" t="s">
        <v>80</v>
      </c>
      <c r="C7" s="500" t="s">
        <v>1417</v>
      </c>
      <c r="D7" s="500"/>
      <c r="E7" s="500"/>
      <c r="F7" s="500"/>
      <c r="G7" s="500"/>
      <c r="H7" s="500"/>
      <c r="I7" s="500"/>
      <c r="J7" s="500"/>
      <c r="K7" s="500"/>
      <c r="L7" s="500"/>
      <c r="M7" s="500"/>
      <c r="N7" s="501"/>
    </row>
    <row r="8" spans="1:16" s="123" customFormat="1" ht="15.75" thickBot="1" x14ac:dyDescent="0.3">
      <c r="B8" s="102" t="s">
        <v>81</v>
      </c>
      <c r="C8" s="500"/>
      <c r="D8" s="500"/>
      <c r="E8" s="500"/>
      <c r="F8" s="500"/>
      <c r="G8" s="500"/>
      <c r="H8" s="500"/>
      <c r="I8" s="500"/>
      <c r="J8" s="500"/>
      <c r="K8" s="500"/>
      <c r="L8" s="500"/>
      <c r="M8" s="500"/>
      <c r="N8" s="501"/>
    </row>
    <row r="9" spans="1:16" s="123" customFormat="1" ht="15.75" thickBot="1" x14ac:dyDescent="0.3">
      <c r="B9" s="102" t="s">
        <v>82</v>
      </c>
      <c r="C9" s="500"/>
      <c r="D9" s="500"/>
      <c r="E9" s="500"/>
      <c r="F9" s="500"/>
      <c r="G9" s="500"/>
      <c r="H9" s="500"/>
      <c r="I9" s="500"/>
      <c r="J9" s="500"/>
      <c r="K9" s="500"/>
      <c r="L9" s="500"/>
      <c r="M9" s="500"/>
      <c r="N9" s="501"/>
    </row>
    <row r="10" spans="1:16" s="123" customFormat="1" ht="15.75" thickBot="1" x14ac:dyDescent="0.3">
      <c r="B10" s="102" t="s">
        <v>83</v>
      </c>
      <c r="C10" s="500"/>
      <c r="D10" s="500"/>
      <c r="E10" s="500"/>
      <c r="F10" s="500"/>
      <c r="G10" s="500"/>
      <c r="H10" s="500"/>
      <c r="I10" s="500"/>
      <c r="J10" s="500"/>
      <c r="K10" s="500"/>
      <c r="L10" s="500"/>
      <c r="M10" s="500"/>
      <c r="N10" s="501"/>
    </row>
    <row r="11" spans="1:16" s="123" customFormat="1" ht="15.75" thickBot="1" x14ac:dyDescent="0.3">
      <c r="B11" s="102" t="s">
        <v>84</v>
      </c>
      <c r="C11" s="502">
        <v>29</v>
      </c>
      <c r="D11" s="502"/>
      <c r="E11" s="503"/>
      <c r="F11" s="172"/>
      <c r="G11" s="172"/>
      <c r="H11" s="172"/>
      <c r="I11" s="172"/>
      <c r="J11" s="172"/>
      <c r="K11" s="172"/>
      <c r="L11" s="172"/>
      <c r="M11" s="172"/>
      <c r="N11" s="173"/>
    </row>
    <row r="12" spans="1:16" s="123" customFormat="1" ht="15.75" thickBot="1" x14ac:dyDescent="0.3">
      <c r="B12" s="103" t="s">
        <v>85</v>
      </c>
      <c r="C12" s="147">
        <v>42023</v>
      </c>
      <c r="D12" s="104"/>
      <c r="E12" s="104"/>
      <c r="F12" s="104"/>
      <c r="G12" s="104"/>
      <c r="H12" s="104"/>
      <c r="I12" s="104"/>
      <c r="J12" s="104"/>
      <c r="K12" s="104"/>
      <c r="L12" s="104"/>
      <c r="M12" s="104"/>
      <c r="N12" s="105"/>
    </row>
    <row r="13" spans="1:16" s="123" customFormat="1" ht="15.75" x14ac:dyDescent="0.25">
      <c r="B13" s="106"/>
      <c r="C13" s="148"/>
      <c r="D13" s="107"/>
      <c r="E13" s="107"/>
      <c r="F13" s="107"/>
      <c r="G13" s="107"/>
      <c r="H13" s="107"/>
      <c r="I13" s="174"/>
      <c r="J13" s="174"/>
      <c r="K13" s="174"/>
      <c r="L13" s="174"/>
      <c r="M13" s="174"/>
      <c r="N13" s="107"/>
    </row>
    <row r="14" spans="1:16" s="123" customFormat="1" ht="15" x14ac:dyDescent="0.25">
      <c r="I14" s="174"/>
      <c r="J14" s="174"/>
      <c r="K14" s="174"/>
      <c r="L14" s="174"/>
      <c r="M14" s="174"/>
      <c r="N14" s="175"/>
    </row>
    <row r="15" spans="1:16" s="123" customFormat="1" ht="30" x14ac:dyDescent="0.25">
      <c r="B15" s="498" t="s">
        <v>86</v>
      </c>
      <c r="C15" s="498"/>
      <c r="D15" s="176" t="s">
        <v>87</v>
      </c>
      <c r="E15" s="176" t="s">
        <v>88</v>
      </c>
      <c r="F15" s="176" t="s">
        <v>89</v>
      </c>
      <c r="G15" s="177"/>
      <c r="I15" s="149"/>
      <c r="J15" s="149"/>
      <c r="K15" s="149"/>
      <c r="L15" s="149"/>
      <c r="M15" s="149"/>
      <c r="N15" s="175"/>
    </row>
    <row r="16" spans="1:16" s="123" customFormat="1" ht="15" x14ac:dyDescent="0.25">
      <c r="B16" s="498"/>
      <c r="C16" s="498"/>
      <c r="D16" s="176">
        <v>29</v>
      </c>
      <c r="E16" s="178">
        <v>1328129860</v>
      </c>
      <c r="F16" s="178">
        <v>470</v>
      </c>
      <c r="G16" s="179"/>
      <c r="I16" s="150"/>
      <c r="J16" s="150"/>
      <c r="K16" s="150"/>
      <c r="L16" s="150"/>
      <c r="M16" s="150"/>
      <c r="N16" s="175"/>
    </row>
    <row r="17" spans="1:14" s="123" customFormat="1" ht="15" x14ac:dyDescent="0.25">
      <c r="B17" s="498"/>
      <c r="C17" s="498"/>
      <c r="D17" s="176"/>
      <c r="E17" s="178"/>
      <c r="F17" s="178"/>
      <c r="G17" s="179"/>
      <c r="I17" s="150"/>
      <c r="J17" s="150"/>
      <c r="K17" s="150"/>
      <c r="L17" s="150"/>
      <c r="M17" s="150"/>
      <c r="N17" s="175"/>
    </row>
    <row r="18" spans="1:14" s="123" customFormat="1" ht="15" x14ac:dyDescent="0.25">
      <c r="B18" s="498"/>
      <c r="C18" s="498"/>
      <c r="D18" s="176"/>
      <c r="E18" s="178"/>
      <c r="F18" s="178"/>
      <c r="G18" s="179"/>
      <c r="I18" s="150"/>
      <c r="J18" s="150"/>
      <c r="K18" s="150"/>
      <c r="L18" s="150"/>
      <c r="M18" s="150"/>
      <c r="N18" s="175"/>
    </row>
    <row r="19" spans="1:14" s="123" customFormat="1" ht="15" x14ac:dyDescent="0.25">
      <c r="B19" s="498"/>
      <c r="C19" s="498"/>
      <c r="D19" s="176"/>
      <c r="E19" s="180"/>
      <c r="F19" s="178"/>
      <c r="G19" s="179"/>
      <c r="H19" s="151"/>
      <c r="I19" s="150"/>
      <c r="J19" s="150"/>
      <c r="K19" s="150"/>
      <c r="L19" s="150"/>
      <c r="M19" s="150"/>
      <c r="N19" s="181"/>
    </row>
    <row r="20" spans="1:14" s="123" customFormat="1" ht="15" x14ac:dyDescent="0.25">
      <c r="B20" s="498"/>
      <c r="C20" s="498"/>
      <c r="D20" s="176"/>
      <c r="E20" s="180"/>
      <c r="F20" s="178"/>
      <c r="G20" s="179"/>
      <c r="H20" s="151"/>
      <c r="I20" s="152"/>
      <c r="J20" s="152"/>
      <c r="K20" s="152"/>
      <c r="L20" s="152"/>
      <c r="M20" s="152"/>
      <c r="N20" s="181"/>
    </row>
    <row r="21" spans="1:14" s="123" customFormat="1" ht="15" x14ac:dyDescent="0.25">
      <c r="B21" s="498"/>
      <c r="C21" s="498"/>
      <c r="D21" s="176"/>
      <c r="E21" s="180"/>
      <c r="F21" s="178"/>
      <c r="G21" s="179"/>
      <c r="H21" s="151"/>
      <c r="I21" s="174"/>
      <c r="J21" s="174"/>
      <c r="K21" s="174"/>
      <c r="L21" s="174"/>
      <c r="M21" s="174"/>
      <c r="N21" s="181"/>
    </row>
    <row r="22" spans="1:14" s="123" customFormat="1" ht="15" x14ac:dyDescent="0.25">
      <c r="B22" s="498"/>
      <c r="C22" s="498"/>
      <c r="D22" s="176"/>
      <c r="E22" s="180"/>
      <c r="F22" s="178"/>
      <c r="G22" s="179"/>
      <c r="H22" s="151"/>
      <c r="I22" s="174"/>
      <c r="J22" s="174"/>
      <c r="K22" s="174"/>
      <c r="L22" s="174"/>
      <c r="M22" s="174"/>
      <c r="N22" s="181"/>
    </row>
    <row r="23" spans="1:14" s="123" customFormat="1" ht="15.75" thickBot="1" x14ac:dyDescent="0.3">
      <c r="B23" s="489" t="s">
        <v>90</v>
      </c>
      <c r="C23" s="491"/>
      <c r="D23" s="176"/>
      <c r="E23" s="182">
        <f>SUM(E16:E22)</f>
        <v>1328129860</v>
      </c>
      <c r="F23" s="178">
        <f>SUM(F16:F22)</f>
        <v>470</v>
      </c>
      <c r="G23" s="179"/>
      <c r="H23" s="151"/>
      <c r="I23" s="174"/>
      <c r="J23" s="174"/>
      <c r="K23" s="174"/>
      <c r="L23" s="174"/>
      <c r="M23" s="174"/>
      <c r="N23" s="181"/>
    </row>
    <row r="24" spans="1:14" s="123" customFormat="1" ht="57.75" thickBot="1" x14ac:dyDescent="0.3">
      <c r="A24" s="131"/>
      <c r="B24" s="127" t="s">
        <v>91</v>
      </c>
      <c r="C24" s="127" t="s">
        <v>92</v>
      </c>
      <c r="E24" s="149"/>
      <c r="F24" s="149"/>
      <c r="G24" s="149"/>
      <c r="H24" s="149"/>
      <c r="I24" s="132"/>
      <c r="J24" s="132"/>
      <c r="K24" s="132"/>
      <c r="L24" s="132"/>
      <c r="M24" s="132"/>
    </row>
    <row r="25" spans="1:14" s="123" customFormat="1" ht="15.75" thickBot="1" x14ac:dyDescent="0.3">
      <c r="A25" s="183">
        <v>1</v>
      </c>
      <c r="C25" s="184">
        <f>+F23*80%</f>
        <v>376</v>
      </c>
      <c r="D25" s="150"/>
      <c r="E25" s="185">
        <f>E23</f>
        <v>1328129860</v>
      </c>
      <c r="F25" s="153"/>
      <c r="G25" s="153"/>
      <c r="H25" s="153"/>
      <c r="I25" s="186"/>
      <c r="J25" s="186"/>
      <c r="K25" s="186"/>
      <c r="L25" s="186"/>
      <c r="M25" s="186"/>
    </row>
    <row r="26" spans="1:14" s="123" customFormat="1" ht="15" x14ac:dyDescent="0.25">
      <c r="A26" s="187"/>
      <c r="C26" s="108"/>
      <c r="D26" s="150"/>
      <c r="E26" s="154"/>
      <c r="F26" s="153"/>
      <c r="G26" s="153"/>
      <c r="H26" s="153"/>
      <c r="I26" s="186"/>
      <c r="J26" s="186"/>
      <c r="K26" s="186"/>
      <c r="L26" s="186"/>
      <c r="M26" s="186"/>
    </row>
    <row r="27" spans="1:14" s="123" customFormat="1" ht="15" x14ac:dyDescent="0.25">
      <c r="A27" s="187"/>
      <c r="C27" s="108"/>
      <c r="D27" s="150"/>
      <c r="E27" s="154"/>
      <c r="F27" s="153"/>
      <c r="G27" s="153"/>
      <c r="H27" s="153"/>
      <c r="I27" s="186"/>
      <c r="J27" s="186"/>
      <c r="K27" s="186"/>
      <c r="L27" s="186"/>
      <c r="M27" s="186"/>
    </row>
    <row r="28" spans="1:14" s="123" customFormat="1" ht="15" x14ac:dyDescent="0.2">
      <c r="A28" s="187"/>
      <c r="B28" s="188" t="s">
        <v>93</v>
      </c>
      <c r="C28" s="171"/>
      <c r="D28" s="171"/>
      <c r="E28" s="171"/>
      <c r="F28" s="171"/>
      <c r="G28" s="171"/>
      <c r="H28" s="171"/>
      <c r="I28" s="174"/>
      <c r="J28" s="174"/>
      <c r="K28" s="174"/>
      <c r="L28" s="174"/>
      <c r="M28" s="174"/>
      <c r="N28" s="175"/>
    </row>
    <row r="29" spans="1:14" s="123" customFormat="1" ht="15" x14ac:dyDescent="0.2">
      <c r="A29" s="187"/>
      <c r="B29" s="171"/>
      <c r="C29" s="171"/>
      <c r="D29" s="171"/>
      <c r="E29" s="171"/>
      <c r="F29" s="171"/>
      <c r="G29" s="171"/>
      <c r="H29" s="171"/>
      <c r="I29" s="174"/>
      <c r="J29" s="174"/>
      <c r="K29" s="174"/>
      <c r="L29" s="174"/>
      <c r="M29" s="174"/>
      <c r="N29" s="175"/>
    </row>
    <row r="30" spans="1:14" s="123" customFormat="1" ht="15" x14ac:dyDescent="0.2">
      <c r="A30" s="187"/>
      <c r="B30" s="176" t="s">
        <v>94</v>
      </c>
      <c r="C30" s="176" t="s">
        <v>75</v>
      </c>
      <c r="D30" s="176" t="s">
        <v>95</v>
      </c>
      <c r="E30" s="171"/>
      <c r="F30" s="171"/>
      <c r="G30" s="171"/>
      <c r="H30" s="171"/>
      <c r="I30" s="174"/>
      <c r="J30" s="174"/>
      <c r="K30" s="174"/>
      <c r="L30" s="174"/>
      <c r="M30" s="174"/>
      <c r="N30" s="175"/>
    </row>
    <row r="31" spans="1:14" s="123" customFormat="1" ht="15" x14ac:dyDescent="0.2">
      <c r="A31" s="187"/>
      <c r="B31" s="99" t="s">
        <v>97</v>
      </c>
      <c r="C31" s="85"/>
      <c r="D31" s="85" t="s">
        <v>1513</v>
      </c>
      <c r="E31" s="171"/>
      <c r="F31" s="171"/>
      <c r="G31" s="171"/>
      <c r="H31" s="171"/>
      <c r="I31" s="174"/>
      <c r="J31" s="174"/>
      <c r="K31" s="174"/>
      <c r="L31" s="174"/>
      <c r="M31" s="174"/>
      <c r="N31" s="175"/>
    </row>
    <row r="32" spans="1:14" s="123" customFormat="1" ht="15" x14ac:dyDescent="0.2">
      <c r="A32" s="187"/>
      <c r="B32" s="99" t="s">
        <v>99</v>
      </c>
      <c r="C32" s="85" t="s">
        <v>1513</v>
      </c>
      <c r="D32" s="85"/>
      <c r="E32" s="171"/>
      <c r="F32" s="171"/>
      <c r="G32" s="171"/>
      <c r="H32" s="171"/>
      <c r="I32" s="174"/>
      <c r="J32" s="174"/>
      <c r="K32" s="174"/>
      <c r="L32" s="174"/>
      <c r="M32" s="174"/>
      <c r="N32" s="175"/>
    </row>
    <row r="33" spans="1:14" s="123" customFormat="1" ht="15" x14ac:dyDescent="0.2">
      <c r="A33" s="187"/>
      <c r="B33" s="99" t="s">
        <v>100</v>
      </c>
      <c r="C33" s="85" t="s">
        <v>1513</v>
      </c>
      <c r="D33" s="85"/>
      <c r="E33" s="171"/>
      <c r="F33" s="171"/>
      <c r="G33" s="171"/>
      <c r="H33" s="171"/>
      <c r="I33" s="174"/>
      <c r="J33" s="174"/>
      <c r="K33" s="174"/>
      <c r="L33" s="174"/>
      <c r="M33" s="174"/>
      <c r="N33" s="175"/>
    </row>
    <row r="34" spans="1:14" s="123" customFormat="1" ht="15" x14ac:dyDescent="0.2">
      <c r="A34" s="187"/>
      <c r="B34" s="99" t="s">
        <v>101</v>
      </c>
      <c r="C34" s="85"/>
      <c r="D34" s="202" t="s">
        <v>98</v>
      </c>
      <c r="E34" s="171"/>
      <c r="F34" s="171"/>
      <c r="G34" s="171"/>
      <c r="H34" s="171"/>
      <c r="I34" s="174"/>
      <c r="J34" s="174"/>
      <c r="K34" s="174"/>
      <c r="L34" s="174"/>
      <c r="M34" s="174"/>
      <c r="N34" s="175"/>
    </row>
    <row r="35" spans="1:14" s="123" customFormat="1" ht="15" x14ac:dyDescent="0.2">
      <c r="A35" s="187"/>
      <c r="B35" s="171"/>
      <c r="C35" s="171"/>
      <c r="D35" s="171"/>
      <c r="E35" s="171"/>
      <c r="F35" s="171"/>
      <c r="G35" s="171"/>
      <c r="H35" s="171"/>
      <c r="I35" s="174"/>
      <c r="J35" s="174"/>
      <c r="K35" s="174"/>
      <c r="L35" s="174"/>
      <c r="M35" s="174"/>
      <c r="N35" s="175"/>
    </row>
    <row r="36" spans="1:14" s="123" customFormat="1" ht="15" x14ac:dyDescent="0.2">
      <c r="A36" s="187"/>
      <c r="B36" s="171"/>
      <c r="C36" s="171"/>
      <c r="D36" s="171"/>
      <c r="E36" s="171"/>
      <c r="F36" s="171"/>
      <c r="G36" s="171"/>
      <c r="H36" s="171"/>
      <c r="I36" s="174"/>
      <c r="J36" s="174"/>
      <c r="K36" s="174"/>
      <c r="L36" s="174"/>
      <c r="M36" s="174"/>
      <c r="N36" s="175"/>
    </row>
    <row r="37" spans="1:14" s="123" customFormat="1" ht="15" x14ac:dyDescent="0.2">
      <c r="A37" s="187"/>
      <c r="B37" s="188" t="s">
        <v>102</v>
      </c>
      <c r="C37" s="171"/>
      <c r="D37" s="171"/>
      <c r="E37" s="171"/>
      <c r="F37" s="171"/>
      <c r="G37" s="171"/>
      <c r="H37" s="171"/>
      <c r="I37" s="174"/>
      <c r="J37" s="174"/>
      <c r="K37" s="174"/>
      <c r="L37" s="174"/>
      <c r="M37" s="174"/>
      <c r="N37" s="175"/>
    </row>
    <row r="38" spans="1:14" s="123" customFormat="1" ht="15" x14ac:dyDescent="0.2">
      <c r="A38" s="187"/>
      <c r="B38" s="171"/>
      <c r="C38" s="171"/>
      <c r="D38" s="171"/>
      <c r="E38" s="171"/>
      <c r="F38" s="171"/>
      <c r="G38" s="171"/>
      <c r="H38" s="171"/>
      <c r="I38" s="174"/>
      <c r="J38" s="174"/>
      <c r="K38" s="174"/>
      <c r="L38" s="174"/>
      <c r="M38" s="174"/>
      <c r="N38" s="175"/>
    </row>
    <row r="39" spans="1:14" s="123" customFormat="1" ht="15" x14ac:dyDescent="0.2">
      <c r="A39" s="187"/>
      <c r="B39" s="171"/>
      <c r="C39" s="171"/>
      <c r="D39" s="171"/>
      <c r="E39" s="171"/>
      <c r="F39" s="171"/>
      <c r="G39" s="171"/>
      <c r="H39" s="171"/>
      <c r="I39" s="174"/>
      <c r="J39" s="174"/>
      <c r="K39" s="174"/>
      <c r="L39" s="174"/>
      <c r="M39" s="174"/>
      <c r="N39" s="175"/>
    </row>
    <row r="40" spans="1:14" s="123" customFormat="1" ht="15" x14ac:dyDescent="0.2">
      <c r="A40" s="187"/>
      <c r="B40" s="176" t="s">
        <v>94</v>
      </c>
      <c r="C40" s="176" t="s">
        <v>103</v>
      </c>
      <c r="D40" s="158" t="s">
        <v>104</v>
      </c>
      <c r="E40" s="158" t="s">
        <v>105</v>
      </c>
      <c r="F40" s="171"/>
      <c r="G40" s="171"/>
      <c r="H40" s="171"/>
      <c r="I40" s="174"/>
      <c r="J40" s="174"/>
      <c r="K40" s="174"/>
      <c r="L40" s="174"/>
      <c r="M40" s="174"/>
      <c r="N40" s="175"/>
    </row>
    <row r="41" spans="1:14" s="123" customFormat="1" ht="57" x14ac:dyDescent="0.2">
      <c r="A41" s="187"/>
      <c r="B41" s="190" t="s">
        <v>106</v>
      </c>
      <c r="C41" s="47">
        <v>40</v>
      </c>
      <c r="D41" s="85">
        <v>30</v>
      </c>
      <c r="E41" s="474">
        <f>+D41+D42</f>
        <v>30</v>
      </c>
      <c r="F41" s="171"/>
      <c r="G41" s="171"/>
      <c r="H41" s="171"/>
      <c r="I41" s="174"/>
      <c r="J41" s="174"/>
      <c r="K41" s="174"/>
      <c r="L41" s="174"/>
      <c r="M41" s="174"/>
      <c r="N41" s="175"/>
    </row>
    <row r="42" spans="1:14" s="123" customFormat="1" ht="114" x14ac:dyDescent="0.2">
      <c r="A42" s="187"/>
      <c r="B42" s="190" t="s">
        <v>107</v>
      </c>
      <c r="C42" s="47">
        <v>60</v>
      </c>
      <c r="D42" s="85">
        <v>0</v>
      </c>
      <c r="E42" s="475"/>
      <c r="F42" s="171"/>
      <c r="G42" s="171"/>
      <c r="H42" s="171"/>
      <c r="I42" s="174"/>
      <c r="J42" s="174"/>
      <c r="K42" s="174"/>
      <c r="L42" s="174"/>
      <c r="M42" s="174"/>
      <c r="N42" s="175"/>
    </row>
    <row r="43" spans="1:14" s="123" customFormat="1" ht="15" x14ac:dyDescent="0.25">
      <c r="A43" s="187"/>
      <c r="C43" s="108"/>
      <c r="D43" s="150"/>
      <c r="E43" s="154"/>
      <c r="F43" s="153"/>
      <c r="G43" s="153"/>
      <c r="H43" s="153"/>
      <c r="I43" s="186"/>
      <c r="J43" s="186"/>
      <c r="K43" s="186"/>
      <c r="L43" s="186"/>
      <c r="M43" s="186"/>
    </row>
    <row r="44" spans="1:14" s="123" customFormat="1" ht="15" x14ac:dyDescent="0.25">
      <c r="A44" s="187"/>
      <c r="C44" s="108"/>
      <c r="D44" s="150"/>
      <c r="E44" s="154"/>
      <c r="F44" s="153"/>
      <c r="G44" s="153"/>
      <c r="H44" s="153"/>
      <c r="I44" s="186"/>
      <c r="J44" s="186"/>
      <c r="K44" s="186"/>
      <c r="L44" s="186"/>
      <c r="M44" s="186"/>
    </row>
    <row r="45" spans="1:14" s="123" customFormat="1" ht="15" x14ac:dyDescent="0.25">
      <c r="A45" s="187"/>
      <c r="C45" s="108"/>
      <c r="D45" s="150"/>
      <c r="E45" s="154"/>
      <c r="F45" s="153"/>
      <c r="G45" s="153"/>
      <c r="H45" s="153"/>
      <c r="I45" s="186"/>
      <c r="J45" s="186"/>
      <c r="K45" s="186"/>
      <c r="L45" s="186"/>
      <c r="M45" s="186"/>
    </row>
    <row r="46" spans="1:14" s="123" customFormat="1" ht="15" thickBot="1" x14ac:dyDescent="0.3">
      <c r="M46" s="504" t="s">
        <v>1418</v>
      </c>
      <c r="N46" s="504"/>
    </row>
    <row r="47" spans="1:14" s="123" customFormat="1" ht="15" x14ac:dyDescent="0.25">
      <c r="B47" s="188" t="s">
        <v>109</v>
      </c>
      <c r="M47" s="191"/>
      <c r="N47" s="191"/>
    </row>
    <row r="48" spans="1:14" s="123" customFormat="1" ht="15" thickBot="1" x14ac:dyDescent="0.3">
      <c r="M48" s="191"/>
      <c r="N48" s="191"/>
    </row>
    <row r="49" spans="1:26" s="174" customFormat="1" ht="120" x14ac:dyDescent="0.25">
      <c r="B49" s="192" t="s">
        <v>110</v>
      </c>
      <c r="C49" s="192" t="s">
        <v>111</v>
      </c>
      <c r="D49" s="192" t="s">
        <v>112</v>
      </c>
      <c r="E49" s="192" t="s">
        <v>113</v>
      </c>
      <c r="F49" s="192" t="s">
        <v>114</v>
      </c>
      <c r="G49" s="192" t="s">
        <v>115</v>
      </c>
      <c r="H49" s="192" t="s">
        <v>116</v>
      </c>
      <c r="I49" s="192" t="s">
        <v>117</v>
      </c>
      <c r="J49" s="192" t="s">
        <v>118</v>
      </c>
      <c r="K49" s="192" t="s">
        <v>119</v>
      </c>
      <c r="L49" s="192" t="s">
        <v>120</v>
      </c>
      <c r="M49" s="193" t="s">
        <v>121</v>
      </c>
      <c r="N49" s="192" t="s">
        <v>122</v>
      </c>
      <c r="O49" s="192" t="s">
        <v>123</v>
      </c>
      <c r="P49" s="194" t="s">
        <v>124</v>
      </c>
      <c r="Q49" s="194" t="s">
        <v>125</v>
      </c>
    </row>
    <row r="50" spans="1:26" s="79" customFormat="1" ht="57" x14ac:dyDescent="0.25">
      <c r="A50" s="47">
        <v>1</v>
      </c>
      <c r="B50" s="62" t="s">
        <v>1417</v>
      </c>
      <c r="C50" s="62" t="s">
        <v>1417</v>
      </c>
      <c r="D50" s="62" t="s">
        <v>1466</v>
      </c>
      <c r="E50" s="62" t="s">
        <v>1552</v>
      </c>
      <c r="F50" s="109" t="s">
        <v>75</v>
      </c>
      <c r="G50" s="120" t="s">
        <v>385</v>
      </c>
      <c r="H50" s="111">
        <v>41277</v>
      </c>
      <c r="I50" s="111">
        <v>41641</v>
      </c>
      <c r="J50" s="112" t="s">
        <v>95</v>
      </c>
      <c r="K50" s="224">
        <f>(I50-H50)/30</f>
        <v>12.133333333333333</v>
      </c>
      <c r="L50" s="113" t="s">
        <v>128</v>
      </c>
      <c r="M50" s="114">
        <v>1500</v>
      </c>
      <c r="N50" s="115" t="s">
        <v>128</v>
      </c>
      <c r="O50" s="117">
        <v>300000000</v>
      </c>
      <c r="P50" s="117">
        <v>32</v>
      </c>
      <c r="Q50" s="76"/>
      <c r="R50" s="86"/>
      <c r="S50" s="86"/>
      <c r="T50" s="86"/>
      <c r="U50" s="86"/>
      <c r="V50" s="86"/>
      <c r="W50" s="86"/>
      <c r="X50" s="86"/>
      <c r="Y50" s="86"/>
      <c r="Z50" s="86"/>
    </row>
    <row r="51" spans="1:26" s="79" customFormat="1" ht="99.75" x14ac:dyDescent="0.25">
      <c r="A51" s="47">
        <f>+A50+1</f>
        <v>2</v>
      </c>
      <c r="B51" s="62" t="s">
        <v>1417</v>
      </c>
      <c r="C51" s="62" t="s">
        <v>1417</v>
      </c>
      <c r="D51" s="62" t="s">
        <v>1553</v>
      </c>
      <c r="E51" s="62" t="s">
        <v>1554</v>
      </c>
      <c r="F51" s="205" t="s">
        <v>95</v>
      </c>
      <c r="G51" s="120" t="s">
        <v>128</v>
      </c>
      <c r="H51" s="111">
        <v>41239</v>
      </c>
      <c r="I51" s="111">
        <v>41274</v>
      </c>
      <c r="J51" s="112" t="s">
        <v>95</v>
      </c>
      <c r="K51" s="224"/>
      <c r="L51" s="207">
        <v>1</v>
      </c>
      <c r="M51" s="114" t="s">
        <v>1424</v>
      </c>
      <c r="N51" s="115" t="s">
        <v>128</v>
      </c>
      <c r="O51" s="117">
        <v>158572820</v>
      </c>
      <c r="P51" s="117">
        <v>56</v>
      </c>
      <c r="Q51" s="76" t="s">
        <v>1555</v>
      </c>
      <c r="R51" s="86"/>
      <c r="S51" s="86"/>
      <c r="T51" s="86"/>
      <c r="U51" s="86"/>
      <c r="V51" s="86"/>
      <c r="W51" s="86"/>
      <c r="X51" s="86"/>
      <c r="Y51" s="86"/>
      <c r="Z51" s="86"/>
    </row>
    <row r="52" spans="1:26" s="79" customFormat="1" ht="71.25" x14ac:dyDescent="0.25">
      <c r="A52" s="258">
        <v>3</v>
      </c>
      <c r="B52" s="62" t="s">
        <v>1417</v>
      </c>
      <c r="C52" s="62" t="s">
        <v>1417</v>
      </c>
      <c r="D52" s="62" t="s">
        <v>1556</v>
      </c>
      <c r="E52" s="62" t="s">
        <v>1557</v>
      </c>
      <c r="F52" s="205" t="s">
        <v>75</v>
      </c>
      <c r="G52" s="120" t="s">
        <v>75</v>
      </c>
      <c r="H52" s="111">
        <v>39814</v>
      </c>
      <c r="I52" s="111">
        <v>40178</v>
      </c>
      <c r="J52" s="112" t="s">
        <v>95</v>
      </c>
      <c r="K52" s="224"/>
      <c r="L52" s="225"/>
      <c r="M52" s="115">
        <v>350</v>
      </c>
      <c r="N52" s="115"/>
      <c r="O52" s="117"/>
      <c r="P52" s="117"/>
      <c r="Q52" s="76" t="s">
        <v>1558</v>
      </c>
      <c r="R52" s="86"/>
      <c r="S52" s="86"/>
      <c r="T52" s="86"/>
      <c r="U52" s="86"/>
      <c r="V52" s="86"/>
      <c r="W52" s="86"/>
      <c r="X52" s="86"/>
      <c r="Y52" s="86"/>
      <c r="Z52" s="86"/>
    </row>
    <row r="53" spans="1:26" s="79" customFormat="1" x14ac:dyDescent="0.25">
      <c r="A53" s="47">
        <f>+A109+1</f>
        <v>2</v>
      </c>
      <c r="B53" s="76"/>
      <c r="C53" s="76"/>
      <c r="D53" s="76"/>
      <c r="E53" s="76"/>
      <c r="F53" s="76"/>
      <c r="G53" s="76"/>
      <c r="H53" s="76"/>
      <c r="I53" s="76"/>
      <c r="J53" s="76"/>
      <c r="K53" s="76"/>
      <c r="L53" s="76"/>
      <c r="M53" s="76"/>
      <c r="N53" s="76"/>
      <c r="O53" s="76"/>
      <c r="P53" s="76"/>
      <c r="Q53" s="76"/>
      <c r="R53" s="86"/>
      <c r="S53" s="86"/>
      <c r="T53" s="86"/>
      <c r="U53" s="86"/>
      <c r="V53" s="86"/>
      <c r="W53" s="86"/>
      <c r="X53" s="86"/>
      <c r="Y53" s="86"/>
      <c r="Z53" s="86"/>
    </row>
    <row r="54" spans="1:26" s="79" customFormat="1" x14ac:dyDescent="0.25">
      <c r="A54" s="47">
        <f>+A53+1</f>
        <v>3</v>
      </c>
      <c r="B54" s="62"/>
      <c r="C54" s="63"/>
      <c r="D54" s="62"/>
      <c r="E54" s="119"/>
      <c r="F54" s="120"/>
      <c r="G54" s="120"/>
      <c r="H54" s="111"/>
      <c r="I54" s="111"/>
      <c r="J54" s="112"/>
      <c r="K54" s="224"/>
      <c r="L54" s="112"/>
      <c r="M54" s="115"/>
      <c r="N54" s="115"/>
      <c r="O54" s="117"/>
      <c r="P54" s="117"/>
      <c r="Q54" s="76"/>
      <c r="R54" s="86"/>
      <c r="S54" s="86"/>
      <c r="T54" s="86"/>
      <c r="U54" s="86"/>
      <c r="V54" s="86"/>
      <c r="W54" s="86"/>
      <c r="X54" s="86"/>
      <c r="Y54" s="86"/>
      <c r="Z54" s="86"/>
    </row>
    <row r="55" spans="1:26" s="79" customFormat="1" x14ac:dyDescent="0.25">
      <c r="A55" s="47">
        <f>+A54+1</f>
        <v>4</v>
      </c>
      <c r="B55" s="62"/>
      <c r="C55" s="63"/>
      <c r="D55" s="62"/>
      <c r="E55" s="119"/>
      <c r="F55" s="120"/>
      <c r="G55" s="120"/>
      <c r="H55" s="111"/>
      <c r="I55" s="113"/>
      <c r="J55" s="112"/>
      <c r="K55" s="112"/>
      <c r="L55" s="112"/>
      <c r="M55" s="115"/>
      <c r="N55" s="115"/>
      <c r="O55" s="117"/>
      <c r="P55" s="117"/>
      <c r="Q55" s="76"/>
      <c r="R55" s="86"/>
      <c r="S55" s="86"/>
      <c r="T55" s="86"/>
      <c r="U55" s="86"/>
      <c r="V55" s="86"/>
      <c r="W55" s="86"/>
      <c r="X55" s="86"/>
      <c r="Y55" s="86"/>
      <c r="Z55" s="86"/>
    </row>
    <row r="56" spans="1:26" s="79" customFormat="1" x14ac:dyDescent="0.25">
      <c r="A56" s="47">
        <f>+A55+1</f>
        <v>5</v>
      </c>
      <c r="B56" s="62"/>
      <c r="C56" s="63"/>
      <c r="D56" s="62"/>
      <c r="E56" s="119"/>
      <c r="F56" s="120"/>
      <c r="G56" s="120"/>
      <c r="H56" s="111"/>
      <c r="I56" s="113"/>
      <c r="J56" s="112"/>
      <c r="K56" s="112"/>
      <c r="L56" s="112"/>
      <c r="M56" s="115"/>
      <c r="N56" s="115"/>
      <c r="O56" s="117"/>
      <c r="P56" s="117"/>
      <c r="Q56" s="76"/>
      <c r="R56" s="86"/>
      <c r="S56" s="86"/>
      <c r="T56" s="86"/>
      <c r="U56" s="86"/>
      <c r="V56" s="86"/>
      <c r="W56" s="86"/>
      <c r="X56" s="86"/>
      <c r="Y56" s="86"/>
      <c r="Z56" s="86"/>
    </row>
    <row r="57" spans="1:26" s="79" customFormat="1" x14ac:dyDescent="0.25">
      <c r="A57" s="47">
        <f>+A56+1</f>
        <v>6</v>
      </c>
      <c r="B57" s="62"/>
      <c r="C57" s="63"/>
      <c r="D57" s="62"/>
      <c r="E57" s="119"/>
      <c r="F57" s="120"/>
      <c r="G57" s="120"/>
      <c r="H57" s="111"/>
      <c r="I57" s="111"/>
      <c r="J57" s="112"/>
      <c r="K57" s="112"/>
      <c r="L57" s="112"/>
      <c r="M57" s="115"/>
      <c r="N57" s="115"/>
      <c r="O57" s="117"/>
      <c r="P57" s="117"/>
      <c r="Q57" s="76"/>
      <c r="R57" s="86"/>
      <c r="S57" s="86"/>
      <c r="T57" s="86"/>
      <c r="U57" s="86"/>
      <c r="V57" s="86"/>
      <c r="W57" s="86"/>
      <c r="X57" s="86"/>
      <c r="Y57" s="86"/>
      <c r="Z57" s="86"/>
    </row>
    <row r="58" spans="1:26" s="79" customFormat="1" x14ac:dyDescent="0.25">
      <c r="A58" s="47"/>
      <c r="B58" s="118" t="s">
        <v>105</v>
      </c>
      <c r="C58" s="63"/>
      <c r="D58" s="62"/>
      <c r="E58" s="119"/>
      <c r="F58" s="120"/>
      <c r="G58" s="120"/>
      <c r="H58" s="120"/>
      <c r="I58" s="112"/>
      <c r="J58" s="112"/>
      <c r="K58" s="121">
        <f>SUM(K50:K57)</f>
        <v>12.133333333333333</v>
      </c>
      <c r="L58" s="122"/>
      <c r="M58" s="121">
        <f>SUM(M50:M57)</f>
        <v>1850</v>
      </c>
      <c r="N58" s="122">
        <f>SUM(N50:N57)</f>
        <v>0</v>
      </c>
      <c r="O58" s="117"/>
      <c r="P58" s="117"/>
      <c r="Q58" s="76"/>
    </row>
    <row r="59" spans="1:26" s="123" customFormat="1" x14ac:dyDescent="0.25">
      <c r="E59" s="155"/>
      <c r="K59" s="156"/>
    </row>
    <row r="60" spans="1:26" s="123" customFormat="1" ht="15" x14ac:dyDescent="0.25">
      <c r="B60" s="471" t="s">
        <v>133</v>
      </c>
      <c r="C60" s="471" t="s">
        <v>134</v>
      </c>
      <c r="D60" s="505" t="s">
        <v>135</v>
      </c>
      <c r="E60" s="505"/>
      <c r="K60" s="157"/>
      <c r="L60" s="157"/>
      <c r="M60" s="157"/>
    </row>
    <row r="61" spans="1:26" s="123" customFormat="1" ht="18" x14ac:dyDescent="0.25">
      <c r="B61" s="473"/>
      <c r="C61" s="473"/>
      <c r="D61" s="158" t="s">
        <v>136</v>
      </c>
      <c r="E61" s="159" t="s">
        <v>137</v>
      </c>
      <c r="H61" s="124"/>
      <c r="I61" s="161">
        <v>40194</v>
      </c>
      <c r="K61" s="161"/>
      <c r="L61" s="157"/>
    </row>
    <row r="62" spans="1:26" s="123" customFormat="1" ht="18" x14ac:dyDescent="0.25">
      <c r="B62" s="160" t="s">
        <v>139</v>
      </c>
      <c r="C62" s="162">
        <f>+K58</f>
        <v>12.133333333333333</v>
      </c>
      <c r="D62" s="99"/>
      <c r="E62" s="85" t="s">
        <v>98</v>
      </c>
      <c r="F62" s="126"/>
      <c r="G62" s="126"/>
      <c r="H62" s="126"/>
      <c r="I62" s="126"/>
      <c r="J62" s="126"/>
      <c r="L62" s="163">
        <f>K50+K51+K109+K52</f>
        <v>24.133333333333333</v>
      </c>
      <c r="M62" s="126"/>
    </row>
    <row r="63" spans="1:26" s="123" customFormat="1" ht="15" x14ac:dyDescent="0.25">
      <c r="B63" s="160" t="s">
        <v>140</v>
      </c>
      <c r="C63" s="164">
        <f>+M58</f>
        <v>1850</v>
      </c>
      <c r="D63" s="85"/>
      <c r="E63" s="85" t="s">
        <v>98</v>
      </c>
    </row>
    <row r="64" spans="1:26" s="123" customFormat="1" x14ac:dyDescent="0.25">
      <c r="B64" s="165"/>
      <c r="C64" s="518"/>
      <c r="D64" s="518"/>
      <c r="E64" s="518"/>
      <c r="F64" s="518"/>
      <c r="G64" s="518"/>
      <c r="H64" s="518"/>
      <c r="I64" s="518"/>
      <c r="J64" s="518"/>
      <c r="K64" s="518"/>
      <c r="L64" s="518"/>
      <c r="M64" s="518"/>
      <c r="N64" s="518"/>
    </row>
    <row r="65" spans="2:18" s="123" customFormat="1" ht="15" thickBot="1" x14ac:dyDescent="0.3"/>
    <row r="66" spans="2:18" s="123" customFormat="1" ht="27" thickBot="1" x14ac:dyDescent="0.3">
      <c r="B66" s="519" t="s">
        <v>141</v>
      </c>
      <c r="C66" s="519"/>
      <c r="D66" s="519"/>
      <c r="E66" s="519"/>
      <c r="F66" s="519"/>
      <c r="G66" s="519"/>
      <c r="H66" s="519"/>
      <c r="I66" s="519"/>
      <c r="J66" s="519"/>
      <c r="K66" s="519"/>
      <c r="L66" s="519"/>
      <c r="M66" s="519"/>
      <c r="N66" s="519"/>
    </row>
    <row r="67" spans="2:18" s="123" customFormat="1" x14ac:dyDescent="0.25"/>
    <row r="68" spans="2:18" s="123" customFormat="1" x14ac:dyDescent="0.25"/>
    <row r="69" spans="2:18" s="123" customFormat="1" ht="210" x14ac:dyDescent="0.25">
      <c r="B69" s="176" t="s">
        <v>142</v>
      </c>
      <c r="C69" s="195" t="s">
        <v>143</v>
      </c>
      <c r="D69" s="195" t="s">
        <v>144</v>
      </c>
      <c r="E69" s="195" t="s">
        <v>145</v>
      </c>
      <c r="F69" s="195" t="s">
        <v>146</v>
      </c>
      <c r="G69" s="195" t="s">
        <v>147</v>
      </c>
      <c r="H69" s="195" t="s">
        <v>1428</v>
      </c>
      <c r="I69" s="176" t="s">
        <v>149</v>
      </c>
      <c r="J69" s="195" t="s">
        <v>150</v>
      </c>
      <c r="K69" s="195" t="s">
        <v>151</v>
      </c>
      <c r="L69" s="195" t="s">
        <v>152</v>
      </c>
      <c r="M69" s="195" t="s">
        <v>153</v>
      </c>
      <c r="N69" s="196" t="s">
        <v>154</v>
      </c>
      <c r="O69" s="196" t="s">
        <v>155</v>
      </c>
      <c r="P69" s="489" t="s">
        <v>96</v>
      </c>
      <c r="Q69" s="491"/>
      <c r="R69" s="195" t="s">
        <v>156</v>
      </c>
    </row>
    <row r="70" spans="2:18" s="123" customFormat="1" ht="28.5" x14ac:dyDescent="0.2">
      <c r="B70" s="99" t="s">
        <v>1559</v>
      </c>
      <c r="C70" s="127" t="s">
        <v>1560</v>
      </c>
      <c r="D70" s="127" t="s">
        <v>1561</v>
      </c>
      <c r="E70" s="127">
        <v>110</v>
      </c>
      <c r="F70" s="47" t="s">
        <v>488</v>
      </c>
      <c r="G70" s="47" t="s">
        <v>75</v>
      </c>
      <c r="H70" s="169" t="s">
        <v>488</v>
      </c>
      <c r="I70" s="169" t="s">
        <v>488</v>
      </c>
      <c r="J70" s="169" t="s">
        <v>488</v>
      </c>
      <c r="K70" s="127" t="s">
        <v>75</v>
      </c>
      <c r="L70" s="127" t="s">
        <v>75</v>
      </c>
      <c r="M70" s="127" t="s">
        <v>75</v>
      </c>
      <c r="N70" s="127" t="s">
        <v>75</v>
      </c>
      <c r="O70" s="127" t="s">
        <v>75</v>
      </c>
      <c r="P70" s="468" t="s">
        <v>1562</v>
      </c>
      <c r="Q70" s="469"/>
      <c r="R70" s="47" t="s">
        <v>75</v>
      </c>
    </row>
    <row r="71" spans="2:18" s="123" customFormat="1" ht="28.5" x14ac:dyDescent="0.2">
      <c r="B71" s="99" t="s">
        <v>1559</v>
      </c>
      <c r="C71" s="127" t="s">
        <v>1560</v>
      </c>
      <c r="D71" s="166" t="s">
        <v>1563</v>
      </c>
      <c r="E71" s="166">
        <v>140</v>
      </c>
      <c r="F71" s="47" t="s">
        <v>488</v>
      </c>
      <c r="G71" s="47" t="s">
        <v>75</v>
      </c>
      <c r="H71" s="169" t="s">
        <v>488</v>
      </c>
      <c r="I71" s="169" t="s">
        <v>488</v>
      </c>
      <c r="J71" s="169" t="s">
        <v>488</v>
      </c>
      <c r="K71" s="127" t="s">
        <v>75</v>
      </c>
      <c r="L71" s="127" t="s">
        <v>75</v>
      </c>
      <c r="M71" s="127" t="s">
        <v>75</v>
      </c>
      <c r="N71" s="127" t="s">
        <v>75</v>
      </c>
      <c r="O71" s="127" t="s">
        <v>75</v>
      </c>
      <c r="P71" s="468" t="s">
        <v>1562</v>
      </c>
      <c r="Q71" s="469"/>
      <c r="R71" s="47" t="s">
        <v>75</v>
      </c>
    </row>
    <row r="72" spans="2:18" s="123" customFormat="1" ht="15" x14ac:dyDescent="0.2">
      <c r="B72" s="99" t="s">
        <v>572</v>
      </c>
      <c r="C72" s="127" t="s">
        <v>1560</v>
      </c>
      <c r="D72" s="166" t="s">
        <v>1564</v>
      </c>
      <c r="E72" s="166">
        <v>120</v>
      </c>
      <c r="F72" s="169" t="s">
        <v>488</v>
      </c>
      <c r="G72" s="169" t="s">
        <v>488</v>
      </c>
      <c r="H72" s="169" t="s">
        <v>75</v>
      </c>
      <c r="I72" s="169" t="s">
        <v>488</v>
      </c>
      <c r="J72" s="169" t="s">
        <v>488</v>
      </c>
      <c r="K72" s="127" t="s">
        <v>75</v>
      </c>
      <c r="L72" s="127" t="s">
        <v>75</v>
      </c>
      <c r="M72" s="127" t="s">
        <v>75</v>
      </c>
      <c r="N72" s="127" t="s">
        <v>75</v>
      </c>
      <c r="O72" s="127" t="s">
        <v>75</v>
      </c>
      <c r="P72" s="489" t="s">
        <v>1464</v>
      </c>
      <c r="Q72" s="491"/>
      <c r="R72" s="85" t="s">
        <v>75</v>
      </c>
    </row>
    <row r="73" spans="2:18" s="123" customFormat="1" ht="15" x14ac:dyDescent="0.2">
      <c r="B73" s="99" t="s">
        <v>572</v>
      </c>
      <c r="C73" s="127" t="s">
        <v>1560</v>
      </c>
      <c r="D73" s="166" t="s">
        <v>1565</v>
      </c>
      <c r="E73" s="166">
        <v>100</v>
      </c>
      <c r="F73" s="169" t="s">
        <v>488</v>
      </c>
      <c r="G73" s="169" t="s">
        <v>488</v>
      </c>
      <c r="H73" s="169" t="s">
        <v>75</v>
      </c>
      <c r="I73" s="169" t="s">
        <v>488</v>
      </c>
      <c r="J73" s="169" t="s">
        <v>488</v>
      </c>
      <c r="K73" s="127" t="s">
        <v>75</v>
      </c>
      <c r="L73" s="127" t="s">
        <v>75</v>
      </c>
      <c r="M73" s="127" t="s">
        <v>75</v>
      </c>
      <c r="N73" s="127" t="s">
        <v>75</v>
      </c>
      <c r="O73" s="127" t="s">
        <v>75</v>
      </c>
      <c r="P73" s="489" t="s">
        <v>1464</v>
      </c>
      <c r="Q73" s="491"/>
      <c r="R73" s="85" t="s">
        <v>75</v>
      </c>
    </row>
    <row r="74" spans="2:18" s="123" customFormat="1" ht="15" x14ac:dyDescent="0.2">
      <c r="B74" s="100"/>
      <c r="C74" s="100"/>
      <c r="D74" s="166"/>
      <c r="E74" s="166"/>
      <c r="F74" s="169"/>
      <c r="G74" s="170"/>
      <c r="H74" s="169"/>
      <c r="I74" s="99"/>
      <c r="J74" s="100"/>
      <c r="K74" s="100"/>
      <c r="L74" s="99"/>
      <c r="M74" s="99"/>
      <c r="N74" s="99"/>
      <c r="O74" s="99"/>
      <c r="P74" s="489"/>
      <c r="Q74" s="491"/>
      <c r="R74" s="85"/>
    </row>
    <row r="75" spans="2:18" s="123" customFormat="1" ht="15" x14ac:dyDescent="0.2">
      <c r="B75" s="100"/>
      <c r="C75" s="100"/>
      <c r="D75" s="166"/>
      <c r="E75" s="166"/>
      <c r="F75" s="169"/>
      <c r="G75" s="170"/>
      <c r="H75" s="169"/>
      <c r="I75" s="99"/>
      <c r="J75" s="100"/>
      <c r="K75" s="100"/>
      <c r="L75" s="99"/>
      <c r="M75" s="99"/>
      <c r="N75" s="99"/>
      <c r="O75" s="99"/>
      <c r="P75" s="489"/>
      <c r="Q75" s="491"/>
      <c r="R75" s="99"/>
    </row>
    <row r="76" spans="2:18" s="123" customFormat="1" ht="15" x14ac:dyDescent="0.25">
      <c r="B76" s="99"/>
      <c r="C76" s="99"/>
      <c r="D76" s="99"/>
      <c r="E76" s="99"/>
      <c r="F76" s="99"/>
      <c r="G76" s="197"/>
      <c r="H76" s="99"/>
      <c r="I76" s="99"/>
      <c r="J76" s="99"/>
      <c r="K76" s="99"/>
      <c r="L76" s="99"/>
      <c r="M76" s="99"/>
      <c r="N76" s="99"/>
      <c r="O76" s="99"/>
      <c r="P76" s="489"/>
      <c r="Q76" s="491"/>
      <c r="R76" s="99"/>
    </row>
    <row r="77" spans="2:18" s="123" customFormat="1" x14ac:dyDescent="0.25">
      <c r="B77" s="123" t="s">
        <v>159</v>
      </c>
      <c r="H77" s="99"/>
      <c r="I77" s="99"/>
    </row>
    <row r="78" spans="2:18" s="123" customFormat="1" x14ac:dyDescent="0.25">
      <c r="B78" s="123" t="s">
        <v>160</v>
      </c>
    </row>
    <row r="79" spans="2:18" s="123" customFormat="1" x14ac:dyDescent="0.25">
      <c r="B79" s="123" t="s">
        <v>161</v>
      </c>
    </row>
    <row r="80" spans="2:18" s="123" customFormat="1" x14ac:dyDescent="0.25"/>
    <row r="81" spans="2:17" s="123" customFormat="1" ht="15" thickBot="1" x14ac:dyDescent="0.3"/>
    <row r="82" spans="2:17" s="123" customFormat="1" ht="27" thickBot="1" x14ac:dyDescent="0.3">
      <c r="B82" s="513" t="s">
        <v>162</v>
      </c>
      <c r="C82" s="514"/>
      <c r="D82" s="514"/>
      <c r="E82" s="514"/>
      <c r="F82" s="514"/>
      <c r="G82" s="514"/>
      <c r="H82" s="514"/>
      <c r="I82" s="514"/>
      <c r="J82" s="514"/>
      <c r="K82" s="514"/>
      <c r="L82" s="514"/>
      <c r="M82" s="514"/>
      <c r="N82" s="515"/>
    </row>
    <row r="83" spans="2:17" s="123" customFormat="1" x14ac:dyDescent="0.25"/>
    <row r="84" spans="2:17" s="123" customFormat="1" x14ac:dyDescent="0.25">
      <c r="K84" s="123">
        <f>180/30</f>
        <v>6</v>
      </c>
    </row>
    <row r="85" spans="2:17" s="123" customFormat="1" x14ac:dyDescent="0.25"/>
    <row r="86" spans="2:17" s="123" customFormat="1" x14ac:dyDescent="0.25"/>
    <row r="87" spans="2:17" s="123" customFormat="1" ht="15" x14ac:dyDescent="0.25">
      <c r="B87" s="476" t="s">
        <v>163</v>
      </c>
      <c r="C87" s="498" t="s">
        <v>164</v>
      </c>
      <c r="D87" s="498" t="s">
        <v>165</v>
      </c>
      <c r="E87" s="498" t="s">
        <v>166</v>
      </c>
      <c r="F87" s="498" t="s">
        <v>167</v>
      </c>
      <c r="G87" s="498" t="s">
        <v>168</v>
      </c>
      <c r="H87" s="498" t="s">
        <v>169</v>
      </c>
      <c r="I87" s="498" t="s">
        <v>170</v>
      </c>
      <c r="J87" s="498" t="s">
        <v>171</v>
      </c>
      <c r="K87" s="498"/>
      <c r="L87" s="498"/>
      <c r="M87" s="498" t="s">
        <v>172</v>
      </c>
      <c r="N87" s="498" t="s">
        <v>1804</v>
      </c>
      <c r="O87" s="498" t="s">
        <v>1805</v>
      </c>
      <c r="P87" s="498" t="s">
        <v>96</v>
      </c>
      <c r="Q87" s="498"/>
    </row>
    <row r="88" spans="2:17" s="123" customFormat="1" ht="28.5" x14ac:dyDescent="0.2">
      <c r="B88" s="477"/>
      <c r="C88" s="498"/>
      <c r="D88" s="498"/>
      <c r="E88" s="498"/>
      <c r="F88" s="498"/>
      <c r="G88" s="498"/>
      <c r="H88" s="498"/>
      <c r="I88" s="498"/>
      <c r="J88" s="99" t="s">
        <v>173</v>
      </c>
      <c r="K88" s="144" t="s">
        <v>174</v>
      </c>
      <c r="L88" s="100" t="s">
        <v>175</v>
      </c>
      <c r="M88" s="498"/>
      <c r="N88" s="498"/>
      <c r="O88" s="498"/>
      <c r="P88" s="498"/>
      <c r="Q88" s="498"/>
    </row>
    <row r="89" spans="2:17" s="123" customFormat="1" ht="366" customHeight="1" x14ac:dyDescent="0.2">
      <c r="B89" s="59" t="s">
        <v>176</v>
      </c>
      <c r="C89" s="245" t="s">
        <v>75</v>
      </c>
      <c r="D89" s="47" t="s">
        <v>1566</v>
      </c>
      <c r="E89" s="58">
        <v>36307799</v>
      </c>
      <c r="F89" s="76" t="s">
        <v>1567</v>
      </c>
      <c r="G89" s="76" t="s">
        <v>1568</v>
      </c>
      <c r="H89" s="82">
        <v>39290</v>
      </c>
      <c r="I89" s="337">
        <v>107731</v>
      </c>
      <c r="J89" s="62" t="s">
        <v>1569</v>
      </c>
      <c r="K89" s="200" t="s">
        <v>1570</v>
      </c>
      <c r="L89" s="200" t="s">
        <v>1567</v>
      </c>
      <c r="M89" s="76" t="s">
        <v>75</v>
      </c>
      <c r="N89" s="76" t="s">
        <v>95</v>
      </c>
      <c r="O89" s="76" t="s">
        <v>75</v>
      </c>
      <c r="P89" s="499" t="s">
        <v>1796</v>
      </c>
      <c r="Q89" s="499"/>
    </row>
    <row r="90" spans="2:17" s="123" customFormat="1" ht="185.25" x14ac:dyDescent="0.2">
      <c r="B90" s="76" t="s">
        <v>176</v>
      </c>
      <c r="C90" s="47" t="s">
        <v>75</v>
      </c>
      <c r="D90" s="47" t="s">
        <v>1571</v>
      </c>
      <c r="E90" s="89">
        <v>52714992</v>
      </c>
      <c r="F90" s="76" t="s">
        <v>1567</v>
      </c>
      <c r="G90" s="76" t="s">
        <v>1572</v>
      </c>
      <c r="H90" s="82">
        <v>38160</v>
      </c>
      <c r="I90" s="47" t="s">
        <v>1573</v>
      </c>
      <c r="J90" s="127" t="s">
        <v>1574</v>
      </c>
      <c r="K90" s="127" t="s">
        <v>1575</v>
      </c>
      <c r="L90" s="144" t="s">
        <v>1576</v>
      </c>
      <c r="M90" s="99" t="s">
        <v>75</v>
      </c>
      <c r="N90" s="99" t="s">
        <v>95</v>
      </c>
      <c r="O90" s="99" t="s">
        <v>75</v>
      </c>
      <c r="P90" s="522" t="s">
        <v>1797</v>
      </c>
      <c r="Q90" s="525"/>
    </row>
    <row r="91" spans="2:17" s="123" customFormat="1" ht="384.75" x14ac:dyDescent="0.2">
      <c r="B91" s="76" t="s">
        <v>183</v>
      </c>
      <c r="C91" s="245" t="s">
        <v>75</v>
      </c>
      <c r="D91" s="87" t="s">
        <v>1577</v>
      </c>
      <c r="E91" s="89">
        <v>1032399950</v>
      </c>
      <c r="F91" s="76" t="s">
        <v>1567</v>
      </c>
      <c r="G91" s="76" t="s">
        <v>1578</v>
      </c>
      <c r="H91" s="200">
        <v>40781</v>
      </c>
      <c r="I91" s="337">
        <v>123406</v>
      </c>
      <c r="J91" s="76" t="s">
        <v>1579</v>
      </c>
      <c r="K91" s="76" t="s">
        <v>1580</v>
      </c>
      <c r="L91" s="76" t="s">
        <v>1581</v>
      </c>
      <c r="M91" s="76" t="s">
        <v>75</v>
      </c>
      <c r="N91" s="76" t="s">
        <v>95</v>
      </c>
      <c r="O91" s="76" t="s">
        <v>75</v>
      </c>
      <c r="P91" s="484" t="s">
        <v>1798</v>
      </c>
      <c r="Q91" s="485"/>
    </row>
    <row r="92" spans="2:17" s="123" customFormat="1" ht="156.75" x14ac:dyDescent="0.2">
      <c r="B92" s="47" t="s">
        <v>183</v>
      </c>
      <c r="C92" s="217" t="s">
        <v>75</v>
      </c>
      <c r="D92" s="272" t="s">
        <v>1582</v>
      </c>
      <c r="E92" s="340">
        <v>33369718</v>
      </c>
      <c r="F92" s="76" t="s">
        <v>1583</v>
      </c>
      <c r="G92" s="272" t="s">
        <v>1584</v>
      </c>
      <c r="H92" s="234">
        <v>39009</v>
      </c>
      <c r="I92" s="76" t="s">
        <v>488</v>
      </c>
      <c r="J92" s="144" t="s">
        <v>1585</v>
      </c>
      <c r="K92" s="144" t="s">
        <v>1586</v>
      </c>
      <c r="L92" s="144" t="s">
        <v>1587</v>
      </c>
      <c r="M92" s="99" t="s">
        <v>75</v>
      </c>
      <c r="N92" s="99" t="s">
        <v>75</v>
      </c>
      <c r="O92" s="99" t="s">
        <v>75</v>
      </c>
      <c r="P92" s="573"/>
      <c r="Q92" s="566"/>
    </row>
    <row r="93" spans="2:17" s="123" customFormat="1" x14ac:dyDescent="0.25"/>
    <row r="94" spans="2:17" s="123" customFormat="1" ht="15" thickBot="1" x14ac:dyDescent="0.3"/>
    <row r="95" spans="2:17" s="123" customFormat="1" ht="27" thickBot="1" x14ac:dyDescent="0.3">
      <c r="B95" s="513" t="s">
        <v>191</v>
      </c>
      <c r="C95" s="514"/>
      <c r="D95" s="514"/>
      <c r="E95" s="514"/>
      <c r="F95" s="514"/>
      <c r="G95" s="514"/>
      <c r="H95" s="514"/>
      <c r="I95" s="514"/>
      <c r="J95" s="514"/>
      <c r="K95" s="514"/>
      <c r="L95" s="514"/>
      <c r="M95" s="514"/>
      <c r="N95" s="515"/>
    </row>
    <row r="96" spans="2:17" s="123" customFormat="1" x14ac:dyDescent="0.25"/>
    <row r="97" spans="1:26" s="123" customFormat="1" x14ac:dyDescent="0.25"/>
    <row r="98" spans="1:26" s="123" customFormat="1" ht="30" x14ac:dyDescent="0.25">
      <c r="B98" s="195" t="s">
        <v>94</v>
      </c>
      <c r="C98" s="195" t="s">
        <v>1806</v>
      </c>
      <c r="D98" s="489" t="s">
        <v>96</v>
      </c>
      <c r="E98" s="491"/>
    </row>
    <row r="99" spans="1:26" s="123" customFormat="1" x14ac:dyDescent="0.25">
      <c r="B99" s="127" t="s">
        <v>1441</v>
      </c>
      <c r="C99" s="99" t="s">
        <v>75</v>
      </c>
      <c r="D99" s="492" t="s">
        <v>1464</v>
      </c>
      <c r="E99" s="492"/>
    </row>
    <row r="100" spans="1:26" s="123" customFormat="1" x14ac:dyDescent="0.25"/>
    <row r="101" spans="1:26" s="123" customFormat="1" x14ac:dyDescent="0.25"/>
    <row r="102" spans="1:26" s="123" customFormat="1" ht="26.25" x14ac:dyDescent="0.25">
      <c r="B102" s="516" t="s">
        <v>193</v>
      </c>
      <c r="C102" s="517"/>
      <c r="D102" s="517"/>
      <c r="E102" s="517"/>
      <c r="F102" s="517"/>
      <c r="G102" s="517"/>
      <c r="H102" s="517"/>
      <c r="I102" s="517"/>
      <c r="J102" s="517"/>
      <c r="K102" s="517"/>
      <c r="L102" s="517"/>
      <c r="M102" s="517"/>
      <c r="N102" s="517"/>
      <c r="O102" s="517"/>
      <c r="P102" s="517"/>
    </row>
    <row r="103" spans="1:26" s="123" customFormat="1" x14ac:dyDescent="0.25"/>
    <row r="104" spans="1:26" s="123" customFormat="1" ht="15" thickBot="1" x14ac:dyDescent="0.3"/>
    <row r="105" spans="1:26" s="123" customFormat="1" ht="27" thickBot="1" x14ac:dyDescent="0.3">
      <c r="B105" s="513" t="s">
        <v>194</v>
      </c>
      <c r="C105" s="514"/>
      <c r="D105" s="514"/>
      <c r="E105" s="514"/>
      <c r="F105" s="514"/>
      <c r="G105" s="514"/>
      <c r="H105" s="514"/>
      <c r="I105" s="514"/>
      <c r="J105" s="514"/>
      <c r="K105" s="514"/>
      <c r="L105" s="514"/>
      <c r="M105" s="514"/>
      <c r="N105" s="515"/>
    </row>
    <row r="106" spans="1:26" s="123" customFormat="1" x14ac:dyDescent="0.25"/>
    <row r="107" spans="1:26" s="123" customFormat="1" ht="15" thickBot="1" x14ac:dyDescent="0.3">
      <c r="M107" s="191"/>
      <c r="N107" s="191"/>
    </row>
    <row r="108" spans="1:26" s="174" customFormat="1" ht="120" x14ac:dyDescent="0.25">
      <c r="B108" s="192" t="s">
        <v>110</v>
      </c>
      <c r="C108" s="192" t="s">
        <v>111</v>
      </c>
      <c r="D108" s="192" t="s">
        <v>112</v>
      </c>
      <c r="E108" s="192" t="s">
        <v>113</v>
      </c>
      <c r="F108" s="192" t="s">
        <v>114</v>
      </c>
      <c r="G108" s="192" t="s">
        <v>115</v>
      </c>
      <c r="H108" s="192" t="s">
        <v>116</v>
      </c>
      <c r="I108" s="192" t="s">
        <v>117</v>
      </c>
      <c r="J108" s="192" t="s">
        <v>118</v>
      </c>
      <c r="K108" s="192" t="s">
        <v>119</v>
      </c>
      <c r="L108" s="192" t="s">
        <v>120</v>
      </c>
      <c r="M108" s="193" t="s">
        <v>121</v>
      </c>
      <c r="N108" s="192" t="s">
        <v>122</v>
      </c>
      <c r="O108" s="192" t="s">
        <v>123</v>
      </c>
      <c r="P108" s="194" t="s">
        <v>124</v>
      </c>
      <c r="Q108" s="194" t="s">
        <v>125</v>
      </c>
    </row>
    <row r="109" spans="1:26" s="79" customFormat="1" ht="57" x14ac:dyDescent="0.25">
      <c r="A109" s="47">
        <v>1</v>
      </c>
      <c r="B109" s="62" t="s">
        <v>1417</v>
      </c>
      <c r="C109" s="62" t="s">
        <v>1417</v>
      </c>
      <c r="D109" s="62" t="s">
        <v>1466</v>
      </c>
      <c r="E109" s="62" t="s">
        <v>1588</v>
      </c>
      <c r="F109" s="205" t="s">
        <v>75</v>
      </c>
      <c r="G109" s="120" t="s">
        <v>128</v>
      </c>
      <c r="H109" s="111">
        <v>41642</v>
      </c>
      <c r="I109" s="111">
        <v>42006</v>
      </c>
      <c r="J109" s="112" t="s">
        <v>95</v>
      </c>
      <c r="K109" s="224">
        <v>12</v>
      </c>
      <c r="L109" s="225" t="s">
        <v>128</v>
      </c>
      <c r="M109" s="114">
        <v>1700</v>
      </c>
      <c r="N109" s="115" t="s">
        <v>128</v>
      </c>
      <c r="O109" s="117">
        <v>410000000</v>
      </c>
      <c r="P109" s="117">
        <v>61</v>
      </c>
      <c r="Q109" s="76"/>
      <c r="R109" s="86"/>
      <c r="S109" s="86"/>
      <c r="T109" s="86"/>
      <c r="U109" s="86"/>
      <c r="V109" s="86"/>
      <c r="W109" s="86"/>
      <c r="X109" s="86"/>
      <c r="Y109" s="86"/>
      <c r="Z109" s="86"/>
    </row>
    <row r="110" spans="1:26" s="79" customFormat="1" ht="57" x14ac:dyDescent="0.25">
      <c r="A110" s="47">
        <v>2</v>
      </c>
      <c r="B110" s="62" t="s">
        <v>1417</v>
      </c>
      <c r="C110" s="62" t="s">
        <v>1417</v>
      </c>
      <c r="D110" s="62" t="s">
        <v>1589</v>
      </c>
      <c r="E110" s="69" t="s">
        <v>1590</v>
      </c>
      <c r="F110" s="120" t="s">
        <v>95</v>
      </c>
      <c r="G110" s="110" t="s">
        <v>128</v>
      </c>
      <c r="H110" s="111">
        <v>40665</v>
      </c>
      <c r="I110" s="111">
        <v>41030</v>
      </c>
      <c r="J110" s="224" t="s">
        <v>137</v>
      </c>
      <c r="K110" s="255">
        <v>0</v>
      </c>
      <c r="L110" s="115" t="s">
        <v>128</v>
      </c>
      <c r="M110" s="115" t="s">
        <v>1464</v>
      </c>
      <c r="N110" s="115" t="s">
        <v>128</v>
      </c>
      <c r="O110" s="117">
        <v>799704000</v>
      </c>
      <c r="P110" s="117">
        <v>62</v>
      </c>
      <c r="Q110" s="76" t="s">
        <v>1591</v>
      </c>
      <c r="R110" s="86"/>
      <c r="S110" s="86"/>
      <c r="T110" s="86"/>
      <c r="U110" s="86"/>
      <c r="V110" s="86"/>
      <c r="W110" s="86"/>
      <c r="X110" s="86"/>
      <c r="Y110" s="86"/>
      <c r="Z110" s="86"/>
    </row>
    <row r="111" spans="1:26" s="79" customFormat="1" x14ac:dyDescent="0.25">
      <c r="A111" s="47">
        <f t="shared" ref="A111:A116" si="0">+A110+1</f>
        <v>3</v>
      </c>
      <c r="B111" s="62"/>
      <c r="C111" s="62"/>
      <c r="D111" s="62"/>
      <c r="E111" s="69"/>
      <c r="F111" s="76"/>
      <c r="G111" s="76"/>
      <c r="H111" s="76"/>
      <c r="I111" s="76"/>
      <c r="J111" s="76"/>
      <c r="K111" s="76"/>
      <c r="L111" s="76"/>
      <c r="M111" s="76"/>
      <c r="N111" s="76"/>
      <c r="O111" s="76"/>
      <c r="P111" s="76"/>
      <c r="Q111" s="76"/>
      <c r="R111" s="86"/>
      <c r="S111" s="86"/>
      <c r="T111" s="86"/>
      <c r="U111" s="86"/>
      <c r="V111" s="86"/>
      <c r="W111" s="86"/>
      <c r="X111" s="86"/>
      <c r="Y111" s="86"/>
      <c r="Z111" s="86"/>
    </row>
    <row r="112" spans="1:26" s="79" customFormat="1" x14ac:dyDescent="0.25">
      <c r="A112" s="47">
        <f t="shared" si="0"/>
        <v>4</v>
      </c>
      <c r="B112" s="62"/>
      <c r="C112" s="63"/>
      <c r="D112" s="62"/>
      <c r="E112" s="119"/>
      <c r="F112" s="120"/>
      <c r="G112" s="115"/>
      <c r="H112" s="115"/>
      <c r="I112" s="115"/>
      <c r="J112" s="112"/>
      <c r="K112" s="115"/>
      <c r="L112" s="115"/>
      <c r="M112" s="115"/>
      <c r="N112" s="115"/>
      <c r="O112" s="115"/>
      <c r="P112" s="115"/>
      <c r="Q112" s="76"/>
      <c r="R112" s="86"/>
      <c r="S112" s="86"/>
      <c r="T112" s="86"/>
      <c r="U112" s="86"/>
      <c r="V112" s="86"/>
      <c r="W112" s="86"/>
      <c r="X112" s="86"/>
      <c r="Y112" s="86"/>
      <c r="Z112" s="86"/>
    </row>
    <row r="113" spans="1:26" s="79" customFormat="1" x14ac:dyDescent="0.25">
      <c r="A113" s="47">
        <f t="shared" si="0"/>
        <v>5</v>
      </c>
      <c r="B113" s="62"/>
      <c r="C113" s="63"/>
      <c r="D113" s="62"/>
      <c r="E113" s="119"/>
      <c r="F113" s="120"/>
      <c r="G113" s="120"/>
      <c r="H113" s="120"/>
      <c r="I113" s="112"/>
      <c r="J113" s="112"/>
      <c r="K113" s="112"/>
      <c r="L113" s="112"/>
      <c r="M113" s="115"/>
      <c r="N113" s="115"/>
      <c r="O113" s="117"/>
      <c r="P113" s="117"/>
      <c r="Q113" s="76"/>
      <c r="R113" s="86"/>
      <c r="S113" s="86"/>
      <c r="T113" s="86"/>
      <c r="U113" s="86"/>
      <c r="V113" s="86"/>
      <c r="W113" s="86"/>
      <c r="X113" s="86"/>
      <c r="Y113" s="86"/>
      <c r="Z113" s="86"/>
    </row>
    <row r="114" spans="1:26" s="79" customFormat="1" x14ac:dyDescent="0.25">
      <c r="A114" s="47">
        <f t="shared" si="0"/>
        <v>6</v>
      </c>
      <c r="B114" s="62"/>
      <c r="C114" s="63"/>
      <c r="D114" s="62"/>
      <c r="E114" s="119"/>
      <c r="F114" s="120"/>
      <c r="G114" s="120"/>
      <c r="H114" s="120"/>
      <c r="I114" s="112"/>
      <c r="J114" s="112"/>
      <c r="K114" s="112"/>
      <c r="L114" s="112"/>
      <c r="M114" s="115"/>
      <c r="N114" s="115"/>
      <c r="O114" s="117"/>
      <c r="P114" s="117"/>
      <c r="Q114" s="76"/>
      <c r="R114" s="86"/>
      <c r="S114" s="86"/>
      <c r="T114" s="86"/>
      <c r="U114" s="86"/>
      <c r="V114" s="86"/>
      <c r="W114" s="86"/>
      <c r="X114" s="86"/>
      <c r="Y114" s="86"/>
      <c r="Z114" s="86"/>
    </row>
    <row r="115" spans="1:26" s="79" customFormat="1" x14ac:dyDescent="0.25">
      <c r="A115" s="47">
        <f t="shared" si="0"/>
        <v>7</v>
      </c>
      <c r="B115" s="62"/>
      <c r="C115" s="63"/>
      <c r="D115" s="62"/>
      <c r="E115" s="119"/>
      <c r="F115" s="120"/>
      <c r="G115" s="120"/>
      <c r="H115" s="120"/>
      <c r="I115" s="112"/>
      <c r="J115" s="112"/>
      <c r="K115" s="112"/>
      <c r="L115" s="112"/>
      <c r="M115" s="115"/>
      <c r="N115" s="115"/>
      <c r="O115" s="117"/>
      <c r="P115" s="117"/>
      <c r="Q115" s="76"/>
      <c r="R115" s="86"/>
      <c r="S115" s="86"/>
      <c r="T115" s="86"/>
      <c r="U115" s="86"/>
      <c r="V115" s="86"/>
      <c r="W115" s="86"/>
      <c r="X115" s="86"/>
      <c r="Y115" s="86"/>
      <c r="Z115" s="86"/>
    </row>
    <row r="116" spans="1:26" s="79" customFormat="1" x14ac:dyDescent="0.25">
      <c r="A116" s="47">
        <f t="shared" si="0"/>
        <v>8</v>
      </c>
      <c r="B116" s="62"/>
      <c r="C116" s="63"/>
      <c r="D116" s="62"/>
      <c r="E116" s="119"/>
      <c r="F116" s="120"/>
      <c r="G116" s="120"/>
      <c r="H116" s="120"/>
      <c r="I116" s="112"/>
      <c r="J116" s="112"/>
      <c r="K116" s="112"/>
      <c r="L116" s="112"/>
      <c r="M116" s="115"/>
      <c r="N116" s="115"/>
      <c r="O116" s="117"/>
      <c r="P116" s="117"/>
      <c r="Q116" s="76"/>
      <c r="R116" s="86"/>
      <c r="S116" s="86"/>
      <c r="T116" s="86"/>
      <c r="U116" s="86"/>
      <c r="V116" s="86"/>
      <c r="W116" s="86"/>
      <c r="X116" s="86"/>
      <c r="Y116" s="86"/>
      <c r="Z116" s="86"/>
    </row>
    <row r="117" spans="1:26" s="79" customFormat="1" x14ac:dyDescent="0.25">
      <c r="A117" s="47"/>
      <c r="B117" s="118" t="s">
        <v>105</v>
      </c>
      <c r="C117" s="63"/>
      <c r="D117" s="62"/>
      <c r="E117" s="119"/>
      <c r="F117" s="120"/>
      <c r="G117" s="120"/>
      <c r="H117" s="120"/>
      <c r="I117" s="112"/>
      <c r="J117" s="112"/>
      <c r="K117" s="121">
        <f>SUM(K109:K116)</f>
        <v>12</v>
      </c>
      <c r="L117" s="122">
        <f>SUM(L109:L116)</f>
        <v>0</v>
      </c>
      <c r="M117" s="121">
        <f>SUM(M109:M116)</f>
        <v>1700</v>
      </c>
      <c r="N117" s="122">
        <f>SUM(N109:N116)</f>
        <v>0</v>
      </c>
      <c r="O117" s="117"/>
      <c r="P117" s="117"/>
      <c r="Q117" s="76"/>
    </row>
    <row r="118" spans="1:26" s="123" customFormat="1" x14ac:dyDescent="0.25">
      <c r="E118" s="155"/>
    </row>
    <row r="119" spans="1:26" s="123" customFormat="1" ht="18" x14ac:dyDescent="0.25">
      <c r="B119" s="160" t="s">
        <v>204</v>
      </c>
      <c r="C119" s="235">
        <f>+K117</f>
        <v>12</v>
      </c>
      <c r="H119" s="126"/>
      <c r="I119" s="126"/>
      <c r="J119" s="126"/>
      <c r="K119" s="126"/>
      <c r="L119" s="126"/>
      <c r="M119" s="126"/>
    </row>
    <row r="120" spans="1:26" s="123" customFormat="1" x14ac:dyDescent="0.25"/>
    <row r="121" spans="1:26" s="123" customFormat="1" ht="15" thickBot="1" x14ac:dyDescent="0.3"/>
    <row r="122" spans="1:26" s="123" customFormat="1" ht="30.75" thickBot="1" x14ac:dyDescent="0.3">
      <c r="B122" s="210" t="s">
        <v>205</v>
      </c>
      <c r="C122" s="211" t="s">
        <v>206</v>
      </c>
      <c r="D122" s="210" t="s">
        <v>104</v>
      </c>
      <c r="E122" s="211" t="s">
        <v>207</v>
      </c>
    </row>
    <row r="123" spans="1:26" s="123" customFormat="1" ht="28.5" x14ac:dyDescent="0.25">
      <c r="B123" s="47" t="s">
        <v>208</v>
      </c>
      <c r="C123" s="212">
        <v>20</v>
      </c>
      <c r="D123" s="212">
        <v>0</v>
      </c>
      <c r="E123" s="495">
        <f>+D123+D124+D125</f>
        <v>30</v>
      </c>
    </row>
    <row r="124" spans="1:26" s="123" customFormat="1" ht="28.5" x14ac:dyDescent="0.25">
      <c r="B124" s="47" t="s">
        <v>209</v>
      </c>
      <c r="C124" s="85">
        <v>30</v>
      </c>
      <c r="D124" s="85">
        <v>30</v>
      </c>
      <c r="E124" s="496"/>
    </row>
    <row r="125" spans="1:26" s="123" customFormat="1" ht="29.25" thickBot="1" x14ac:dyDescent="0.3">
      <c r="B125" s="47" t="s">
        <v>210</v>
      </c>
      <c r="C125" s="213">
        <v>40</v>
      </c>
      <c r="D125" s="213">
        <v>0</v>
      </c>
      <c r="E125" s="497"/>
    </row>
    <row r="126" spans="1:26" s="123" customFormat="1" x14ac:dyDescent="0.25"/>
    <row r="127" spans="1:26" s="123" customFormat="1" ht="15" thickBot="1" x14ac:dyDescent="0.3"/>
    <row r="128" spans="1:26" s="123" customFormat="1" ht="27" thickBot="1" x14ac:dyDescent="0.3">
      <c r="B128" s="513" t="s">
        <v>211</v>
      </c>
      <c r="C128" s="514"/>
      <c r="D128" s="514"/>
      <c r="E128" s="514"/>
      <c r="F128" s="514"/>
      <c r="G128" s="514"/>
      <c r="H128" s="514"/>
      <c r="I128" s="514"/>
      <c r="J128" s="514"/>
      <c r="K128" s="514"/>
      <c r="L128" s="514"/>
      <c r="M128" s="514"/>
      <c r="N128" s="515"/>
    </row>
    <row r="129" spans="2:17" s="123" customFormat="1" x14ac:dyDescent="0.25"/>
    <row r="130" spans="2:17" s="123" customFormat="1" ht="15" x14ac:dyDescent="0.25">
      <c r="B130" s="476" t="s">
        <v>163</v>
      </c>
      <c r="C130" s="476" t="s">
        <v>164</v>
      </c>
      <c r="D130" s="476" t="s">
        <v>165</v>
      </c>
      <c r="E130" s="476" t="s">
        <v>166</v>
      </c>
      <c r="F130" s="476" t="s">
        <v>167</v>
      </c>
      <c r="G130" s="476" t="s">
        <v>168</v>
      </c>
      <c r="H130" s="476" t="s">
        <v>169</v>
      </c>
      <c r="I130" s="476" t="s">
        <v>170</v>
      </c>
      <c r="J130" s="489" t="s">
        <v>171</v>
      </c>
      <c r="K130" s="490"/>
      <c r="L130" s="491"/>
      <c r="M130" s="476" t="s">
        <v>172</v>
      </c>
      <c r="N130" s="476" t="s">
        <v>1804</v>
      </c>
      <c r="O130" s="476" t="s">
        <v>1805</v>
      </c>
      <c r="P130" s="478" t="s">
        <v>96</v>
      </c>
      <c r="Q130" s="479"/>
    </row>
    <row r="131" spans="2:17" s="123" customFormat="1" ht="30" x14ac:dyDescent="0.25">
      <c r="B131" s="477"/>
      <c r="C131" s="477"/>
      <c r="D131" s="477"/>
      <c r="E131" s="477"/>
      <c r="F131" s="477"/>
      <c r="G131" s="477"/>
      <c r="H131" s="477"/>
      <c r="I131" s="477"/>
      <c r="J131" s="176" t="s">
        <v>173</v>
      </c>
      <c r="K131" s="176" t="s">
        <v>174</v>
      </c>
      <c r="L131" s="176" t="s">
        <v>175</v>
      </c>
      <c r="M131" s="477"/>
      <c r="N131" s="477"/>
      <c r="O131" s="477"/>
      <c r="P131" s="480"/>
      <c r="Q131" s="481"/>
    </row>
    <row r="132" spans="2:17" s="123" customFormat="1" ht="42.75" x14ac:dyDescent="0.2">
      <c r="B132" s="59" t="s">
        <v>1445</v>
      </c>
      <c r="C132" s="47">
        <v>202</v>
      </c>
      <c r="D132" s="127" t="s">
        <v>1446</v>
      </c>
      <c r="E132" s="47">
        <v>23.496217999999999</v>
      </c>
      <c r="F132" s="127" t="s">
        <v>1503</v>
      </c>
      <c r="G132" s="127" t="s">
        <v>1448</v>
      </c>
      <c r="H132" s="129">
        <v>34761</v>
      </c>
      <c r="I132" s="127" t="s">
        <v>1449</v>
      </c>
      <c r="J132" s="127" t="s">
        <v>1504</v>
      </c>
      <c r="K132" s="129" t="s">
        <v>1505</v>
      </c>
      <c r="L132" s="127" t="s">
        <v>1506</v>
      </c>
      <c r="M132" s="99" t="s">
        <v>75</v>
      </c>
      <c r="N132" s="99" t="s">
        <v>95</v>
      </c>
      <c r="O132" s="99" t="s">
        <v>75</v>
      </c>
      <c r="P132" s="468" t="s">
        <v>1592</v>
      </c>
      <c r="Q132" s="483"/>
    </row>
    <row r="133" spans="2:17" s="215" customFormat="1" ht="228" x14ac:dyDescent="0.2">
      <c r="B133" s="59" t="s">
        <v>558</v>
      </c>
      <c r="C133" s="217">
        <v>202</v>
      </c>
      <c r="D133" s="87" t="s">
        <v>1453</v>
      </c>
      <c r="E133" s="169" t="s">
        <v>1454</v>
      </c>
      <c r="F133" s="87" t="s">
        <v>1455</v>
      </c>
      <c r="G133" s="59" t="s">
        <v>1456</v>
      </c>
      <c r="H133" s="236">
        <v>40711</v>
      </c>
      <c r="I133" s="127" t="s">
        <v>1449</v>
      </c>
      <c r="J133" s="231" t="s">
        <v>1508</v>
      </c>
      <c r="K133" s="231" t="s">
        <v>1509</v>
      </c>
      <c r="L133" s="59" t="s">
        <v>1549</v>
      </c>
      <c r="M133" s="198" t="s">
        <v>75</v>
      </c>
      <c r="N133" s="198" t="s">
        <v>95</v>
      </c>
      <c r="O133" s="198" t="s">
        <v>75</v>
      </c>
      <c r="P133" s="468" t="s">
        <v>1593</v>
      </c>
      <c r="Q133" s="483"/>
    </row>
    <row r="134" spans="2:17" s="123" customFormat="1" x14ac:dyDescent="0.2">
      <c r="B134" s="144" t="s">
        <v>559</v>
      </c>
      <c r="C134" s="217">
        <v>202</v>
      </c>
      <c r="D134" s="100" t="s">
        <v>1460</v>
      </c>
      <c r="E134" s="100" t="s">
        <v>1461</v>
      </c>
      <c r="F134" s="100" t="s">
        <v>1201</v>
      </c>
      <c r="G134" s="100" t="s">
        <v>1462</v>
      </c>
      <c r="H134" s="216">
        <v>41620</v>
      </c>
      <c r="I134" s="100" t="s">
        <v>1449</v>
      </c>
      <c r="J134" s="100" t="s">
        <v>1463</v>
      </c>
      <c r="K134" s="100" t="s">
        <v>1464</v>
      </c>
      <c r="L134" s="100" t="s">
        <v>1464</v>
      </c>
      <c r="M134" s="100" t="s">
        <v>713</v>
      </c>
      <c r="N134" s="100" t="s">
        <v>95</v>
      </c>
      <c r="O134" s="100" t="s">
        <v>713</v>
      </c>
      <c r="P134" s="468" t="s">
        <v>1594</v>
      </c>
      <c r="Q134" s="483"/>
    </row>
    <row r="135" spans="2:17" s="123" customFormat="1" x14ac:dyDescent="0.25"/>
    <row r="136" spans="2:17" s="123" customFormat="1" ht="15" thickBot="1" x14ac:dyDescent="0.3"/>
    <row r="137" spans="2:17" s="123" customFormat="1" ht="60" x14ac:dyDescent="0.25">
      <c r="B137" s="158" t="s">
        <v>94</v>
      </c>
      <c r="C137" s="158" t="s">
        <v>205</v>
      </c>
      <c r="D137" s="176" t="s">
        <v>206</v>
      </c>
      <c r="E137" s="158" t="s">
        <v>104</v>
      </c>
      <c r="F137" s="211" t="s">
        <v>227</v>
      </c>
      <c r="G137" s="177"/>
    </row>
    <row r="138" spans="2:17" s="123" customFormat="1" ht="126" customHeight="1" x14ac:dyDescent="0.2">
      <c r="B138" s="459" t="s">
        <v>228</v>
      </c>
      <c r="C138" s="220" t="s">
        <v>229</v>
      </c>
      <c r="D138" s="85">
        <v>25</v>
      </c>
      <c r="E138" s="85">
        <v>0</v>
      </c>
      <c r="F138" s="471">
        <f>+E138+E139+E140</f>
        <v>0</v>
      </c>
      <c r="G138" s="221"/>
    </row>
    <row r="139" spans="2:17" s="123" customFormat="1" ht="153.75" customHeight="1" x14ac:dyDescent="0.2">
      <c r="B139" s="459"/>
      <c r="C139" s="220" t="s">
        <v>230</v>
      </c>
      <c r="D139" s="47">
        <v>25</v>
      </c>
      <c r="E139" s="85">
        <v>0</v>
      </c>
      <c r="F139" s="472"/>
      <c r="G139" s="221"/>
    </row>
    <row r="140" spans="2:17" s="123" customFormat="1" ht="96" x14ac:dyDescent="0.2">
      <c r="B140" s="459"/>
      <c r="C140" s="220" t="s">
        <v>231</v>
      </c>
      <c r="D140" s="85">
        <v>10</v>
      </c>
      <c r="E140" s="85">
        <v>0</v>
      </c>
      <c r="F140" s="473"/>
      <c r="G140" s="221"/>
    </row>
    <row r="141" spans="2:17" s="123" customFormat="1" x14ac:dyDescent="0.2">
      <c r="C141" s="171"/>
    </row>
    <row r="142" spans="2:17" s="123" customFormat="1" x14ac:dyDescent="0.25"/>
    <row r="143" spans="2:17" s="123" customFormat="1" x14ac:dyDescent="0.25"/>
    <row r="144" spans="2:17" s="123" customFormat="1" ht="15" x14ac:dyDescent="0.25">
      <c r="B144" s="188" t="s">
        <v>232</v>
      </c>
    </row>
    <row r="145" spans="2:5" s="123" customFormat="1" x14ac:dyDescent="0.25"/>
    <row r="146" spans="2:5" s="123" customFormat="1" x14ac:dyDescent="0.25"/>
    <row r="147" spans="2:5" s="123" customFormat="1" ht="15" x14ac:dyDescent="0.25">
      <c r="B147" s="176" t="s">
        <v>94</v>
      </c>
      <c r="C147" s="176" t="s">
        <v>103</v>
      </c>
      <c r="D147" s="158" t="s">
        <v>104</v>
      </c>
      <c r="E147" s="158" t="s">
        <v>105</v>
      </c>
    </row>
    <row r="148" spans="2:5" s="123" customFormat="1" ht="57" x14ac:dyDescent="0.25">
      <c r="B148" s="190" t="s">
        <v>1807</v>
      </c>
      <c r="C148" s="47">
        <v>40</v>
      </c>
      <c r="D148" s="85">
        <f>+E123</f>
        <v>30</v>
      </c>
      <c r="E148" s="474">
        <f>+D148+D149</f>
        <v>30</v>
      </c>
    </row>
    <row r="149" spans="2:5" s="123" customFormat="1" ht="114" x14ac:dyDescent="0.25">
      <c r="B149" s="190" t="s">
        <v>1808</v>
      </c>
      <c r="C149" s="47">
        <v>60</v>
      </c>
      <c r="D149" s="85">
        <f>+F138</f>
        <v>0</v>
      </c>
      <c r="E149" s="475"/>
    </row>
  </sheetData>
  <mergeCells count="69">
    <mergeCell ref="M46:N46"/>
    <mergeCell ref="B2:P2"/>
    <mergeCell ref="B4:P4"/>
    <mergeCell ref="A5:L5"/>
    <mergeCell ref="C7:N7"/>
    <mergeCell ref="C8:N8"/>
    <mergeCell ref="C9:N9"/>
    <mergeCell ref="C10:N10"/>
    <mergeCell ref="C11:E11"/>
    <mergeCell ref="B15:C22"/>
    <mergeCell ref="B23:C23"/>
    <mergeCell ref="E41:E42"/>
    <mergeCell ref="P75:Q75"/>
    <mergeCell ref="B60:B61"/>
    <mergeCell ref="C60:C61"/>
    <mergeCell ref="D60:E60"/>
    <mergeCell ref="C64:N64"/>
    <mergeCell ref="B66:N66"/>
    <mergeCell ref="P69:Q69"/>
    <mergeCell ref="P70:Q70"/>
    <mergeCell ref="P71:Q71"/>
    <mergeCell ref="P72:Q72"/>
    <mergeCell ref="P73:Q73"/>
    <mergeCell ref="P74:Q74"/>
    <mergeCell ref="P87:Q88"/>
    <mergeCell ref="P89:Q89"/>
    <mergeCell ref="P76:Q76"/>
    <mergeCell ref="B82:N82"/>
    <mergeCell ref="B87:B88"/>
    <mergeCell ref="C87:C88"/>
    <mergeCell ref="D87:D88"/>
    <mergeCell ref="E87:E88"/>
    <mergeCell ref="F87:F88"/>
    <mergeCell ref="G87:G88"/>
    <mergeCell ref="H87:H88"/>
    <mergeCell ref="I87:I88"/>
    <mergeCell ref="D99:E99"/>
    <mergeCell ref="J87:L87"/>
    <mergeCell ref="M87:M88"/>
    <mergeCell ref="N87:N88"/>
    <mergeCell ref="O87:O88"/>
    <mergeCell ref="P90:Q90"/>
    <mergeCell ref="P91:Q91"/>
    <mergeCell ref="P92:Q92"/>
    <mergeCell ref="B95:N95"/>
    <mergeCell ref="D98:E98"/>
    <mergeCell ref="B102:P102"/>
    <mergeCell ref="B105:N105"/>
    <mergeCell ref="E123:E125"/>
    <mergeCell ref="B128:N128"/>
    <mergeCell ref="B130:B131"/>
    <mergeCell ref="C130:C131"/>
    <mergeCell ref="D130:D131"/>
    <mergeCell ref="E130:E131"/>
    <mergeCell ref="F130:F131"/>
    <mergeCell ref="G130:G131"/>
    <mergeCell ref="B138:B140"/>
    <mergeCell ref="F138:F140"/>
    <mergeCell ref="H130:H131"/>
    <mergeCell ref="I130:I131"/>
    <mergeCell ref="J130:L130"/>
    <mergeCell ref="E148:E149"/>
    <mergeCell ref="P130:Q131"/>
    <mergeCell ref="P132:Q132"/>
    <mergeCell ref="P133:Q133"/>
    <mergeCell ref="P134:Q134"/>
    <mergeCell ref="M130:M131"/>
    <mergeCell ref="N130:N131"/>
    <mergeCell ref="O130:O131"/>
  </mergeCells>
  <dataValidations count="2">
    <dataValidation type="decimal" allowBlank="1" showInputMessage="1" showErrorMessage="1" sqref="IV25:IV45 SR25:SR45 ACN25:ACN45 AMJ25:AMJ45 AWF25:AWF45 BGB25:BGB45 BPX25:BPX45 BZT25:BZT45 CJP25:CJP45 CTL25:CTL45 DDH25:DDH45 DND25:DND45 DWZ25:DWZ45 EGV25:EGV45 EQR25:EQR45 FAN25:FAN45 FKJ25:FKJ45 FUF25:FUF45 GEB25:GEB45 GNX25:GNX45 GXT25:GXT45 HHP25:HHP45 HRL25:HRL45 IBH25:IBH45 ILD25:ILD45 IUZ25:IUZ45 JEV25:JEV45 JOR25:JOR45 JYN25:JYN45 KIJ25:KIJ45 KSF25:KSF45 LCB25:LCB45 LLX25:LLX45 LVT25:LVT45 MFP25:MFP45 MPL25:MPL45 MZH25:MZH45 NJD25:NJD45 NSZ25:NSZ45 OCV25:OCV45 OMR25:OMR45 OWN25:OWN45 PGJ25:PGJ45 PQF25:PQF45 QAB25:QAB45 QJX25:QJX45 QTT25:QTT45 RDP25:RDP45 RNL25:RNL45 RXH25:RXH45 SHD25:SHD45 SQZ25:SQZ45 TAV25:TAV45 TKR25:TKR45 TUN25:TUN45 UEJ25:UEJ45 UOF25:UOF45 UYB25:UYB45 VHX25:VHX45 VRT25:VRT45 WBP25:WBP45 WLL25:WLL45 WVH25:WVH45 XFD25:XFD45 IV65561:IV65581 SR65561:SR65581 ACN65561:ACN65581 AMJ65561:AMJ65581 AWF65561:AWF65581 BGB65561:BGB65581 BPX65561:BPX65581 BZT65561:BZT65581 CJP65561:CJP65581 CTL65561:CTL65581 DDH65561:DDH65581 DND65561:DND65581 DWZ65561:DWZ65581 EGV65561:EGV65581 EQR65561:EQR65581 FAN65561:FAN65581 FKJ65561:FKJ65581 FUF65561:FUF65581 GEB65561:GEB65581 GNX65561:GNX65581 GXT65561:GXT65581 HHP65561:HHP65581 HRL65561:HRL65581 IBH65561:IBH65581 ILD65561:ILD65581 IUZ65561:IUZ65581 JEV65561:JEV65581 JOR65561:JOR65581 JYN65561:JYN65581 KIJ65561:KIJ65581 KSF65561:KSF65581 LCB65561:LCB65581 LLX65561:LLX65581 LVT65561:LVT65581 MFP65561:MFP65581 MPL65561:MPL65581 MZH65561:MZH65581 NJD65561:NJD65581 NSZ65561:NSZ65581 OCV65561:OCV65581 OMR65561:OMR65581 OWN65561:OWN65581 PGJ65561:PGJ65581 PQF65561:PQF65581 QAB65561:QAB65581 QJX65561:QJX65581 QTT65561:QTT65581 RDP65561:RDP65581 RNL65561:RNL65581 RXH65561:RXH65581 SHD65561:SHD65581 SQZ65561:SQZ65581 TAV65561:TAV65581 TKR65561:TKR65581 TUN65561:TUN65581 UEJ65561:UEJ65581 UOF65561:UOF65581 UYB65561:UYB65581 VHX65561:VHX65581 VRT65561:VRT65581 WBP65561:WBP65581 WLL65561:WLL65581 WVH65561:WVH65581 XFD65561:XFD65581 IV131097:IV131117 SR131097:SR131117 ACN131097:ACN131117 AMJ131097:AMJ131117 AWF131097:AWF131117 BGB131097:BGB131117 BPX131097:BPX131117 BZT131097:BZT131117 CJP131097:CJP131117 CTL131097:CTL131117 DDH131097:DDH131117 DND131097:DND131117 DWZ131097:DWZ131117 EGV131097:EGV131117 EQR131097:EQR131117 FAN131097:FAN131117 FKJ131097:FKJ131117 FUF131097:FUF131117 GEB131097:GEB131117 GNX131097:GNX131117 GXT131097:GXT131117 HHP131097:HHP131117 HRL131097:HRL131117 IBH131097:IBH131117 ILD131097:ILD131117 IUZ131097:IUZ131117 JEV131097:JEV131117 JOR131097:JOR131117 JYN131097:JYN131117 KIJ131097:KIJ131117 KSF131097:KSF131117 LCB131097:LCB131117 LLX131097:LLX131117 LVT131097:LVT131117 MFP131097:MFP131117 MPL131097:MPL131117 MZH131097:MZH131117 NJD131097:NJD131117 NSZ131097:NSZ131117 OCV131097:OCV131117 OMR131097:OMR131117 OWN131097:OWN131117 PGJ131097:PGJ131117 PQF131097:PQF131117 QAB131097:QAB131117 QJX131097:QJX131117 QTT131097:QTT131117 RDP131097:RDP131117 RNL131097:RNL131117 RXH131097:RXH131117 SHD131097:SHD131117 SQZ131097:SQZ131117 TAV131097:TAV131117 TKR131097:TKR131117 TUN131097:TUN131117 UEJ131097:UEJ131117 UOF131097:UOF131117 UYB131097:UYB131117 VHX131097:VHX131117 VRT131097:VRT131117 WBP131097:WBP131117 WLL131097:WLL131117 WVH131097:WVH131117 XFD131097:XFD131117 IV196633:IV196653 SR196633:SR196653 ACN196633:ACN196653 AMJ196633:AMJ196653 AWF196633:AWF196653 BGB196633:BGB196653 BPX196633:BPX196653 BZT196633:BZT196653 CJP196633:CJP196653 CTL196633:CTL196653 DDH196633:DDH196653 DND196633:DND196653 DWZ196633:DWZ196653 EGV196633:EGV196653 EQR196633:EQR196653 FAN196633:FAN196653 FKJ196633:FKJ196653 FUF196633:FUF196653 GEB196633:GEB196653 GNX196633:GNX196653 GXT196633:GXT196653 HHP196633:HHP196653 HRL196633:HRL196653 IBH196633:IBH196653 ILD196633:ILD196653 IUZ196633:IUZ196653 JEV196633:JEV196653 JOR196633:JOR196653 JYN196633:JYN196653 KIJ196633:KIJ196653 KSF196633:KSF196653 LCB196633:LCB196653 LLX196633:LLX196653 LVT196633:LVT196653 MFP196633:MFP196653 MPL196633:MPL196653 MZH196633:MZH196653 NJD196633:NJD196653 NSZ196633:NSZ196653 OCV196633:OCV196653 OMR196633:OMR196653 OWN196633:OWN196653 PGJ196633:PGJ196653 PQF196633:PQF196653 QAB196633:QAB196653 QJX196633:QJX196653 QTT196633:QTT196653 RDP196633:RDP196653 RNL196633:RNL196653 RXH196633:RXH196653 SHD196633:SHD196653 SQZ196633:SQZ196653 TAV196633:TAV196653 TKR196633:TKR196653 TUN196633:TUN196653 UEJ196633:UEJ196653 UOF196633:UOF196653 UYB196633:UYB196653 VHX196633:VHX196653 VRT196633:VRT196653 WBP196633:WBP196653 WLL196633:WLL196653 WVH196633:WVH196653 XFD196633:XFD196653 IV262169:IV262189 SR262169:SR262189 ACN262169:ACN262189 AMJ262169:AMJ262189 AWF262169:AWF262189 BGB262169:BGB262189 BPX262169:BPX262189 BZT262169:BZT262189 CJP262169:CJP262189 CTL262169:CTL262189 DDH262169:DDH262189 DND262169:DND262189 DWZ262169:DWZ262189 EGV262169:EGV262189 EQR262169:EQR262189 FAN262169:FAN262189 FKJ262169:FKJ262189 FUF262169:FUF262189 GEB262169:GEB262189 GNX262169:GNX262189 GXT262169:GXT262189 HHP262169:HHP262189 HRL262169:HRL262189 IBH262169:IBH262189 ILD262169:ILD262189 IUZ262169:IUZ262189 JEV262169:JEV262189 JOR262169:JOR262189 JYN262169:JYN262189 KIJ262169:KIJ262189 KSF262169:KSF262189 LCB262169:LCB262189 LLX262169:LLX262189 LVT262169:LVT262189 MFP262169:MFP262189 MPL262169:MPL262189 MZH262169:MZH262189 NJD262169:NJD262189 NSZ262169:NSZ262189 OCV262169:OCV262189 OMR262169:OMR262189 OWN262169:OWN262189 PGJ262169:PGJ262189 PQF262169:PQF262189 QAB262169:QAB262189 QJX262169:QJX262189 QTT262169:QTT262189 RDP262169:RDP262189 RNL262169:RNL262189 RXH262169:RXH262189 SHD262169:SHD262189 SQZ262169:SQZ262189 TAV262169:TAV262189 TKR262169:TKR262189 TUN262169:TUN262189 UEJ262169:UEJ262189 UOF262169:UOF262189 UYB262169:UYB262189 VHX262169:VHX262189 VRT262169:VRT262189 WBP262169:WBP262189 WLL262169:WLL262189 WVH262169:WVH262189 XFD262169:XFD262189 IV327705:IV327725 SR327705:SR327725 ACN327705:ACN327725 AMJ327705:AMJ327725 AWF327705:AWF327725 BGB327705:BGB327725 BPX327705:BPX327725 BZT327705:BZT327725 CJP327705:CJP327725 CTL327705:CTL327725 DDH327705:DDH327725 DND327705:DND327725 DWZ327705:DWZ327725 EGV327705:EGV327725 EQR327705:EQR327725 FAN327705:FAN327725 FKJ327705:FKJ327725 FUF327705:FUF327725 GEB327705:GEB327725 GNX327705:GNX327725 GXT327705:GXT327725 HHP327705:HHP327725 HRL327705:HRL327725 IBH327705:IBH327725 ILD327705:ILD327725 IUZ327705:IUZ327725 JEV327705:JEV327725 JOR327705:JOR327725 JYN327705:JYN327725 KIJ327705:KIJ327725 KSF327705:KSF327725 LCB327705:LCB327725 LLX327705:LLX327725 LVT327705:LVT327725 MFP327705:MFP327725 MPL327705:MPL327725 MZH327705:MZH327725 NJD327705:NJD327725 NSZ327705:NSZ327725 OCV327705:OCV327725 OMR327705:OMR327725 OWN327705:OWN327725 PGJ327705:PGJ327725 PQF327705:PQF327725 QAB327705:QAB327725 QJX327705:QJX327725 QTT327705:QTT327725 RDP327705:RDP327725 RNL327705:RNL327725 RXH327705:RXH327725 SHD327705:SHD327725 SQZ327705:SQZ327725 TAV327705:TAV327725 TKR327705:TKR327725 TUN327705:TUN327725 UEJ327705:UEJ327725 UOF327705:UOF327725 UYB327705:UYB327725 VHX327705:VHX327725 VRT327705:VRT327725 WBP327705:WBP327725 WLL327705:WLL327725 WVH327705:WVH327725 XFD327705:XFD327725 IV393241:IV393261 SR393241:SR393261 ACN393241:ACN393261 AMJ393241:AMJ393261 AWF393241:AWF393261 BGB393241:BGB393261 BPX393241:BPX393261 BZT393241:BZT393261 CJP393241:CJP393261 CTL393241:CTL393261 DDH393241:DDH393261 DND393241:DND393261 DWZ393241:DWZ393261 EGV393241:EGV393261 EQR393241:EQR393261 FAN393241:FAN393261 FKJ393241:FKJ393261 FUF393241:FUF393261 GEB393241:GEB393261 GNX393241:GNX393261 GXT393241:GXT393261 HHP393241:HHP393261 HRL393241:HRL393261 IBH393241:IBH393261 ILD393241:ILD393261 IUZ393241:IUZ393261 JEV393241:JEV393261 JOR393241:JOR393261 JYN393241:JYN393261 KIJ393241:KIJ393261 KSF393241:KSF393261 LCB393241:LCB393261 LLX393241:LLX393261 LVT393241:LVT393261 MFP393241:MFP393261 MPL393241:MPL393261 MZH393241:MZH393261 NJD393241:NJD393261 NSZ393241:NSZ393261 OCV393241:OCV393261 OMR393241:OMR393261 OWN393241:OWN393261 PGJ393241:PGJ393261 PQF393241:PQF393261 QAB393241:QAB393261 QJX393241:QJX393261 QTT393241:QTT393261 RDP393241:RDP393261 RNL393241:RNL393261 RXH393241:RXH393261 SHD393241:SHD393261 SQZ393241:SQZ393261 TAV393241:TAV393261 TKR393241:TKR393261 TUN393241:TUN393261 UEJ393241:UEJ393261 UOF393241:UOF393261 UYB393241:UYB393261 VHX393241:VHX393261 VRT393241:VRT393261 WBP393241:WBP393261 WLL393241:WLL393261 WVH393241:WVH393261 XFD393241:XFD393261 IV458777:IV458797 SR458777:SR458797 ACN458777:ACN458797 AMJ458777:AMJ458797 AWF458777:AWF458797 BGB458777:BGB458797 BPX458777:BPX458797 BZT458777:BZT458797 CJP458777:CJP458797 CTL458777:CTL458797 DDH458777:DDH458797 DND458777:DND458797 DWZ458777:DWZ458797 EGV458777:EGV458797 EQR458777:EQR458797 FAN458777:FAN458797 FKJ458777:FKJ458797 FUF458777:FUF458797 GEB458777:GEB458797 GNX458777:GNX458797 GXT458777:GXT458797 HHP458777:HHP458797 HRL458777:HRL458797 IBH458777:IBH458797 ILD458777:ILD458797 IUZ458777:IUZ458797 JEV458777:JEV458797 JOR458777:JOR458797 JYN458777:JYN458797 KIJ458777:KIJ458797 KSF458777:KSF458797 LCB458777:LCB458797 LLX458777:LLX458797 LVT458777:LVT458797 MFP458777:MFP458797 MPL458777:MPL458797 MZH458777:MZH458797 NJD458777:NJD458797 NSZ458777:NSZ458797 OCV458777:OCV458797 OMR458777:OMR458797 OWN458777:OWN458797 PGJ458777:PGJ458797 PQF458777:PQF458797 QAB458777:QAB458797 QJX458777:QJX458797 QTT458777:QTT458797 RDP458777:RDP458797 RNL458777:RNL458797 RXH458777:RXH458797 SHD458777:SHD458797 SQZ458777:SQZ458797 TAV458777:TAV458797 TKR458777:TKR458797 TUN458777:TUN458797 UEJ458777:UEJ458797 UOF458777:UOF458797 UYB458777:UYB458797 VHX458777:VHX458797 VRT458777:VRT458797 WBP458777:WBP458797 WLL458777:WLL458797 WVH458777:WVH458797 XFD458777:XFD458797 IV524313:IV524333 SR524313:SR524333 ACN524313:ACN524333 AMJ524313:AMJ524333 AWF524313:AWF524333 BGB524313:BGB524333 BPX524313:BPX524333 BZT524313:BZT524333 CJP524313:CJP524333 CTL524313:CTL524333 DDH524313:DDH524333 DND524313:DND524333 DWZ524313:DWZ524333 EGV524313:EGV524333 EQR524313:EQR524333 FAN524313:FAN524333 FKJ524313:FKJ524333 FUF524313:FUF524333 GEB524313:GEB524333 GNX524313:GNX524333 GXT524313:GXT524333 HHP524313:HHP524333 HRL524313:HRL524333 IBH524313:IBH524333 ILD524313:ILD524333 IUZ524313:IUZ524333 JEV524313:JEV524333 JOR524313:JOR524333 JYN524313:JYN524333 KIJ524313:KIJ524333 KSF524313:KSF524333 LCB524313:LCB524333 LLX524313:LLX524333 LVT524313:LVT524333 MFP524313:MFP524333 MPL524313:MPL524333 MZH524313:MZH524333 NJD524313:NJD524333 NSZ524313:NSZ524333 OCV524313:OCV524333 OMR524313:OMR524333 OWN524313:OWN524333 PGJ524313:PGJ524333 PQF524313:PQF524333 QAB524313:QAB524333 QJX524313:QJX524333 QTT524313:QTT524333 RDP524313:RDP524333 RNL524313:RNL524333 RXH524313:RXH524333 SHD524313:SHD524333 SQZ524313:SQZ524333 TAV524313:TAV524333 TKR524313:TKR524333 TUN524313:TUN524333 UEJ524313:UEJ524333 UOF524313:UOF524333 UYB524313:UYB524333 VHX524313:VHX524333 VRT524313:VRT524333 WBP524313:WBP524333 WLL524313:WLL524333 WVH524313:WVH524333 XFD524313:XFD524333 IV589849:IV589869 SR589849:SR589869 ACN589849:ACN589869 AMJ589849:AMJ589869 AWF589849:AWF589869 BGB589849:BGB589869 BPX589849:BPX589869 BZT589849:BZT589869 CJP589849:CJP589869 CTL589849:CTL589869 DDH589849:DDH589869 DND589849:DND589869 DWZ589849:DWZ589869 EGV589849:EGV589869 EQR589849:EQR589869 FAN589849:FAN589869 FKJ589849:FKJ589869 FUF589849:FUF589869 GEB589849:GEB589869 GNX589849:GNX589869 GXT589849:GXT589869 HHP589849:HHP589869 HRL589849:HRL589869 IBH589849:IBH589869 ILD589849:ILD589869 IUZ589849:IUZ589869 JEV589849:JEV589869 JOR589849:JOR589869 JYN589849:JYN589869 KIJ589849:KIJ589869 KSF589849:KSF589869 LCB589849:LCB589869 LLX589849:LLX589869 LVT589849:LVT589869 MFP589849:MFP589869 MPL589849:MPL589869 MZH589849:MZH589869 NJD589849:NJD589869 NSZ589849:NSZ589869 OCV589849:OCV589869 OMR589849:OMR589869 OWN589849:OWN589869 PGJ589849:PGJ589869 PQF589849:PQF589869 QAB589849:QAB589869 QJX589849:QJX589869 QTT589849:QTT589869 RDP589849:RDP589869 RNL589849:RNL589869 RXH589849:RXH589869 SHD589849:SHD589869 SQZ589849:SQZ589869 TAV589849:TAV589869 TKR589849:TKR589869 TUN589849:TUN589869 UEJ589849:UEJ589869 UOF589849:UOF589869 UYB589849:UYB589869 VHX589849:VHX589869 VRT589849:VRT589869 WBP589849:WBP589869 WLL589849:WLL589869 WVH589849:WVH589869 XFD589849:XFD589869 IV655385:IV655405 SR655385:SR655405 ACN655385:ACN655405 AMJ655385:AMJ655405 AWF655385:AWF655405 BGB655385:BGB655405 BPX655385:BPX655405 BZT655385:BZT655405 CJP655385:CJP655405 CTL655385:CTL655405 DDH655385:DDH655405 DND655385:DND655405 DWZ655385:DWZ655405 EGV655385:EGV655405 EQR655385:EQR655405 FAN655385:FAN655405 FKJ655385:FKJ655405 FUF655385:FUF655405 GEB655385:GEB655405 GNX655385:GNX655405 GXT655385:GXT655405 HHP655385:HHP655405 HRL655385:HRL655405 IBH655385:IBH655405 ILD655385:ILD655405 IUZ655385:IUZ655405 JEV655385:JEV655405 JOR655385:JOR655405 JYN655385:JYN655405 KIJ655385:KIJ655405 KSF655385:KSF655405 LCB655385:LCB655405 LLX655385:LLX655405 LVT655385:LVT655405 MFP655385:MFP655405 MPL655385:MPL655405 MZH655385:MZH655405 NJD655385:NJD655405 NSZ655385:NSZ655405 OCV655385:OCV655405 OMR655385:OMR655405 OWN655385:OWN655405 PGJ655385:PGJ655405 PQF655385:PQF655405 QAB655385:QAB655405 QJX655385:QJX655405 QTT655385:QTT655405 RDP655385:RDP655405 RNL655385:RNL655405 RXH655385:RXH655405 SHD655385:SHD655405 SQZ655385:SQZ655405 TAV655385:TAV655405 TKR655385:TKR655405 TUN655385:TUN655405 UEJ655385:UEJ655405 UOF655385:UOF655405 UYB655385:UYB655405 VHX655385:VHX655405 VRT655385:VRT655405 WBP655385:WBP655405 WLL655385:WLL655405 WVH655385:WVH655405 XFD655385:XFD655405 IV720921:IV720941 SR720921:SR720941 ACN720921:ACN720941 AMJ720921:AMJ720941 AWF720921:AWF720941 BGB720921:BGB720941 BPX720921:BPX720941 BZT720921:BZT720941 CJP720921:CJP720941 CTL720921:CTL720941 DDH720921:DDH720941 DND720921:DND720941 DWZ720921:DWZ720941 EGV720921:EGV720941 EQR720921:EQR720941 FAN720921:FAN720941 FKJ720921:FKJ720941 FUF720921:FUF720941 GEB720921:GEB720941 GNX720921:GNX720941 GXT720921:GXT720941 HHP720921:HHP720941 HRL720921:HRL720941 IBH720921:IBH720941 ILD720921:ILD720941 IUZ720921:IUZ720941 JEV720921:JEV720941 JOR720921:JOR720941 JYN720921:JYN720941 KIJ720921:KIJ720941 KSF720921:KSF720941 LCB720921:LCB720941 LLX720921:LLX720941 LVT720921:LVT720941 MFP720921:MFP720941 MPL720921:MPL720941 MZH720921:MZH720941 NJD720921:NJD720941 NSZ720921:NSZ720941 OCV720921:OCV720941 OMR720921:OMR720941 OWN720921:OWN720941 PGJ720921:PGJ720941 PQF720921:PQF720941 QAB720921:QAB720941 QJX720921:QJX720941 QTT720921:QTT720941 RDP720921:RDP720941 RNL720921:RNL720941 RXH720921:RXH720941 SHD720921:SHD720941 SQZ720921:SQZ720941 TAV720921:TAV720941 TKR720921:TKR720941 TUN720921:TUN720941 UEJ720921:UEJ720941 UOF720921:UOF720941 UYB720921:UYB720941 VHX720921:VHX720941 VRT720921:VRT720941 WBP720921:WBP720941 WLL720921:WLL720941 WVH720921:WVH720941 XFD720921:XFD720941 IV786457:IV786477 SR786457:SR786477 ACN786457:ACN786477 AMJ786457:AMJ786477 AWF786457:AWF786477 BGB786457:BGB786477 BPX786457:BPX786477 BZT786457:BZT786477 CJP786457:CJP786477 CTL786457:CTL786477 DDH786457:DDH786477 DND786457:DND786477 DWZ786457:DWZ786477 EGV786457:EGV786477 EQR786457:EQR786477 FAN786457:FAN786477 FKJ786457:FKJ786477 FUF786457:FUF786477 GEB786457:GEB786477 GNX786457:GNX786477 GXT786457:GXT786477 HHP786457:HHP786477 HRL786457:HRL786477 IBH786457:IBH786477 ILD786457:ILD786477 IUZ786457:IUZ786477 JEV786457:JEV786477 JOR786457:JOR786477 JYN786457:JYN786477 KIJ786457:KIJ786477 KSF786457:KSF786477 LCB786457:LCB786477 LLX786457:LLX786477 LVT786457:LVT786477 MFP786457:MFP786477 MPL786457:MPL786477 MZH786457:MZH786477 NJD786457:NJD786477 NSZ786457:NSZ786477 OCV786457:OCV786477 OMR786457:OMR786477 OWN786457:OWN786477 PGJ786457:PGJ786477 PQF786457:PQF786477 QAB786457:QAB786477 QJX786457:QJX786477 QTT786457:QTT786477 RDP786457:RDP786477 RNL786457:RNL786477 RXH786457:RXH786477 SHD786457:SHD786477 SQZ786457:SQZ786477 TAV786457:TAV786477 TKR786457:TKR786477 TUN786457:TUN786477 UEJ786457:UEJ786477 UOF786457:UOF786477 UYB786457:UYB786477 VHX786457:VHX786477 VRT786457:VRT786477 WBP786457:WBP786477 WLL786457:WLL786477 WVH786457:WVH786477 XFD786457:XFD786477 IV851993:IV852013 SR851993:SR852013 ACN851993:ACN852013 AMJ851993:AMJ852013 AWF851993:AWF852013 BGB851993:BGB852013 BPX851993:BPX852013 BZT851993:BZT852013 CJP851993:CJP852013 CTL851993:CTL852013 DDH851993:DDH852013 DND851993:DND852013 DWZ851993:DWZ852013 EGV851993:EGV852013 EQR851993:EQR852013 FAN851993:FAN852013 FKJ851993:FKJ852013 FUF851993:FUF852013 GEB851993:GEB852013 GNX851993:GNX852013 GXT851993:GXT852013 HHP851993:HHP852013 HRL851993:HRL852013 IBH851993:IBH852013 ILD851993:ILD852013 IUZ851993:IUZ852013 JEV851993:JEV852013 JOR851993:JOR852013 JYN851993:JYN852013 KIJ851993:KIJ852013 KSF851993:KSF852013 LCB851993:LCB852013 LLX851993:LLX852013 LVT851993:LVT852013 MFP851993:MFP852013 MPL851993:MPL852013 MZH851993:MZH852013 NJD851993:NJD852013 NSZ851993:NSZ852013 OCV851993:OCV852013 OMR851993:OMR852013 OWN851993:OWN852013 PGJ851993:PGJ852013 PQF851993:PQF852013 QAB851993:QAB852013 QJX851993:QJX852013 QTT851993:QTT852013 RDP851993:RDP852013 RNL851993:RNL852013 RXH851993:RXH852013 SHD851993:SHD852013 SQZ851993:SQZ852013 TAV851993:TAV852013 TKR851993:TKR852013 TUN851993:TUN852013 UEJ851993:UEJ852013 UOF851993:UOF852013 UYB851993:UYB852013 VHX851993:VHX852013 VRT851993:VRT852013 WBP851993:WBP852013 WLL851993:WLL852013 WVH851993:WVH852013 XFD851993:XFD852013 IV917529:IV917549 SR917529:SR917549 ACN917529:ACN917549 AMJ917529:AMJ917549 AWF917529:AWF917549 BGB917529:BGB917549 BPX917529:BPX917549 BZT917529:BZT917549 CJP917529:CJP917549 CTL917529:CTL917549 DDH917529:DDH917549 DND917529:DND917549 DWZ917529:DWZ917549 EGV917529:EGV917549 EQR917529:EQR917549 FAN917529:FAN917549 FKJ917529:FKJ917549 FUF917529:FUF917549 GEB917529:GEB917549 GNX917529:GNX917549 GXT917529:GXT917549 HHP917529:HHP917549 HRL917529:HRL917549 IBH917529:IBH917549 ILD917529:ILD917549 IUZ917529:IUZ917549 JEV917529:JEV917549 JOR917529:JOR917549 JYN917529:JYN917549 KIJ917529:KIJ917549 KSF917529:KSF917549 LCB917529:LCB917549 LLX917529:LLX917549 LVT917529:LVT917549 MFP917529:MFP917549 MPL917529:MPL917549 MZH917529:MZH917549 NJD917529:NJD917549 NSZ917529:NSZ917549 OCV917529:OCV917549 OMR917529:OMR917549 OWN917529:OWN917549 PGJ917529:PGJ917549 PQF917529:PQF917549 QAB917529:QAB917549 QJX917529:QJX917549 QTT917529:QTT917549 RDP917529:RDP917549 RNL917529:RNL917549 RXH917529:RXH917549 SHD917529:SHD917549 SQZ917529:SQZ917549 TAV917529:TAV917549 TKR917529:TKR917549 TUN917529:TUN917549 UEJ917529:UEJ917549 UOF917529:UOF917549 UYB917529:UYB917549 VHX917529:VHX917549 VRT917529:VRT917549 WBP917529:WBP917549 WLL917529:WLL917549 WVH917529:WVH917549 XFD917529:XFD917549 IV983065:IV983085 SR983065:SR983085 ACN983065:ACN983085 AMJ983065:AMJ983085 AWF983065:AWF983085 BGB983065:BGB983085 BPX983065:BPX983085 BZT983065:BZT983085 CJP983065:CJP983085 CTL983065:CTL983085 DDH983065:DDH983085 DND983065:DND983085 DWZ983065:DWZ983085 EGV983065:EGV983085 EQR983065:EQR983085 FAN983065:FAN983085 FKJ983065:FKJ983085 FUF983065:FUF983085 GEB983065:GEB983085 GNX983065:GNX983085 GXT983065:GXT983085 HHP983065:HHP983085 HRL983065:HRL983085 IBH983065:IBH983085 ILD983065:ILD983085 IUZ983065:IUZ983085 JEV983065:JEV983085 JOR983065:JOR983085 JYN983065:JYN983085 KIJ983065:KIJ983085 KSF983065:KSF983085 LCB983065:LCB983085 LLX983065:LLX983085 LVT983065:LVT983085 MFP983065:MFP983085 MPL983065:MPL983085 MZH983065:MZH983085 NJD983065:NJD983085 NSZ983065:NSZ983085 OCV983065:OCV983085 OMR983065:OMR983085 OWN983065:OWN983085 PGJ983065:PGJ983085 PQF983065:PQF983085 QAB983065:QAB983085 QJX983065:QJX983085 QTT983065:QTT983085 RDP983065:RDP983085 RNL983065:RNL983085 RXH983065:RXH983085 SHD983065:SHD983085 SQZ983065:SQZ983085 TAV983065:TAV983085 TKR983065:TKR983085 TUN983065:TUN983085 UEJ983065:UEJ983085 UOF983065:UOF983085 UYB983065:UYB983085 VHX983065:VHX983085 VRT983065:VRT983085 WBP983065:WBP983085 WLL983065:WLL983085 WVH983065:WVH983085 XFD983065:XFD983085">
      <formula1>0</formula1>
      <formula2>1</formula2>
    </dataValidation>
    <dataValidation type="list" allowBlank="1" showInputMessage="1" showErrorMessage="1" sqref="IS25:IS45 SO25:SO45 ACK25:ACK45 AMG25:AMG45 AWC25:AWC45 BFY25:BFY45 BPU25:BPU45 BZQ25:BZQ45 CJM25:CJM45 CTI25:CTI45 DDE25:DDE45 DNA25:DNA45 DWW25:DWW45 EGS25:EGS45 EQO25:EQO45 FAK25:FAK45 FKG25:FKG45 FUC25:FUC45 GDY25:GDY45 GNU25:GNU45 GXQ25:GXQ45 HHM25:HHM45 HRI25:HRI45 IBE25:IBE45 ILA25:ILA45 IUW25:IUW45 JES25:JES45 JOO25:JOO45 JYK25:JYK45 KIG25:KIG45 KSC25:KSC45 LBY25:LBY45 LLU25:LLU45 LVQ25:LVQ45 MFM25:MFM45 MPI25:MPI45 MZE25:MZE45 NJA25:NJA45 NSW25:NSW45 OCS25:OCS45 OMO25:OMO45 OWK25:OWK45 PGG25:PGG45 PQC25:PQC45 PZY25:PZY45 QJU25:QJU45 QTQ25:QTQ45 RDM25:RDM45 RNI25:RNI45 RXE25:RXE45 SHA25:SHA45 SQW25:SQW45 TAS25:TAS45 TKO25:TKO45 TUK25:TUK45 UEG25:UEG45 UOC25:UOC45 UXY25:UXY45 VHU25:VHU45 VRQ25:VRQ45 WBM25:WBM45 WLI25:WLI45 WVE25:WVE45 XFA25:XFA45 IS65561:IS65581 SO65561:SO65581 ACK65561:ACK65581 AMG65561:AMG65581 AWC65561:AWC65581 BFY65561:BFY65581 BPU65561:BPU65581 BZQ65561:BZQ65581 CJM65561:CJM65581 CTI65561:CTI65581 DDE65561:DDE65581 DNA65561:DNA65581 DWW65561:DWW65581 EGS65561:EGS65581 EQO65561:EQO65581 FAK65561:FAK65581 FKG65561:FKG65581 FUC65561:FUC65581 GDY65561:GDY65581 GNU65561:GNU65581 GXQ65561:GXQ65581 HHM65561:HHM65581 HRI65561:HRI65581 IBE65561:IBE65581 ILA65561:ILA65581 IUW65561:IUW65581 JES65561:JES65581 JOO65561:JOO65581 JYK65561:JYK65581 KIG65561:KIG65581 KSC65561:KSC65581 LBY65561:LBY65581 LLU65561:LLU65581 LVQ65561:LVQ65581 MFM65561:MFM65581 MPI65561:MPI65581 MZE65561:MZE65581 NJA65561:NJA65581 NSW65561:NSW65581 OCS65561:OCS65581 OMO65561:OMO65581 OWK65561:OWK65581 PGG65561:PGG65581 PQC65561:PQC65581 PZY65561:PZY65581 QJU65561:QJU65581 QTQ65561:QTQ65581 RDM65561:RDM65581 RNI65561:RNI65581 RXE65561:RXE65581 SHA65561:SHA65581 SQW65561:SQW65581 TAS65561:TAS65581 TKO65561:TKO65581 TUK65561:TUK65581 UEG65561:UEG65581 UOC65561:UOC65581 UXY65561:UXY65581 VHU65561:VHU65581 VRQ65561:VRQ65581 WBM65561:WBM65581 WLI65561:WLI65581 WVE65561:WVE65581 XFA65561:XFA65581 IS131097:IS131117 SO131097:SO131117 ACK131097:ACK131117 AMG131097:AMG131117 AWC131097:AWC131117 BFY131097:BFY131117 BPU131097:BPU131117 BZQ131097:BZQ131117 CJM131097:CJM131117 CTI131097:CTI131117 DDE131097:DDE131117 DNA131097:DNA131117 DWW131097:DWW131117 EGS131097:EGS131117 EQO131097:EQO131117 FAK131097:FAK131117 FKG131097:FKG131117 FUC131097:FUC131117 GDY131097:GDY131117 GNU131097:GNU131117 GXQ131097:GXQ131117 HHM131097:HHM131117 HRI131097:HRI131117 IBE131097:IBE131117 ILA131097:ILA131117 IUW131097:IUW131117 JES131097:JES131117 JOO131097:JOO131117 JYK131097:JYK131117 KIG131097:KIG131117 KSC131097:KSC131117 LBY131097:LBY131117 LLU131097:LLU131117 LVQ131097:LVQ131117 MFM131097:MFM131117 MPI131097:MPI131117 MZE131097:MZE131117 NJA131097:NJA131117 NSW131097:NSW131117 OCS131097:OCS131117 OMO131097:OMO131117 OWK131097:OWK131117 PGG131097:PGG131117 PQC131097:PQC131117 PZY131097:PZY131117 QJU131097:QJU131117 QTQ131097:QTQ131117 RDM131097:RDM131117 RNI131097:RNI131117 RXE131097:RXE131117 SHA131097:SHA131117 SQW131097:SQW131117 TAS131097:TAS131117 TKO131097:TKO131117 TUK131097:TUK131117 UEG131097:UEG131117 UOC131097:UOC131117 UXY131097:UXY131117 VHU131097:VHU131117 VRQ131097:VRQ131117 WBM131097:WBM131117 WLI131097:WLI131117 WVE131097:WVE131117 XFA131097:XFA131117 IS196633:IS196653 SO196633:SO196653 ACK196633:ACK196653 AMG196633:AMG196653 AWC196633:AWC196653 BFY196633:BFY196653 BPU196633:BPU196653 BZQ196633:BZQ196653 CJM196633:CJM196653 CTI196633:CTI196653 DDE196633:DDE196653 DNA196633:DNA196653 DWW196633:DWW196653 EGS196633:EGS196653 EQO196633:EQO196653 FAK196633:FAK196653 FKG196633:FKG196653 FUC196633:FUC196653 GDY196633:GDY196653 GNU196633:GNU196653 GXQ196633:GXQ196653 HHM196633:HHM196653 HRI196633:HRI196653 IBE196633:IBE196653 ILA196633:ILA196653 IUW196633:IUW196653 JES196633:JES196653 JOO196633:JOO196653 JYK196633:JYK196653 KIG196633:KIG196653 KSC196633:KSC196653 LBY196633:LBY196653 LLU196633:LLU196653 LVQ196633:LVQ196653 MFM196633:MFM196653 MPI196633:MPI196653 MZE196633:MZE196653 NJA196633:NJA196653 NSW196633:NSW196653 OCS196633:OCS196653 OMO196633:OMO196653 OWK196633:OWK196653 PGG196633:PGG196653 PQC196633:PQC196653 PZY196633:PZY196653 QJU196633:QJU196653 QTQ196633:QTQ196653 RDM196633:RDM196653 RNI196633:RNI196653 RXE196633:RXE196653 SHA196633:SHA196653 SQW196633:SQW196653 TAS196633:TAS196653 TKO196633:TKO196653 TUK196633:TUK196653 UEG196633:UEG196653 UOC196633:UOC196653 UXY196633:UXY196653 VHU196633:VHU196653 VRQ196633:VRQ196653 WBM196633:WBM196653 WLI196633:WLI196653 WVE196633:WVE196653 XFA196633:XFA196653 IS262169:IS262189 SO262169:SO262189 ACK262169:ACK262189 AMG262169:AMG262189 AWC262169:AWC262189 BFY262169:BFY262189 BPU262169:BPU262189 BZQ262169:BZQ262189 CJM262169:CJM262189 CTI262169:CTI262189 DDE262169:DDE262189 DNA262169:DNA262189 DWW262169:DWW262189 EGS262169:EGS262189 EQO262169:EQO262189 FAK262169:FAK262189 FKG262169:FKG262189 FUC262169:FUC262189 GDY262169:GDY262189 GNU262169:GNU262189 GXQ262169:GXQ262189 HHM262169:HHM262189 HRI262169:HRI262189 IBE262169:IBE262189 ILA262169:ILA262189 IUW262169:IUW262189 JES262169:JES262189 JOO262169:JOO262189 JYK262169:JYK262189 KIG262169:KIG262189 KSC262169:KSC262189 LBY262169:LBY262189 LLU262169:LLU262189 LVQ262169:LVQ262189 MFM262169:MFM262189 MPI262169:MPI262189 MZE262169:MZE262189 NJA262169:NJA262189 NSW262169:NSW262189 OCS262169:OCS262189 OMO262169:OMO262189 OWK262169:OWK262189 PGG262169:PGG262189 PQC262169:PQC262189 PZY262169:PZY262189 QJU262169:QJU262189 QTQ262169:QTQ262189 RDM262169:RDM262189 RNI262169:RNI262189 RXE262169:RXE262189 SHA262169:SHA262189 SQW262169:SQW262189 TAS262169:TAS262189 TKO262169:TKO262189 TUK262169:TUK262189 UEG262169:UEG262189 UOC262169:UOC262189 UXY262169:UXY262189 VHU262169:VHU262189 VRQ262169:VRQ262189 WBM262169:WBM262189 WLI262169:WLI262189 WVE262169:WVE262189 XFA262169:XFA262189 IS327705:IS327725 SO327705:SO327725 ACK327705:ACK327725 AMG327705:AMG327725 AWC327705:AWC327725 BFY327705:BFY327725 BPU327705:BPU327725 BZQ327705:BZQ327725 CJM327705:CJM327725 CTI327705:CTI327725 DDE327705:DDE327725 DNA327705:DNA327725 DWW327705:DWW327725 EGS327705:EGS327725 EQO327705:EQO327725 FAK327705:FAK327725 FKG327705:FKG327725 FUC327705:FUC327725 GDY327705:GDY327725 GNU327705:GNU327725 GXQ327705:GXQ327725 HHM327705:HHM327725 HRI327705:HRI327725 IBE327705:IBE327725 ILA327705:ILA327725 IUW327705:IUW327725 JES327705:JES327725 JOO327705:JOO327725 JYK327705:JYK327725 KIG327705:KIG327725 KSC327705:KSC327725 LBY327705:LBY327725 LLU327705:LLU327725 LVQ327705:LVQ327725 MFM327705:MFM327725 MPI327705:MPI327725 MZE327705:MZE327725 NJA327705:NJA327725 NSW327705:NSW327725 OCS327705:OCS327725 OMO327705:OMO327725 OWK327705:OWK327725 PGG327705:PGG327725 PQC327705:PQC327725 PZY327705:PZY327725 QJU327705:QJU327725 QTQ327705:QTQ327725 RDM327705:RDM327725 RNI327705:RNI327725 RXE327705:RXE327725 SHA327705:SHA327725 SQW327705:SQW327725 TAS327705:TAS327725 TKO327705:TKO327725 TUK327705:TUK327725 UEG327705:UEG327725 UOC327705:UOC327725 UXY327705:UXY327725 VHU327705:VHU327725 VRQ327705:VRQ327725 WBM327705:WBM327725 WLI327705:WLI327725 WVE327705:WVE327725 XFA327705:XFA327725 IS393241:IS393261 SO393241:SO393261 ACK393241:ACK393261 AMG393241:AMG393261 AWC393241:AWC393261 BFY393241:BFY393261 BPU393241:BPU393261 BZQ393241:BZQ393261 CJM393241:CJM393261 CTI393241:CTI393261 DDE393241:DDE393261 DNA393241:DNA393261 DWW393241:DWW393261 EGS393241:EGS393261 EQO393241:EQO393261 FAK393241:FAK393261 FKG393241:FKG393261 FUC393241:FUC393261 GDY393241:GDY393261 GNU393241:GNU393261 GXQ393241:GXQ393261 HHM393241:HHM393261 HRI393241:HRI393261 IBE393241:IBE393261 ILA393241:ILA393261 IUW393241:IUW393261 JES393241:JES393261 JOO393241:JOO393261 JYK393241:JYK393261 KIG393241:KIG393261 KSC393241:KSC393261 LBY393241:LBY393261 LLU393241:LLU393261 LVQ393241:LVQ393261 MFM393241:MFM393261 MPI393241:MPI393261 MZE393241:MZE393261 NJA393241:NJA393261 NSW393241:NSW393261 OCS393241:OCS393261 OMO393241:OMO393261 OWK393241:OWK393261 PGG393241:PGG393261 PQC393241:PQC393261 PZY393241:PZY393261 QJU393241:QJU393261 QTQ393241:QTQ393261 RDM393241:RDM393261 RNI393241:RNI393261 RXE393241:RXE393261 SHA393241:SHA393261 SQW393241:SQW393261 TAS393241:TAS393261 TKO393241:TKO393261 TUK393241:TUK393261 UEG393241:UEG393261 UOC393241:UOC393261 UXY393241:UXY393261 VHU393241:VHU393261 VRQ393241:VRQ393261 WBM393241:WBM393261 WLI393241:WLI393261 WVE393241:WVE393261 XFA393241:XFA393261 IS458777:IS458797 SO458777:SO458797 ACK458777:ACK458797 AMG458777:AMG458797 AWC458777:AWC458797 BFY458777:BFY458797 BPU458777:BPU458797 BZQ458777:BZQ458797 CJM458777:CJM458797 CTI458777:CTI458797 DDE458777:DDE458797 DNA458777:DNA458797 DWW458777:DWW458797 EGS458777:EGS458797 EQO458777:EQO458797 FAK458777:FAK458797 FKG458777:FKG458797 FUC458777:FUC458797 GDY458777:GDY458797 GNU458777:GNU458797 GXQ458777:GXQ458797 HHM458777:HHM458797 HRI458777:HRI458797 IBE458777:IBE458797 ILA458777:ILA458797 IUW458777:IUW458797 JES458777:JES458797 JOO458777:JOO458797 JYK458777:JYK458797 KIG458777:KIG458797 KSC458777:KSC458797 LBY458777:LBY458797 LLU458777:LLU458797 LVQ458777:LVQ458797 MFM458777:MFM458797 MPI458777:MPI458797 MZE458777:MZE458797 NJA458777:NJA458797 NSW458777:NSW458797 OCS458777:OCS458797 OMO458777:OMO458797 OWK458777:OWK458797 PGG458777:PGG458797 PQC458777:PQC458797 PZY458777:PZY458797 QJU458777:QJU458797 QTQ458777:QTQ458797 RDM458777:RDM458797 RNI458777:RNI458797 RXE458777:RXE458797 SHA458777:SHA458797 SQW458777:SQW458797 TAS458777:TAS458797 TKO458777:TKO458797 TUK458777:TUK458797 UEG458777:UEG458797 UOC458777:UOC458797 UXY458777:UXY458797 VHU458777:VHU458797 VRQ458777:VRQ458797 WBM458777:WBM458797 WLI458777:WLI458797 WVE458777:WVE458797 XFA458777:XFA458797 IS524313:IS524333 SO524313:SO524333 ACK524313:ACK524333 AMG524313:AMG524333 AWC524313:AWC524333 BFY524313:BFY524333 BPU524313:BPU524333 BZQ524313:BZQ524333 CJM524313:CJM524333 CTI524313:CTI524333 DDE524313:DDE524333 DNA524313:DNA524333 DWW524313:DWW524333 EGS524313:EGS524333 EQO524313:EQO524333 FAK524313:FAK524333 FKG524313:FKG524333 FUC524313:FUC524333 GDY524313:GDY524333 GNU524313:GNU524333 GXQ524313:GXQ524333 HHM524313:HHM524333 HRI524313:HRI524333 IBE524313:IBE524333 ILA524313:ILA524333 IUW524313:IUW524333 JES524313:JES524333 JOO524313:JOO524333 JYK524313:JYK524333 KIG524313:KIG524333 KSC524313:KSC524333 LBY524313:LBY524333 LLU524313:LLU524333 LVQ524313:LVQ524333 MFM524313:MFM524333 MPI524313:MPI524333 MZE524313:MZE524333 NJA524313:NJA524333 NSW524313:NSW524333 OCS524313:OCS524333 OMO524313:OMO524333 OWK524313:OWK524333 PGG524313:PGG524333 PQC524313:PQC524333 PZY524313:PZY524333 QJU524313:QJU524333 QTQ524313:QTQ524333 RDM524313:RDM524333 RNI524313:RNI524333 RXE524313:RXE524333 SHA524313:SHA524333 SQW524313:SQW524333 TAS524313:TAS524333 TKO524313:TKO524333 TUK524313:TUK524333 UEG524313:UEG524333 UOC524313:UOC524333 UXY524313:UXY524333 VHU524313:VHU524333 VRQ524313:VRQ524333 WBM524313:WBM524333 WLI524313:WLI524333 WVE524313:WVE524333 XFA524313:XFA524333 IS589849:IS589869 SO589849:SO589869 ACK589849:ACK589869 AMG589849:AMG589869 AWC589849:AWC589869 BFY589849:BFY589869 BPU589849:BPU589869 BZQ589849:BZQ589869 CJM589849:CJM589869 CTI589849:CTI589869 DDE589849:DDE589869 DNA589849:DNA589869 DWW589849:DWW589869 EGS589849:EGS589869 EQO589849:EQO589869 FAK589849:FAK589869 FKG589849:FKG589869 FUC589849:FUC589869 GDY589849:GDY589869 GNU589849:GNU589869 GXQ589849:GXQ589869 HHM589849:HHM589869 HRI589849:HRI589869 IBE589849:IBE589869 ILA589849:ILA589869 IUW589849:IUW589869 JES589849:JES589869 JOO589849:JOO589869 JYK589849:JYK589869 KIG589849:KIG589869 KSC589849:KSC589869 LBY589849:LBY589869 LLU589849:LLU589869 LVQ589849:LVQ589869 MFM589849:MFM589869 MPI589849:MPI589869 MZE589849:MZE589869 NJA589849:NJA589869 NSW589849:NSW589869 OCS589849:OCS589869 OMO589849:OMO589869 OWK589849:OWK589869 PGG589849:PGG589869 PQC589849:PQC589869 PZY589849:PZY589869 QJU589849:QJU589869 QTQ589849:QTQ589869 RDM589849:RDM589869 RNI589849:RNI589869 RXE589849:RXE589869 SHA589849:SHA589869 SQW589849:SQW589869 TAS589849:TAS589869 TKO589849:TKO589869 TUK589849:TUK589869 UEG589849:UEG589869 UOC589849:UOC589869 UXY589849:UXY589869 VHU589849:VHU589869 VRQ589849:VRQ589869 WBM589849:WBM589869 WLI589849:WLI589869 WVE589849:WVE589869 XFA589849:XFA589869 IS655385:IS655405 SO655385:SO655405 ACK655385:ACK655405 AMG655385:AMG655405 AWC655385:AWC655405 BFY655385:BFY655405 BPU655385:BPU655405 BZQ655385:BZQ655405 CJM655385:CJM655405 CTI655385:CTI655405 DDE655385:DDE655405 DNA655385:DNA655405 DWW655385:DWW655405 EGS655385:EGS655405 EQO655385:EQO655405 FAK655385:FAK655405 FKG655385:FKG655405 FUC655385:FUC655405 GDY655385:GDY655405 GNU655385:GNU655405 GXQ655385:GXQ655405 HHM655385:HHM655405 HRI655385:HRI655405 IBE655385:IBE655405 ILA655385:ILA655405 IUW655385:IUW655405 JES655385:JES655405 JOO655385:JOO655405 JYK655385:JYK655405 KIG655385:KIG655405 KSC655385:KSC655405 LBY655385:LBY655405 LLU655385:LLU655405 LVQ655385:LVQ655405 MFM655385:MFM655405 MPI655385:MPI655405 MZE655385:MZE655405 NJA655385:NJA655405 NSW655385:NSW655405 OCS655385:OCS655405 OMO655385:OMO655405 OWK655385:OWK655405 PGG655385:PGG655405 PQC655385:PQC655405 PZY655385:PZY655405 QJU655385:QJU655405 QTQ655385:QTQ655405 RDM655385:RDM655405 RNI655385:RNI655405 RXE655385:RXE655405 SHA655385:SHA655405 SQW655385:SQW655405 TAS655385:TAS655405 TKO655385:TKO655405 TUK655385:TUK655405 UEG655385:UEG655405 UOC655385:UOC655405 UXY655385:UXY655405 VHU655385:VHU655405 VRQ655385:VRQ655405 WBM655385:WBM655405 WLI655385:WLI655405 WVE655385:WVE655405 XFA655385:XFA655405 IS720921:IS720941 SO720921:SO720941 ACK720921:ACK720941 AMG720921:AMG720941 AWC720921:AWC720941 BFY720921:BFY720941 BPU720921:BPU720941 BZQ720921:BZQ720941 CJM720921:CJM720941 CTI720921:CTI720941 DDE720921:DDE720941 DNA720921:DNA720941 DWW720921:DWW720941 EGS720921:EGS720941 EQO720921:EQO720941 FAK720921:FAK720941 FKG720921:FKG720941 FUC720921:FUC720941 GDY720921:GDY720941 GNU720921:GNU720941 GXQ720921:GXQ720941 HHM720921:HHM720941 HRI720921:HRI720941 IBE720921:IBE720941 ILA720921:ILA720941 IUW720921:IUW720941 JES720921:JES720941 JOO720921:JOO720941 JYK720921:JYK720941 KIG720921:KIG720941 KSC720921:KSC720941 LBY720921:LBY720941 LLU720921:LLU720941 LVQ720921:LVQ720941 MFM720921:MFM720941 MPI720921:MPI720941 MZE720921:MZE720941 NJA720921:NJA720941 NSW720921:NSW720941 OCS720921:OCS720941 OMO720921:OMO720941 OWK720921:OWK720941 PGG720921:PGG720941 PQC720921:PQC720941 PZY720921:PZY720941 QJU720921:QJU720941 QTQ720921:QTQ720941 RDM720921:RDM720941 RNI720921:RNI720941 RXE720921:RXE720941 SHA720921:SHA720941 SQW720921:SQW720941 TAS720921:TAS720941 TKO720921:TKO720941 TUK720921:TUK720941 UEG720921:UEG720941 UOC720921:UOC720941 UXY720921:UXY720941 VHU720921:VHU720941 VRQ720921:VRQ720941 WBM720921:WBM720941 WLI720921:WLI720941 WVE720921:WVE720941 XFA720921:XFA720941 IS786457:IS786477 SO786457:SO786477 ACK786457:ACK786477 AMG786457:AMG786477 AWC786457:AWC786477 BFY786457:BFY786477 BPU786457:BPU786477 BZQ786457:BZQ786477 CJM786457:CJM786477 CTI786457:CTI786477 DDE786457:DDE786477 DNA786457:DNA786477 DWW786457:DWW786477 EGS786457:EGS786477 EQO786457:EQO786477 FAK786457:FAK786477 FKG786457:FKG786477 FUC786457:FUC786477 GDY786457:GDY786477 GNU786457:GNU786477 GXQ786457:GXQ786477 HHM786457:HHM786477 HRI786457:HRI786477 IBE786457:IBE786477 ILA786457:ILA786477 IUW786457:IUW786477 JES786457:JES786477 JOO786457:JOO786477 JYK786457:JYK786477 KIG786457:KIG786477 KSC786457:KSC786477 LBY786457:LBY786477 LLU786457:LLU786477 LVQ786457:LVQ786477 MFM786457:MFM786477 MPI786457:MPI786477 MZE786457:MZE786477 NJA786457:NJA786477 NSW786457:NSW786477 OCS786457:OCS786477 OMO786457:OMO786477 OWK786457:OWK786477 PGG786457:PGG786477 PQC786457:PQC786477 PZY786457:PZY786477 QJU786457:QJU786477 QTQ786457:QTQ786477 RDM786457:RDM786477 RNI786457:RNI786477 RXE786457:RXE786477 SHA786457:SHA786477 SQW786457:SQW786477 TAS786457:TAS786477 TKO786457:TKO786477 TUK786457:TUK786477 UEG786457:UEG786477 UOC786457:UOC786477 UXY786457:UXY786477 VHU786457:VHU786477 VRQ786457:VRQ786477 WBM786457:WBM786477 WLI786457:WLI786477 WVE786457:WVE786477 XFA786457:XFA786477 IS851993:IS852013 SO851993:SO852013 ACK851993:ACK852013 AMG851993:AMG852013 AWC851993:AWC852013 BFY851993:BFY852013 BPU851993:BPU852013 BZQ851993:BZQ852013 CJM851993:CJM852013 CTI851993:CTI852013 DDE851993:DDE852013 DNA851993:DNA852013 DWW851993:DWW852013 EGS851993:EGS852013 EQO851993:EQO852013 FAK851993:FAK852013 FKG851993:FKG852013 FUC851993:FUC852013 GDY851993:GDY852013 GNU851993:GNU852013 GXQ851993:GXQ852013 HHM851993:HHM852013 HRI851993:HRI852013 IBE851993:IBE852013 ILA851993:ILA852013 IUW851993:IUW852013 JES851993:JES852013 JOO851993:JOO852013 JYK851993:JYK852013 KIG851993:KIG852013 KSC851993:KSC852013 LBY851993:LBY852013 LLU851993:LLU852013 LVQ851993:LVQ852013 MFM851993:MFM852013 MPI851993:MPI852013 MZE851993:MZE852013 NJA851993:NJA852013 NSW851993:NSW852013 OCS851993:OCS852013 OMO851993:OMO852013 OWK851993:OWK852013 PGG851993:PGG852013 PQC851993:PQC852013 PZY851993:PZY852013 QJU851993:QJU852013 QTQ851993:QTQ852013 RDM851993:RDM852013 RNI851993:RNI852013 RXE851993:RXE852013 SHA851993:SHA852013 SQW851993:SQW852013 TAS851993:TAS852013 TKO851993:TKO852013 TUK851993:TUK852013 UEG851993:UEG852013 UOC851993:UOC852013 UXY851993:UXY852013 VHU851993:VHU852013 VRQ851993:VRQ852013 WBM851993:WBM852013 WLI851993:WLI852013 WVE851993:WVE852013 XFA851993:XFA852013 IS917529:IS917549 SO917529:SO917549 ACK917529:ACK917549 AMG917529:AMG917549 AWC917529:AWC917549 BFY917529:BFY917549 BPU917529:BPU917549 BZQ917529:BZQ917549 CJM917529:CJM917549 CTI917529:CTI917549 DDE917529:DDE917549 DNA917529:DNA917549 DWW917529:DWW917549 EGS917529:EGS917549 EQO917529:EQO917549 FAK917529:FAK917549 FKG917529:FKG917549 FUC917529:FUC917549 GDY917529:GDY917549 GNU917529:GNU917549 GXQ917529:GXQ917549 HHM917529:HHM917549 HRI917529:HRI917549 IBE917529:IBE917549 ILA917529:ILA917549 IUW917529:IUW917549 JES917529:JES917549 JOO917529:JOO917549 JYK917529:JYK917549 KIG917529:KIG917549 KSC917529:KSC917549 LBY917529:LBY917549 LLU917529:LLU917549 LVQ917529:LVQ917549 MFM917529:MFM917549 MPI917529:MPI917549 MZE917529:MZE917549 NJA917529:NJA917549 NSW917529:NSW917549 OCS917529:OCS917549 OMO917529:OMO917549 OWK917529:OWK917549 PGG917529:PGG917549 PQC917529:PQC917549 PZY917529:PZY917549 QJU917529:QJU917549 QTQ917529:QTQ917549 RDM917529:RDM917549 RNI917529:RNI917549 RXE917529:RXE917549 SHA917529:SHA917549 SQW917529:SQW917549 TAS917529:TAS917549 TKO917529:TKO917549 TUK917529:TUK917549 UEG917529:UEG917549 UOC917529:UOC917549 UXY917529:UXY917549 VHU917529:VHU917549 VRQ917529:VRQ917549 WBM917529:WBM917549 WLI917529:WLI917549 WVE917529:WVE917549 XFA917529:XFA917549 IS983065:IS983085 SO983065:SO983085 ACK983065:ACK983085 AMG983065:AMG983085 AWC983065:AWC983085 BFY983065:BFY983085 BPU983065:BPU983085 BZQ983065:BZQ983085 CJM983065:CJM983085 CTI983065:CTI983085 DDE983065:DDE983085 DNA983065:DNA983085 DWW983065:DWW983085 EGS983065:EGS983085 EQO983065:EQO983085 FAK983065:FAK983085 FKG983065:FKG983085 FUC983065:FUC983085 GDY983065:GDY983085 GNU983065:GNU983085 GXQ983065:GXQ983085 HHM983065:HHM983085 HRI983065:HRI983085 IBE983065:IBE983085 ILA983065:ILA983085 IUW983065:IUW983085 JES983065:JES983085 JOO983065:JOO983085 JYK983065:JYK983085 KIG983065:KIG983085 KSC983065:KSC983085 LBY983065:LBY983085 LLU983065:LLU983085 LVQ983065:LVQ983085 MFM983065:MFM983085 MPI983065:MPI983085 MZE983065:MZE983085 NJA983065:NJA983085 NSW983065:NSW983085 OCS983065:OCS983085 OMO983065:OMO983085 OWK983065:OWK983085 PGG983065:PGG983085 PQC983065:PQC983085 PZY983065:PZY983085 QJU983065:QJU983085 QTQ983065:QTQ983085 RDM983065:RDM983085 RNI983065:RNI983085 RXE983065:RXE983085 SHA983065:SHA983085 SQW983065:SQW983085 TAS983065:TAS983085 TKO983065:TKO983085 TUK983065:TUK983085 UEG983065:UEG983085 UOC983065:UOC983085 UXY983065:UXY983085 VHU983065:VHU983085 VRQ983065:VRQ983085 WBM983065:WBM983085 WLI983065:WLI983085 WVE983065:WVE983085 XFA983065:XFA983085 A25:A45 IW25:IW45 SS25:SS45 ACO25:ACO45 AMK25:AMK45 AWG25:AWG45 BGC25:BGC45 BPY25:BPY45 BZU25:BZU45 CJQ25:CJQ45 CTM25:CTM45 DDI25:DDI45 DNE25:DNE45 DXA25:DXA45 EGW25:EGW45 EQS25:EQS45 FAO25:FAO45 FKK25:FKK45 FUG25:FUG45 GEC25:GEC45 GNY25:GNY45 GXU25:GXU45 HHQ25:HHQ45 HRM25:HRM45 IBI25:IBI45 ILE25:ILE45 IVA25:IVA45 JEW25:JEW45 JOS25:JOS45 JYO25:JYO45 KIK25:KIK45 KSG25:KSG45 LCC25:LCC45 LLY25:LLY45 LVU25:LVU45 MFQ25:MFQ45 MPM25:MPM45 MZI25:MZI45 NJE25:NJE45 NTA25:NTA45 OCW25:OCW45 OMS25:OMS45 OWO25:OWO45 PGK25:PGK45 PQG25:PQG45 QAC25:QAC45 QJY25:QJY45 QTU25:QTU45 RDQ25:RDQ45 RNM25:RNM45 RXI25:RXI45 SHE25:SHE45 SRA25:SRA45 TAW25:TAW45 TKS25:TKS45 TUO25:TUO45 UEK25:UEK45 UOG25:UOG45 UYC25:UYC45 VHY25:VHY45 VRU25:VRU45 WBQ25:WBQ45 WLM25:WLM45 WVI25:WVI45 A65561:A65581 IW65561:IW65581 SS65561:SS65581 ACO65561:ACO65581 AMK65561:AMK65581 AWG65561:AWG65581 BGC65561:BGC65581 BPY65561:BPY65581 BZU65561:BZU65581 CJQ65561:CJQ65581 CTM65561:CTM65581 DDI65561:DDI65581 DNE65561:DNE65581 DXA65561:DXA65581 EGW65561:EGW65581 EQS65561:EQS65581 FAO65561:FAO65581 FKK65561:FKK65581 FUG65561:FUG65581 GEC65561:GEC65581 GNY65561:GNY65581 GXU65561:GXU65581 HHQ65561:HHQ65581 HRM65561:HRM65581 IBI65561:IBI65581 ILE65561:ILE65581 IVA65561:IVA65581 JEW65561:JEW65581 JOS65561:JOS65581 JYO65561:JYO65581 KIK65561:KIK65581 KSG65561:KSG65581 LCC65561:LCC65581 LLY65561:LLY65581 LVU65561:LVU65581 MFQ65561:MFQ65581 MPM65561:MPM65581 MZI65561:MZI65581 NJE65561:NJE65581 NTA65561:NTA65581 OCW65561:OCW65581 OMS65561:OMS65581 OWO65561:OWO65581 PGK65561:PGK65581 PQG65561:PQG65581 QAC65561:QAC65581 QJY65561:QJY65581 QTU65561:QTU65581 RDQ65561:RDQ65581 RNM65561:RNM65581 RXI65561:RXI65581 SHE65561:SHE65581 SRA65561:SRA65581 TAW65561:TAW65581 TKS65561:TKS65581 TUO65561:TUO65581 UEK65561:UEK65581 UOG65561:UOG65581 UYC65561:UYC65581 VHY65561:VHY65581 VRU65561:VRU65581 WBQ65561:WBQ65581 WLM65561:WLM65581 WVI65561:WVI65581 A131097:A131117 IW131097:IW131117 SS131097:SS131117 ACO131097:ACO131117 AMK131097:AMK131117 AWG131097:AWG131117 BGC131097:BGC131117 BPY131097:BPY131117 BZU131097:BZU131117 CJQ131097:CJQ131117 CTM131097:CTM131117 DDI131097:DDI131117 DNE131097:DNE131117 DXA131097:DXA131117 EGW131097:EGW131117 EQS131097:EQS131117 FAO131097:FAO131117 FKK131097:FKK131117 FUG131097:FUG131117 GEC131097:GEC131117 GNY131097:GNY131117 GXU131097:GXU131117 HHQ131097:HHQ131117 HRM131097:HRM131117 IBI131097:IBI131117 ILE131097:ILE131117 IVA131097:IVA131117 JEW131097:JEW131117 JOS131097:JOS131117 JYO131097:JYO131117 KIK131097:KIK131117 KSG131097:KSG131117 LCC131097:LCC131117 LLY131097:LLY131117 LVU131097:LVU131117 MFQ131097:MFQ131117 MPM131097:MPM131117 MZI131097:MZI131117 NJE131097:NJE131117 NTA131097:NTA131117 OCW131097:OCW131117 OMS131097:OMS131117 OWO131097:OWO131117 PGK131097:PGK131117 PQG131097:PQG131117 QAC131097:QAC131117 QJY131097:QJY131117 QTU131097:QTU131117 RDQ131097:RDQ131117 RNM131097:RNM131117 RXI131097:RXI131117 SHE131097:SHE131117 SRA131097:SRA131117 TAW131097:TAW131117 TKS131097:TKS131117 TUO131097:TUO131117 UEK131097:UEK131117 UOG131097:UOG131117 UYC131097:UYC131117 VHY131097:VHY131117 VRU131097:VRU131117 WBQ131097:WBQ131117 WLM131097:WLM131117 WVI131097:WVI131117 A196633:A196653 IW196633:IW196653 SS196633:SS196653 ACO196633:ACO196653 AMK196633:AMK196653 AWG196633:AWG196653 BGC196633:BGC196653 BPY196633:BPY196653 BZU196633:BZU196653 CJQ196633:CJQ196653 CTM196633:CTM196653 DDI196633:DDI196653 DNE196633:DNE196653 DXA196633:DXA196653 EGW196633:EGW196653 EQS196633:EQS196653 FAO196633:FAO196653 FKK196633:FKK196653 FUG196633:FUG196653 GEC196633:GEC196653 GNY196633:GNY196653 GXU196633:GXU196653 HHQ196633:HHQ196653 HRM196633:HRM196653 IBI196633:IBI196653 ILE196633:ILE196653 IVA196633:IVA196653 JEW196633:JEW196653 JOS196633:JOS196653 JYO196633:JYO196653 KIK196633:KIK196653 KSG196633:KSG196653 LCC196633:LCC196653 LLY196633:LLY196653 LVU196633:LVU196653 MFQ196633:MFQ196653 MPM196633:MPM196653 MZI196633:MZI196653 NJE196633:NJE196653 NTA196633:NTA196653 OCW196633:OCW196653 OMS196633:OMS196653 OWO196633:OWO196653 PGK196633:PGK196653 PQG196633:PQG196653 QAC196633:QAC196653 QJY196633:QJY196653 QTU196633:QTU196653 RDQ196633:RDQ196653 RNM196633:RNM196653 RXI196633:RXI196653 SHE196633:SHE196653 SRA196633:SRA196653 TAW196633:TAW196653 TKS196633:TKS196653 TUO196633:TUO196653 UEK196633:UEK196653 UOG196633:UOG196653 UYC196633:UYC196653 VHY196633:VHY196653 VRU196633:VRU196653 WBQ196633:WBQ196653 WLM196633:WLM196653 WVI196633:WVI196653 A262169:A262189 IW262169:IW262189 SS262169:SS262189 ACO262169:ACO262189 AMK262169:AMK262189 AWG262169:AWG262189 BGC262169:BGC262189 BPY262169:BPY262189 BZU262169:BZU262189 CJQ262169:CJQ262189 CTM262169:CTM262189 DDI262169:DDI262189 DNE262169:DNE262189 DXA262169:DXA262189 EGW262169:EGW262189 EQS262169:EQS262189 FAO262169:FAO262189 FKK262169:FKK262189 FUG262169:FUG262189 GEC262169:GEC262189 GNY262169:GNY262189 GXU262169:GXU262189 HHQ262169:HHQ262189 HRM262169:HRM262189 IBI262169:IBI262189 ILE262169:ILE262189 IVA262169:IVA262189 JEW262169:JEW262189 JOS262169:JOS262189 JYO262169:JYO262189 KIK262169:KIK262189 KSG262169:KSG262189 LCC262169:LCC262189 LLY262169:LLY262189 LVU262169:LVU262189 MFQ262169:MFQ262189 MPM262169:MPM262189 MZI262169:MZI262189 NJE262169:NJE262189 NTA262169:NTA262189 OCW262169:OCW262189 OMS262169:OMS262189 OWO262169:OWO262189 PGK262169:PGK262189 PQG262169:PQG262189 QAC262169:QAC262189 QJY262169:QJY262189 QTU262169:QTU262189 RDQ262169:RDQ262189 RNM262169:RNM262189 RXI262169:RXI262189 SHE262169:SHE262189 SRA262169:SRA262189 TAW262169:TAW262189 TKS262169:TKS262189 TUO262169:TUO262189 UEK262169:UEK262189 UOG262169:UOG262189 UYC262169:UYC262189 VHY262169:VHY262189 VRU262169:VRU262189 WBQ262169:WBQ262189 WLM262169:WLM262189 WVI262169:WVI262189 A327705:A327725 IW327705:IW327725 SS327705:SS327725 ACO327705:ACO327725 AMK327705:AMK327725 AWG327705:AWG327725 BGC327705:BGC327725 BPY327705:BPY327725 BZU327705:BZU327725 CJQ327705:CJQ327725 CTM327705:CTM327725 DDI327705:DDI327725 DNE327705:DNE327725 DXA327705:DXA327725 EGW327705:EGW327725 EQS327705:EQS327725 FAO327705:FAO327725 FKK327705:FKK327725 FUG327705:FUG327725 GEC327705:GEC327725 GNY327705:GNY327725 GXU327705:GXU327725 HHQ327705:HHQ327725 HRM327705:HRM327725 IBI327705:IBI327725 ILE327705:ILE327725 IVA327705:IVA327725 JEW327705:JEW327725 JOS327705:JOS327725 JYO327705:JYO327725 KIK327705:KIK327725 KSG327705:KSG327725 LCC327705:LCC327725 LLY327705:LLY327725 LVU327705:LVU327725 MFQ327705:MFQ327725 MPM327705:MPM327725 MZI327705:MZI327725 NJE327705:NJE327725 NTA327705:NTA327725 OCW327705:OCW327725 OMS327705:OMS327725 OWO327705:OWO327725 PGK327705:PGK327725 PQG327705:PQG327725 QAC327705:QAC327725 QJY327705:QJY327725 QTU327705:QTU327725 RDQ327705:RDQ327725 RNM327705:RNM327725 RXI327705:RXI327725 SHE327705:SHE327725 SRA327705:SRA327725 TAW327705:TAW327725 TKS327705:TKS327725 TUO327705:TUO327725 UEK327705:UEK327725 UOG327705:UOG327725 UYC327705:UYC327725 VHY327705:VHY327725 VRU327705:VRU327725 WBQ327705:WBQ327725 WLM327705:WLM327725 WVI327705:WVI327725 A393241:A393261 IW393241:IW393261 SS393241:SS393261 ACO393241:ACO393261 AMK393241:AMK393261 AWG393241:AWG393261 BGC393241:BGC393261 BPY393241:BPY393261 BZU393241:BZU393261 CJQ393241:CJQ393261 CTM393241:CTM393261 DDI393241:DDI393261 DNE393241:DNE393261 DXA393241:DXA393261 EGW393241:EGW393261 EQS393241:EQS393261 FAO393241:FAO393261 FKK393241:FKK393261 FUG393241:FUG393261 GEC393241:GEC393261 GNY393241:GNY393261 GXU393241:GXU393261 HHQ393241:HHQ393261 HRM393241:HRM393261 IBI393241:IBI393261 ILE393241:ILE393261 IVA393241:IVA393261 JEW393241:JEW393261 JOS393241:JOS393261 JYO393241:JYO393261 KIK393241:KIK393261 KSG393241:KSG393261 LCC393241:LCC393261 LLY393241:LLY393261 LVU393241:LVU393261 MFQ393241:MFQ393261 MPM393241:MPM393261 MZI393241:MZI393261 NJE393241:NJE393261 NTA393241:NTA393261 OCW393241:OCW393261 OMS393241:OMS393261 OWO393241:OWO393261 PGK393241:PGK393261 PQG393241:PQG393261 QAC393241:QAC393261 QJY393241:QJY393261 QTU393241:QTU393261 RDQ393241:RDQ393261 RNM393241:RNM393261 RXI393241:RXI393261 SHE393241:SHE393261 SRA393241:SRA393261 TAW393241:TAW393261 TKS393241:TKS393261 TUO393241:TUO393261 UEK393241:UEK393261 UOG393241:UOG393261 UYC393241:UYC393261 VHY393241:VHY393261 VRU393241:VRU393261 WBQ393241:WBQ393261 WLM393241:WLM393261 WVI393241:WVI393261 A458777:A458797 IW458777:IW458797 SS458777:SS458797 ACO458777:ACO458797 AMK458777:AMK458797 AWG458777:AWG458797 BGC458777:BGC458797 BPY458777:BPY458797 BZU458777:BZU458797 CJQ458777:CJQ458797 CTM458777:CTM458797 DDI458777:DDI458797 DNE458777:DNE458797 DXA458777:DXA458797 EGW458777:EGW458797 EQS458777:EQS458797 FAO458777:FAO458797 FKK458777:FKK458797 FUG458777:FUG458797 GEC458777:GEC458797 GNY458777:GNY458797 GXU458777:GXU458797 HHQ458777:HHQ458797 HRM458777:HRM458797 IBI458777:IBI458797 ILE458777:ILE458797 IVA458777:IVA458797 JEW458777:JEW458797 JOS458777:JOS458797 JYO458777:JYO458797 KIK458777:KIK458797 KSG458777:KSG458797 LCC458777:LCC458797 LLY458777:LLY458797 LVU458777:LVU458797 MFQ458777:MFQ458797 MPM458777:MPM458797 MZI458777:MZI458797 NJE458777:NJE458797 NTA458777:NTA458797 OCW458777:OCW458797 OMS458777:OMS458797 OWO458777:OWO458797 PGK458777:PGK458797 PQG458777:PQG458797 QAC458777:QAC458797 QJY458777:QJY458797 QTU458777:QTU458797 RDQ458777:RDQ458797 RNM458777:RNM458797 RXI458777:RXI458797 SHE458777:SHE458797 SRA458777:SRA458797 TAW458777:TAW458797 TKS458777:TKS458797 TUO458777:TUO458797 UEK458777:UEK458797 UOG458777:UOG458797 UYC458777:UYC458797 VHY458777:VHY458797 VRU458777:VRU458797 WBQ458777:WBQ458797 WLM458777:WLM458797 WVI458777:WVI458797 A524313:A524333 IW524313:IW524333 SS524313:SS524333 ACO524313:ACO524333 AMK524313:AMK524333 AWG524313:AWG524333 BGC524313:BGC524333 BPY524313:BPY524333 BZU524313:BZU524333 CJQ524313:CJQ524333 CTM524313:CTM524333 DDI524313:DDI524333 DNE524313:DNE524333 DXA524313:DXA524333 EGW524313:EGW524333 EQS524313:EQS524333 FAO524313:FAO524333 FKK524313:FKK524333 FUG524313:FUG524333 GEC524313:GEC524333 GNY524313:GNY524333 GXU524313:GXU524333 HHQ524313:HHQ524333 HRM524313:HRM524333 IBI524313:IBI524333 ILE524313:ILE524333 IVA524313:IVA524333 JEW524313:JEW524333 JOS524313:JOS524333 JYO524313:JYO524333 KIK524313:KIK524333 KSG524313:KSG524333 LCC524313:LCC524333 LLY524313:LLY524333 LVU524313:LVU524333 MFQ524313:MFQ524333 MPM524313:MPM524333 MZI524313:MZI524333 NJE524313:NJE524333 NTA524313:NTA524333 OCW524313:OCW524333 OMS524313:OMS524333 OWO524313:OWO524333 PGK524313:PGK524333 PQG524313:PQG524333 QAC524313:QAC524333 QJY524313:QJY524333 QTU524313:QTU524333 RDQ524313:RDQ524333 RNM524313:RNM524333 RXI524313:RXI524333 SHE524313:SHE524333 SRA524313:SRA524333 TAW524313:TAW524333 TKS524313:TKS524333 TUO524313:TUO524333 UEK524313:UEK524333 UOG524313:UOG524333 UYC524313:UYC524333 VHY524313:VHY524333 VRU524313:VRU524333 WBQ524313:WBQ524333 WLM524313:WLM524333 WVI524313:WVI524333 A589849:A589869 IW589849:IW589869 SS589849:SS589869 ACO589849:ACO589869 AMK589849:AMK589869 AWG589849:AWG589869 BGC589849:BGC589869 BPY589849:BPY589869 BZU589849:BZU589869 CJQ589849:CJQ589869 CTM589849:CTM589869 DDI589849:DDI589869 DNE589849:DNE589869 DXA589849:DXA589869 EGW589849:EGW589869 EQS589849:EQS589869 FAO589849:FAO589869 FKK589849:FKK589869 FUG589849:FUG589869 GEC589849:GEC589869 GNY589849:GNY589869 GXU589849:GXU589869 HHQ589849:HHQ589869 HRM589849:HRM589869 IBI589849:IBI589869 ILE589849:ILE589869 IVA589849:IVA589869 JEW589849:JEW589869 JOS589849:JOS589869 JYO589849:JYO589869 KIK589849:KIK589869 KSG589849:KSG589869 LCC589849:LCC589869 LLY589849:LLY589869 LVU589849:LVU589869 MFQ589849:MFQ589869 MPM589849:MPM589869 MZI589849:MZI589869 NJE589849:NJE589869 NTA589849:NTA589869 OCW589849:OCW589869 OMS589849:OMS589869 OWO589849:OWO589869 PGK589849:PGK589869 PQG589849:PQG589869 QAC589849:QAC589869 QJY589849:QJY589869 QTU589849:QTU589869 RDQ589849:RDQ589869 RNM589849:RNM589869 RXI589849:RXI589869 SHE589849:SHE589869 SRA589849:SRA589869 TAW589849:TAW589869 TKS589849:TKS589869 TUO589849:TUO589869 UEK589849:UEK589869 UOG589849:UOG589869 UYC589849:UYC589869 VHY589849:VHY589869 VRU589849:VRU589869 WBQ589849:WBQ589869 WLM589849:WLM589869 WVI589849:WVI589869 A655385:A655405 IW655385:IW655405 SS655385:SS655405 ACO655385:ACO655405 AMK655385:AMK655405 AWG655385:AWG655405 BGC655385:BGC655405 BPY655385:BPY655405 BZU655385:BZU655405 CJQ655385:CJQ655405 CTM655385:CTM655405 DDI655385:DDI655405 DNE655385:DNE655405 DXA655385:DXA655405 EGW655385:EGW655405 EQS655385:EQS655405 FAO655385:FAO655405 FKK655385:FKK655405 FUG655385:FUG655405 GEC655385:GEC655405 GNY655385:GNY655405 GXU655385:GXU655405 HHQ655385:HHQ655405 HRM655385:HRM655405 IBI655385:IBI655405 ILE655385:ILE655405 IVA655385:IVA655405 JEW655385:JEW655405 JOS655385:JOS655405 JYO655385:JYO655405 KIK655385:KIK655405 KSG655385:KSG655405 LCC655385:LCC655405 LLY655385:LLY655405 LVU655385:LVU655405 MFQ655385:MFQ655405 MPM655385:MPM655405 MZI655385:MZI655405 NJE655385:NJE655405 NTA655385:NTA655405 OCW655385:OCW655405 OMS655385:OMS655405 OWO655385:OWO655405 PGK655385:PGK655405 PQG655385:PQG655405 QAC655385:QAC655405 QJY655385:QJY655405 QTU655385:QTU655405 RDQ655385:RDQ655405 RNM655385:RNM655405 RXI655385:RXI655405 SHE655385:SHE655405 SRA655385:SRA655405 TAW655385:TAW655405 TKS655385:TKS655405 TUO655385:TUO655405 UEK655385:UEK655405 UOG655385:UOG655405 UYC655385:UYC655405 VHY655385:VHY655405 VRU655385:VRU655405 WBQ655385:WBQ655405 WLM655385:WLM655405 WVI655385:WVI655405 A720921:A720941 IW720921:IW720941 SS720921:SS720941 ACO720921:ACO720941 AMK720921:AMK720941 AWG720921:AWG720941 BGC720921:BGC720941 BPY720921:BPY720941 BZU720921:BZU720941 CJQ720921:CJQ720941 CTM720921:CTM720941 DDI720921:DDI720941 DNE720921:DNE720941 DXA720921:DXA720941 EGW720921:EGW720941 EQS720921:EQS720941 FAO720921:FAO720941 FKK720921:FKK720941 FUG720921:FUG720941 GEC720921:GEC720941 GNY720921:GNY720941 GXU720921:GXU720941 HHQ720921:HHQ720941 HRM720921:HRM720941 IBI720921:IBI720941 ILE720921:ILE720941 IVA720921:IVA720941 JEW720921:JEW720941 JOS720921:JOS720941 JYO720921:JYO720941 KIK720921:KIK720941 KSG720921:KSG720941 LCC720921:LCC720941 LLY720921:LLY720941 LVU720921:LVU720941 MFQ720921:MFQ720941 MPM720921:MPM720941 MZI720921:MZI720941 NJE720921:NJE720941 NTA720921:NTA720941 OCW720921:OCW720941 OMS720921:OMS720941 OWO720921:OWO720941 PGK720921:PGK720941 PQG720921:PQG720941 QAC720921:QAC720941 QJY720921:QJY720941 QTU720921:QTU720941 RDQ720921:RDQ720941 RNM720921:RNM720941 RXI720921:RXI720941 SHE720921:SHE720941 SRA720921:SRA720941 TAW720921:TAW720941 TKS720921:TKS720941 TUO720921:TUO720941 UEK720921:UEK720941 UOG720921:UOG720941 UYC720921:UYC720941 VHY720921:VHY720941 VRU720921:VRU720941 WBQ720921:WBQ720941 WLM720921:WLM720941 WVI720921:WVI720941 A786457:A786477 IW786457:IW786477 SS786457:SS786477 ACO786457:ACO786477 AMK786457:AMK786477 AWG786457:AWG786477 BGC786457:BGC786477 BPY786457:BPY786477 BZU786457:BZU786477 CJQ786457:CJQ786477 CTM786457:CTM786477 DDI786457:DDI786477 DNE786457:DNE786477 DXA786457:DXA786477 EGW786457:EGW786477 EQS786457:EQS786477 FAO786457:FAO786477 FKK786457:FKK786477 FUG786457:FUG786477 GEC786457:GEC786477 GNY786457:GNY786477 GXU786457:GXU786477 HHQ786457:HHQ786477 HRM786457:HRM786477 IBI786457:IBI786477 ILE786457:ILE786477 IVA786457:IVA786477 JEW786457:JEW786477 JOS786457:JOS786477 JYO786457:JYO786477 KIK786457:KIK786477 KSG786457:KSG786477 LCC786457:LCC786477 LLY786457:LLY786477 LVU786457:LVU786477 MFQ786457:MFQ786477 MPM786457:MPM786477 MZI786457:MZI786477 NJE786457:NJE786477 NTA786457:NTA786477 OCW786457:OCW786477 OMS786457:OMS786477 OWO786457:OWO786477 PGK786457:PGK786477 PQG786457:PQG786477 QAC786457:QAC786477 QJY786457:QJY786477 QTU786457:QTU786477 RDQ786457:RDQ786477 RNM786457:RNM786477 RXI786457:RXI786477 SHE786457:SHE786477 SRA786457:SRA786477 TAW786457:TAW786477 TKS786457:TKS786477 TUO786457:TUO786477 UEK786457:UEK786477 UOG786457:UOG786477 UYC786457:UYC786477 VHY786457:VHY786477 VRU786457:VRU786477 WBQ786457:WBQ786477 WLM786457:WLM786477 WVI786457:WVI786477 A851993:A852013 IW851993:IW852013 SS851993:SS852013 ACO851993:ACO852013 AMK851993:AMK852013 AWG851993:AWG852013 BGC851993:BGC852013 BPY851993:BPY852013 BZU851993:BZU852013 CJQ851993:CJQ852013 CTM851993:CTM852013 DDI851993:DDI852013 DNE851993:DNE852013 DXA851993:DXA852013 EGW851993:EGW852013 EQS851993:EQS852013 FAO851993:FAO852013 FKK851993:FKK852013 FUG851993:FUG852013 GEC851993:GEC852013 GNY851993:GNY852013 GXU851993:GXU852013 HHQ851993:HHQ852013 HRM851993:HRM852013 IBI851993:IBI852013 ILE851993:ILE852013 IVA851993:IVA852013 JEW851993:JEW852013 JOS851993:JOS852013 JYO851993:JYO852013 KIK851993:KIK852013 KSG851993:KSG852013 LCC851993:LCC852013 LLY851993:LLY852013 LVU851993:LVU852013 MFQ851993:MFQ852013 MPM851993:MPM852013 MZI851993:MZI852013 NJE851993:NJE852013 NTA851993:NTA852013 OCW851993:OCW852013 OMS851993:OMS852013 OWO851993:OWO852013 PGK851993:PGK852013 PQG851993:PQG852013 QAC851993:QAC852013 QJY851993:QJY852013 QTU851993:QTU852013 RDQ851993:RDQ852013 RNM851993:RNM852013 RXI851993:RXI852013 SHE851993:SHE852013 SRA851993:SRA852013 TAW851993:TAW852013 TKS851993:TKS852013 TUO851993:TUO852013 UEK851993:UEK852013 UOG851993:UOG852013 UYC851993:UYC852013 VHY851993:VHY852013 VRU851993:VRU852013 WBQ851993:WBQ852013 WLM851993:WLM852013 WVI851993:WVI852013 A917529:A917549 IW917529:IW917549 SS917529:SS917549 ACO917529:ACO917549 AMK917529:AMK917549 AWG917529:AWG917549 BGC917529:BGC917549 BPY917529:BPY917549 BZU917529:BZU917549 CJQ917529:CJQ917549 CTM917529:CTM917549 DDI917529:DDI917549 DNE917529:DNE917549 DXA917529:DXA917549 EGW917529:EGW917549 EQS917529:EQS917549 FAO917529:FAO917549 FKK917529:FKK917549 FUG917529:FUG917549 GEC917529:GEC917549 GNY917529:GNY917549 GXU917529:GXU917549 HHQ917529:HHQ917549 HRM917529:HRM917549 IBI917529:IBI917549 ILE917529:ILE917549 IVA917529:IVA917549 JEW917529:JEW917549 JOS917529:JOS917549 JYO917529:JYO917549 KIK917529:KIK917549 KSG917529:KSG917549 LCC917529:LCC917549 LLY917529:LLY917549 LVU917529:LVU917549 MFQ917529:MFQ917549 MPM917529:MPM917549 MZI917529:MZI917549 NJE917529:NJE917549 NTA917529:NTA917549 OCW917529:OCW917549 OMS917529:OMS917549 OWO917529:OWO917549 PGK917529:PGK917549 PQG917529:PQG917549 QAC917529:QAC917549 QJY917529:QJY917549 QTU917529:QTU917549 RDQ917529:RDQ917549 RNM917529:RNM917549 RXI917529:RXI917549 SHE917529:SHE917549 SRA917529:SRA917549 TAW917529:TAW917549 TKS917529:TKS917549 TUO917529:TUO917549 UEK917529:UEK917549 UOG917529:UOG917549 UYC917529:UYC917549 VHY917529:VHY917549 VRU917529:VRU917549 WBQ917529:WBQ917549 WLM917529:WLM917549 WVI917529:WVI917549 A983065:A983085 IW983065:IW983085 SS983065:SS983085 ACO983065:ACO983085 AMK983065:AMK983085 AWG983065:AWG983085 BGC983065:BGC983085 BPY983065:BPY983085 BZU983065:BZU983085 CJQ983065:CJQ983085 CTM983065:CTM983085 DDI983065:DDI983085 DNE983065:DNE983085 DXA983065:DXA983085 EGW983065:EGW983085 EQS983065:EQS983085 FAO983065:FAO983085 FKK983065:FKK983085 FUG983065:FUG983085 GEC983065:GEC983085 GNY983065:GNY983085 GXU983065:GXU983085 HHQ983065:HHQ983085 HRM983065:HRM983085 IBI983065:IBI983085 ILE983065:ILE983085 IVA983065:IVA983085 JEW983065:JEW983085 JOS983065:JOS983085 JYO983065:JYO983085 KIK983065:KIK983085 KSG983065:KSG983085 LCC983065:LCC983085 LLY983065:LLY983085 LVU983065:LVU983085 MFQ983065:MFQ983085 MPM983065:MPM983085 MZI983065:MZI983085 NJE983065:NJE983085 NTA983065:NTA983085 OCW983065:OCW983085 OMS983065:OMS983085 OWO983065:OWO983085 PGK983065:PGK983085 PQG983065:PQG983085 QAC983065:QAC983085 QJY983065:QJY983085 QTU983065:QTU983085 RDQ983065:RDQ983085 RNM983065:RNM983085 RXI983065:RXI983085 SHE983065:SHE983085 SRA983065:SRA983085 TAW983065:TAW983085 TKS983065:TKS983085 TUO983065:TUO983085 UEK983065:UEK983085 UOG983065:UOG983085 UYC983065:UYC983085 VHY983065:VHY983085 VRU983065:VRU983085 WBQ983065:WBQ983085 WLM983065:WLM983085 WVI983065:WVI983085">
      <formula1>"1,2,3,4,5"</formula1>
    </dataValidation>
  </dataValidation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9"/>
  <sheetViews>
    <sheetView topLeftCell="H113" zoomScale="80" zoomScaleNormal="80" workbookViewId="0">
      <selection activeCell="M134" sqref="M134"/>
    </sheetView>
  </sheetViews>
  <sheetFormatPr baseColWidth="10" defaultRowHeight="14.25" x14ac:dyDescent="0.25"/>
  <cols>
    <col min="1" max="1" width="3.140625" style="123" bestFit="1" customWidth="1"/>
    <col min="2" max="2" width="58.85546875" style="123" customWidth="1"/>
    <col min="3" max="3" width="31.140625" style="123" customWidth="1"/>
    <col min="4" max="4" width="26.7109375" style="123" customWidth="1"/>
    <col min="5" max="5" width="25" style="123" customWidth="1"/>
    <col min="6" max="7" width="29.7109375" style="123" customWidth="1"/>
    <col min="8" max="8" width="23" style="123" customWidth="1"/>
    <col min="9" max="9" width="27.28515625" style="123" customWidth="1"/>
    <col min="10" max="10" width="29.5703125" style="123" customWidth="1"/>
    <col min="11" max="11" width="33" style="123" customWidth="1"/>
    <col min="12" max="12" width="29.85546875" style="123" customWidth="1"/>
    <col min="13" max="13" width="26.28515625" style="123" customWidth="1"/>
    <col min="14" max="14" width="22.140625" style="123" customWidth="1"/>
    <col min="15" max="15" width="26.140625" style="123" customWidth="1"/>
    <col min="16" max="16" width="19.5703125" style="123" bestFit="1" customWidth="1"/>
    <col min="17" max="17" width="21.85546875" style="123" customWidth="1"/>
    <col min="18" max="18" width="18.28515625" style="123" customWidth="1"/>
    <col min="19" max="22" width="6.42578125" style="123" customWidth="1"/>
    <col min="23" max="251" width="11.42578125" style="123"/>
    <col min="252" max="252" width="1" style="123" customWidth="1"/>
    <col min="253" max="253" width="4.28515625" style="123" customWidth="1"/>
    <col min="254" max="254" width="34.7109375" style="123" customWidth="1"/>
    <col min="255" max="255" width="0" style="123" hidden="1" customWidth="1"/>
    <col min="256" max="256" width="20" style="123" customWidth="1"/>
    <col min="257" max="257" width="20.85546875" style="123" customWidth="1"/>
    <col min="258" max="258" width="25" style="123" customWidth="1"/>
    <col min="259" max="259" width="18.7109375" style="123" customWidth="1"/>
    <col min="260" max="260" width="29.7109375" style="123" customWidth="1"/>
    <col min="261" max="261" width="13.42578125" style="123" customWidth="1"/>
    <col min="262" max="262" width="13.85546875" style="123" customWidth="1"/>
    <col min="263" max="267" width="16.5703125" style="123" customWidth="1"/>
    <col min="268" max="268" width="20.5703125" style="123" customWidth="1"/>
    <col min="269" max="269" width="21.140625" style="123" customWidth="1"/>
    <col min="270" max="270" width="9.5703125" style="123" customWidth="1"/>
    <col min="271" max="271" width="0.42578125" style="123" customWidth="1"/>
    <col min="272" max="278" width="6.42578125" style="123" customWidth="1"/>
    <col min="279" max="507" width="11.42578125" style="123"/>
    <col min="508" max="508" width="1" style="123" customWidth="1"/>
    <col min="509" max="509" width="4.28515625" style="123" customWidth="1"/>
    <col min="510" max="510" width="34.7109375" style="123" customWidth="1"/>
    <col min="511" max="511" width="0" style="123" hidden="1" customWidth="1"/>
    <col min="512" max="512" width="20" style="123" customWidth="1"/>
    <col min="513" max="513" width="20.85546875" style="123" customWidth="1"/>
    <col min="514" max="514" width="25" style="123" customWidth="1"/>
    <col min="515" max="515" width="18.7109375" style="123" customWidth="1"/>
    <col min="516" max="516" width="29.7109375" style="123" customWidth="1"/>
    <col min="517" max="517" width="13.42578125" style="123" customWidth="1"/>
    <col min="518" max="518" width="13.85546875" style="123" customWidth="1"/>
    <col min="519" max="523" width="16.5703125" style="123" customWidth="1"/>
    <col min="524" max="524" width="20.5703125" style="123" customWidth="1"/>
    <col min="525" max="525" width="21.140625" style="123" customWidth="1"/>
    <col min="526" max="526" width="9.5703125" style="123" customWidth="1"/>
    <col min="527" max="527" width="0.42578125" style="123" customWidth="1"/>
    <col min="528" max="534" width="6.42578125" style="123" customWidth="1"/>
    <col min="535" max="763" width="11.42578125" style="123"/>
    <col min="764" max="764" width="1" style="123" customWidth="1"/>
    <col min="765" max="765" width="4.28515625" style="123" customWidth="1"/>
    <col min="766" max="766" width="34.7109375" style="123" customWidth="1"/>
    <col min="767" max="767" width="0" style="123" hidden="1" customWidth="1"/>
    <col min="768" max="768" width="20" style="123" customWidth="1"/>
    <col min="769" max="769" width="20.85546875" style="123" customWidth="1"/>
    <col min="770" max="770" width="25" style="123" customWidth="1"/>
    <col min="771" max="771" width="18.7109375" style="123" customWidth="1"/>
    <col min="772" max="772" width="29.7109375" style="123" customWidth="1"/>
    <col min="773" max="773" width="13.42578125" style="123" customWidth="1"/>
    <col min="774" max="774" width="13.85546875" style="123" customWidth="1"/>
    <col min="775" max="779" width="16.5703125" style="123" customWidth="1"/>
    <col min="780" max="780" width="20.5703125" style="123" customWidth="1"/>
    <col min="781" max="781" width="21.140625" style="123" customWidth="1"/>
    <col min="782" max="782" width="9.5703125" style="123" customWidth="1"/>
    <col min="783" max="783" width="0.42578125" style="123" customWidth="1"/>
    <col min="784" max="790" width="6.42578125" style="123" customWidth="1"/>
    <col min="791" max="1019" width="11.42578125" style="123"/>
    <col min="1020" max="1020" width="1" style="123" customWidth="1"/>
    <col min="1021" max="1021" width="4.28515625" style="123" customWidth="1"/>
    <col min="1022" max="1022" width="34.7109375" style="123" customWidth="1"/>
    <col min="1023" max="1023" width="0" style="123" hidden="1" customWidth="1"/>
    <col min="1024" max="1024" width="20" style="123" customWidth="1"/>
    <col min="1025" max="1025" width="20.85546875" style="123" customWidth="1"/>
    <col min="1026" max="1026" width="25" style="123" customWidth="1"/>
    <col min="1027" max="1027" width="18.7109375" style="123" customWidth="1"/>
    <col min="1028" max="1028" width="29.7109375" style="123" customWidth="1"/>
    <col min="1029" max="1029" width="13.42578125" style="123" customWidth="1"/>
    <col min="1030" max="1030" width="13.85546875" style="123" customWidth="1"/>
    <col min="1031" max="1035" width="16.5703125" style="123" customWidth="1"/>
    <col min="1036" max="1036" width="20.5703125" style="123" customWidth="1"/>
    <col min="1037" max="1037" width="21.140625" style="123" customWidth="1"/>
    <col min="1038" max="1038" width="9.5703125" style="123" customWidth="1"/>
    <col min="1039" max="1039" width="0.42578125" style="123" customWidth="1"/>
    <col min="1040" max="1046" width="6.42578125" style="123" customWidth="1"/>
    <col min="1047" max="1275" width="11.42578125" style="123"/>
    <col min="1276" max="1276" width="1" style="123" customWidth="1"/>
    <col min="1277" max="1277" width="4.28515625" style="123" customWidth="1"/>
    <col min="1278" max="1278" width="34.7109375" style="123" customWidth="1"/>
    <col min="1279" max="1279" width="0" style="123" hidden="1" customWidth="1"/>
    <col min="1280" max="1280" width="20" style="123" customWidth="1"/>
    <col min="1281" max="1281" width="20.85546875" style="123" customWidth="1"/>
    <col min="1282" max="1282" width="25" style="123" customWidth="1"/>
    <col min="1283" max="1283" width="18.7109375" style="123" customWidth="1"/>
    <col min="1284" max="1284" width="29.7109375" style="123" customWidth="1"/>
    <col min="1285" max="1285" width="13.42578125" style="123" customWidth="1"/>
    <col min="1286" max="1286" width="13.85546875" style="123" customWidth="1"/>
    <col min="1287" max="1291" width="16.5703125" style="123" customWidth="1"/>
    <col min="1292" max="1292" width="20.5703125" style="123" customWidth="1"/>
    <col min="1293" max="1293" width="21.140625" style="123" customWidth="1"/>
    <col min="1294" max="1294" width="9.5703125" style="123" customWidth="1"/>
    <col min="1295" max="1295" width="0.42578125" style="123" customWidth="1"/>
    <col min="1296" max="1302" width="6.42578125" style="123" customWidth="1"/>
    <col min="1303" max="1531" width="11.42578125" style="123"/>
    <col min="1532" max="1532" width="1" style="123" customWidth="1"/>
    <col min="1533" max="1533" width="4.28515625" style="123" customWidth="1"/>
    <col min="1534" max="1534" width="34.7109375" style="123" customWidth="1"/>
    <col min="1535" max="1535" width="0" style="123" hidden="1" customWidth="1"/>
    <col min="1536" max="1536" width="20" style="123" customWidth="1"/>
    <col min="1537" max="1537" width="20.85546875" style="123" customWidth="1"/>
    <col min="1538" max="1538" width="25" style="123" customWidth="1"/>
    <col min="1539" max="1539" width="18.7109375" style="123" customWidth="1"/>
    <col min="1540" max="1540" width="29.7109375" style="123" customWidth="1"/>
    <col min="1541" max="1541" width="13.42578125" style="123" customWidth="1"/>
    <col min="1542" max="1542" width="13.85546875" style="123" customWidth="1"/>
    <col min="1543" max="1547" width="16.5703125" style="123" customWidth="1"/>
    <col min="1548" max="1548" width="20.5703125" style="123" customWidth="1"/>
    <col min="1549" max="1549" width="21.140625" style="123" customWidth="1"/>
    <col min="1550" max="1550" width="9.5703125" style="123" customWidth="1"/>
    <col min="1551" max="1551" width="0.42578125" style="123" customWidth="1"/>
    <col min="1552" max="1558" width="6.42578125" style="123" customWidth="1"/>
    <col min="1559" max="1787" width="11.42578125" style="123"/>
    <col min="1788" max="1788" width="1" style="123" customWidth="1"/>
    <col min="1789" max="1789" width="4.28515625" style="123" customWidth="1"/>
    <col min="1790" max="1790" width="34.7109375" style="123" customWidth="1"/>
    <col min="1791" max="1791" width="0" style="123" hidden="1" customWidth="1"/>
    <col min="1792" max="1792" width="20" style="123" customWidth="1"/>
    <col min="1793" max="1793" width="20.85546875" style="123" customWidth="1"/>
    <col min="1794" max="1794" width="25" style="123" customWidth="1"/>
    <col min="1795" max="1795" width="18.7109375" style="123" customWidth="1"/>
    <col min="1796" max="1796" width="29.7109375" style="123" customWidth="1"/>
    <col min="1797" max="1797" width="13.42578125" style="123" customWidth="1"/>
    <col min="1798" max="1798" width="13.85546875" style="123" customWidth="1"/>
    <col min="1799" max="1803" width="16.5703125" style="123" customWidth="1"/>
    <col min="1804" max="1804" width="20.5703125" style="123" customWidth="1"/>
    <col min="1805" max="1805" width="21.140625" style="123" customWidth="1"/>
    <col min="1806" max="1806" width="9.5703125" style="123" customWidth="1"/>
    <col min="1807" max="1807" width="0.42578125" style="123" customWidth="1"/>
    <col min="1808" max="1814" width="6.42578125" style="123" customWidth="1"/>
    <col min="1815" max="2043" width="11.42578125" style="123"/>
    <col min="2044" max="2044" width="1" style="123" customWidth="1"/>
    <col min="2045" max="2045" width="4.28515625" style="123" customWidth="1"/>
    <col min="2046" max="2046" width="34.7109375" style="123" customWidth="1"/>
    <col min="2047" max="2047" width="0" style="123" hidden="1" customWidth="1"/>
    <col min="2048" max="2048" width="20" style="123" customWidth="1"/>
    <col min="2049" max="2049" width="20.85546875" style="123" customWidth="1"/>
    <col min="2050" max="2050" width="25" style="123" customWidth="1"/>
    <col min="2051" max="2051" width="18.7109375" style="123" customWidth="1"/>
    <col min="2052" max="2052" width="29.7109375" style="123" customWidth="1"/>
    <col min="2053" max="2053" width="13.42578125" style="123" customWidth="1"/>
    <col min="2054" max="2054" width="13.85546875" style="123" customWidth="1"/>
    <col min="2055" max="2059" width="16.5703125" style="123" customWidth="1"/>
    <col min="2060" max="2060" width="20.5703125" style="123" customWidth="1"/>
    <col min="2061" max="2061" width="21.140625" style="123" customWidth="1"/>
    <col min="2062" max="2062" width="9.5703125" style="123" customWidth="1"/>
    <col min="2063" max="2063" width="0.42578125" style="123" customWidth="1"/>
    <col min="2064" max="2070" width="6.42578125" style="123" customWidth="1"/>
    <col min="2071" max="2299" width="11.42578125" style="123"/>
    <col min="2300" max="2300" width="1" style="123" customWidth="1"/>
    <col min="2301" max="2301" width="4.28515625" style="123" customWidth="1"/>
    <col min="2302" max="2302" width="34.7109375" style="123" customWidth="1"/>
    <col min="2303" max="2303" width="0" style="123" hidden="1" customWidth="1"/>
    <col min="2304" max="2304" width="20" style="123" customWidth="1"/>
    <col min="2305" max="2305" width="20.85546875" style="123" customWidth="1"/>
    <col min="2306" max="2306" width="25" style="123" customWidth="1"/>
    <col min="2307" max="2307" width="18.7109375" style="123" customWidth="1"/>
    <col min="2308" max="2308" width="29.7109375" style="123" customWidth="1"/>
    <col min="2309" max="2309" width="13.42578125" style="123" customWidth="1"/>
    <col min="2310" max="2310" width="13.85546875" style="123" customWidth="1"/>
    <col min="2311" max="2315" width="16.5703125" style="123" customWidth="1"/>
    <col min="2316" max="2316" width="20.5703125" style="123" customWidth="1"/>
    <col min="2317" max="2317" width="21.140625" style="123" customWidth="1"/>
    <col min="2318" max="2318" width="9.5703125" style="123" customWidth="1"/>
    <col min="2319" max="2319" width="0.42578125" style="123" customWidth="1"/>
    <col min="2320" max="2326" width="6.42578125" style="123" customWidth="1"/>
    <col min="2327" max="2555" width="11.42578125" style="123"/>
    <col min="2556" max="2556" width="1" style="123" customWidth="1"/>
    <col min="2557" max="2557" width="4.28515625" style="123" customWidth="1"/>
    <col min="2558" max="2558" width="34.7109375" style="123" customWidth="1"/>
    <col min="2559" max="2559" width="0" style="123" hidden="1" customWidth="1"/>
    <col min="2560" max="2560" width="20" style="123" customWidth="1"/>
    <col min="2561" max="2561" width="20.85546875" style="123" customWidth="1"/>
    <col min="2562" max="2562" width="25" style="123" customWidth="1"/>
    <col min="2563" max="2563" width="18.7109375" style="123" customWidth="1"/>
    <col min="2564" max="2564" width="29.7109375" style="123" customWidth="1"/>
    <col min="2565" max="2565" width="13.42578125" style="123" customWidth="1"/>
    <col min="2566" max="2566" width="13.85546875" style="123" customWidth="1"/>
    <col min="2567" max="2571" width="16.5703125" style="123" customWidth="1"/>
    <col min="2572" max="2572" width="20.5703125" style="123" customWidth="1"/>
    <col min="2573" max="2573" width="21.140625" style="123" customWidth="1"/>
    <col min="2574" max="2574" width="9.5703125" style="123" customWidth="1"/>
    <col min="2575" max="2575" width="0.42578125" style="123" customWidth="1"/>
    <col min="2576" max="2582" width="6.42578125" style="123" customWidth="1"/>
    <col min="2583" max="2811" width="11.42578125" style="123"/>
    <col min="2812" max="2812" width="1" style="123" customWidth="1"/>
    <col min="2813" max="2813" width="4.28515625" style="123" customWidth="1"/>
    <col min="2814" max="2814" width="34.7109375" style="123" customWidth="1"/>
    <col min="2815" max="2815" width="0" style="123" hidden="1" customWidth="1"/>
    <col min="2816" max="2816" width="20" style="123" customWidth="1"/>
    <col min="2817" max="2817" width="20.85546875" style="123" customWidth="1"/>
    <col min="2818" max="2818" width="25" style="123" customWidth="1"/>
    <col min="2819" max="2819" width="18.7109375" style="123" customWidth="1"/>
    <col min="2820" max="2820" width="29.7109375" style="123" customWidth="1"/>
    <col min="2821" max="2821" width="13.42578125" style="123" customWidth="1"/>
    <col min="2822" max="2822" width="13.85546875" style="123" customWidth="1"/>
    <col min="2823" max="2827" width="16.5703125" style="123" customWidth="1"/>
    <col min="2828" max="2828" width="20.5703125" style="123" customWidth="1"/>
    <col min="2829" max="2829" width="21.140625" style="123" customWidth="1"/>
    <col min="2830" max="2830" width="9.5703125" style="123" customWidth="1"/>
    <col min="2831" max="2831" width="0.42578125" style="123" customWidth="1"/>
    <col min="2832" max="2838" width="6.42578125" style="123" customWidth="1"/>
    <col min="2839" max="3067" width="11.42578125" style="123"/>
    <col min="3068" max="3068" width="1" style="123" customWidth="1"/>
    <col min="3069" max="3069" width="4.28515625" style="123" customWidth="1"/>
    <col min="3070" max="3070" width="34.7109375" style="123" customWidth="1"/>
    <col min="3071" max="3071" width="0" style="123" hidden="1" customWidth="1"/>
    <col min="3072" max="3072" width="20" style="123" customWidth="1"/>
    <col min="3073" max="3073" width="20.85546875" style="123" customWidth="1"/>
    <col min="3074" max="3074" width="25" style="123" customWidth="1"/>
    <col min="3075" max="3075" width="18.7109375" style="123" customWidth="1"/>
    <col min="3076" max="3076" width="29.7109375" style="123" customWidth="1"/>
    <col min="3077" max="3077" width="13.42578125" style="123" customWidth="1"/>
    <col min="3078" max="3078" width="13.85546875" style="123" customWidth="1"/>
    <col min="3079" max="3083" width="16.5703125" style="123" customWidth="1"/>
    <col min="3084" max="3084" width="20.5703125" style="123" customWidth="1"/>
    <col min="3085" max="3085" width="21.140625" style="123" customWidth="1"/>
    <col min="3086" max="3086" width="9.5703125" style="123" customWidth="1"/>
    <col min="3087" max="3087" width="0.42578125" style="123" customWidth="1"/>
    <col min="3088" max="3094" width="6.42578125" style="123" customWidth="1"/>
    <col min="3095" max="3323" width="11.42578125" style="123"/>
    <col min="3324" max="3324" width="1" style="123" customWidth="1"/>
    <col min="3325" max="3325" width="4.28515625" style="123" customWidth="1"/>
    <col min="3326" max="3326" width="34.7109375" style="123" customWidth="1"/>
    <col min="3327" max="3327" width="0" style="123" hidden="1" customWidth="1"/>
    <col min="3328" max="3328" width="20" style="123" customWidth="1"/>
    <col min="3329" max="3329" width="20.85546875" style="123" customWidth="1"/>
    <col min="3330" max="3330" width="25" style="123" customWidth="1"/>
    <col min="3331" max="3331" width="18.7109375" style="123" customWidth="1"/>
    <col min="3332" max="3332" width="29.7109375" style="123" customWidth="1"/>
    <col min="3333" max="3333" width="13.42578125" style="123" customWidth="1"/>
    <col min="3334" max="3334" width="13.85546875" style="123" customWidth="1"/>
    <col min="3335" max="3339" width="16.5703125" style="123" customWidth="1"/>
    <col min="3340" max="3340" width="20.5703125" style="123" customWidth="1"/>
    <col min="3341" max="3341" width="21.140625" style="123" customWidth="1"/>
    <col min="3342" max="3342" width="9.5703125" style="123" customWidth="1"/>
    <col min="3343" max="3343" width="0.42578125" style="123" customWidth="1"/>
    <col min="3344" max="3350" width="6.42578125" style="123" customWidth="1"/>
    <col min="3351" max="3579" width="11.42578125" style="123"/>
    <col min="3580" max="3580" width="1" style="123" customWidth="1"/>
    <col min="3581" max="3581" width="4.28515625" style="123" customWidth="1"/>
    <col min="3582" max="3582" width="34.7109375" style="123" customWidth="1"/>
    <col min="3583" max="3583" width="0" style="123" hidden="1" customWidth="1"/>
    <col min="3584" max="3584" width="20" style="123" customWidth="1"/>
    <col min="3585" max="3585" width="20.85546875" style="123" customWidth="1"/>
    <col min="3586" max="3586" width="25" style="123" customWidth="1"/>
    <col min="3587" max="3587" width="18.7109375" style="123" customWidth="1"/>
    <col min="3588" max="3588" width="29.7109375" style="123" customWidth="1"/>
    <col min="3589" max="3589" width="13.42578125" style="123" customWidth="1"/>
    <col min="3590" max="3590" width="13.85546875" style="123" customWidth="1"/>
    <col min="3591" max="3595" width="16.5703125" style="123" customWidth="1"/>
    <col min="3596" max="3596" width="20.5703125" style="123" customWidth="1"/>
    <col min="3597" max="3597" width="21.140625" style="123" customWidth="1"/>
    <col min="3598" max="3598" width="9.5703125" style="123" customWidth="1"/>
    <col min="3599" max="3599" width="0.42578125" style="123" customWidth="1"/>
    <col min="3600" max="3606" width="6.42578125" style="123" customWidth="1"/>
    <col min="3607" max="3835" width="11.42578125" style="123"/>
    <col min="3836" max="3836" width="1" style="123" customWidth="1"/>
    <col min="3837" max="3837" width="4.28515625" style="123" customWidth="1"/>
    <col min="3838" max="3838" width="34.7109375" style="123" customWidth="1"/>
    <col min="3839" max="3839" width="0" style="123" hidden="1" customWidth="1"/>
    <col min="3840" max="3840" width="20" style="123" customWidth="1"/>
    <col min="3841" max="3841" width="20.85546875" style="123" customWidth="1"/>
    <col min="3842" max="3842" width="25" style="123" customWidth="1"/>
    <col min="3843" max="3843" width="18.7109375" style="123" customWidth="1"/>
    <col min="3844" max="3844" width="29.7109375" style="123" customWidth="1"/>
    <col min="3845" max="3845" width="13.42578125" style="123" customWidth="1"/>
    <col min="3846" max="3846" width="13.85546875" style="123" customWidth="1"/>
    <col min="3847" max="3851" width="16.5703125" style="123" customWidth="1"/>
    <col min="3852" max="3852" width="20.5703125" style="123" customWidth="1"/>
    <col min="3853" max="3853" width="21.140625" style="123" customWidth="1"/>
    <col min="3854" max="3854" width="9.5703125" style="123" customWidth="1"/>
    <col min="3855" max="3855" width="0.42578125" style="123" customWidth="1"/>
    <col min="3856" max="3862" width="6.42578125" style="123" customWidth="1"/>
    <col min="3863" max="4091" width="11.42578125" style="123"/>
    <col min="4092" max="4092" width="1" style="123" customWidth="1"/>
    <col min="4093" max="4093" width="4.28515625" style="123" customWidth="1"/>
    <col min="4094" max="4094" width="34.7109375" style="123" customWidth="1"/>
    <col min="4095" max="4095" width="0" style="123" hidden="1" customWidth="1"/>
    <col min="4096" max="4096" width="20" style="123" customWidth="1"/>
    <col min="4097" max="4097" width="20.85546875" style="123" customWidth="1"/>
    <col min="4098" max="4098" width="25" style="123" customWidth="1"/>
    <col min="4099" max="4099" width="18.7109375" style="123" customWidth="1"/>
    <col min="4100" max="4100" width="29.7109375" style="123" customWidth="1"/>
    <col min="4101" max="4101" width="13.42578125" style="123" customWidth="1"/>
    <col min="4102" max="4102" width="13.85546875" style="123" customWidth="1"/>
    <col min="4103" max="4107" width="16.5703125" style="123" customWidth="1"/>
    <col min="4108" max="4108" width="20.5703125" style="123" customWidth="1"/>
    <col min="4109" max="4109" width="21.140625" style="123" customWidth="1"/>
    <col min="4110" max="4110" width="9.5703125" style="123" customWidth="1"/>
    <col min="4111" max="4111" width="0.42578125" style="123" customWidth="1"/>
    <col min="4112" max="4118" width="6.42578125" style="123" customWidth="1"/>
    <col min="4119" max="4347" width="11.42578125" style="123"/>
    <col min="4348" max="4348" width="1" style="123" customWidth="1"/>
    <col min="4349" max="4349" width="4.28515625" style="123" customWidth="1"/>
    <col min="4350" max="4350" width="34.7109375" style="123" customWidth="1"/>
    <col min="4351" max="4351" width="0" style="123" hidden="1" customWidth="1"/>
    <col min="4352" max="4352" width="20" style="123" customWidth="1"/>
    <col min="4353" max="4353" width="20.85546875" style="123" customWidth="1"/>
    <col min="4354" max="4354" width="25" style="123" customWidth="1"/>
    <col min="4355" max="4355" width="18.7109375" style="123" customWidth="1"/>
    <col min="4356" max="4356" width="29.7109375" style="123" customWidth="1"/>
    <col min="4357" max="4357" width="13.42578125" style="123" customWidth="1"/>
    <col min="4358" max="4358" width="13.85546875" style="123" customWidth="1"/>
    <col min="4359" max="4363" width="16.5703125" style="123" customWidth="1"/>
    <col min="4364" max="4364" width="20.5703125" style="123" customWidth="1"/>
    <col min="4365" max="4365" width="21.140625" style="123" customWidth="1"/>
    <col min="4366" max="4366" width="9.5703125" style="123" customWidth="1"/>
    <col min="4367" max="4367" width="0.42578125" style="123" customWidth="1"/>
    <col min="4368" max="4374" width="6.42578125" style="123" customWidth="1"/>
    <col min="4375" max="4603" width="11.42578125" style="123"/>
    <col min="4604" max="4604" width="1" style="123" customWidth="1"/>
    <col min="4605" max="4605" width="4.28515625" style="123" customWidth="1"/>
    <col min="4606" max="4606" width="34.7109375" style="123" customWidth="1"/>
    <col min="4607" max="4607" width="0" style="123" hidden="1" customWidth="1"/>
    <col min="4608" max="4608" width="20" style="123" customWidth="1"/>
    <col min="4609" max="4609" width="20.85546875" style="123" customWidth="1"/>
    <col min="4610" max="4610" width="25" style="123" customWidth="1"/>
    <col min="4611" max="4611" width="18.7109375" style="123" customWidth="1"/>
    <col min="4612" max="4612" width="29.7109375" style="123" customWidth="1"/>
    <col min="4613" max="4613" width="13.42578125" style="123" customWidth="1"/>
    <col min="4614" max="4614" width="13.85546875" style="123" customWidth="1"/>
    <col min="4615" max="4619" width="16.5703125" style="123" customWidth="1"/>
    <col min="4620" max="4620" width="20.5703125" style="123" customWidth="1"/>
    <col min="4621" max="4621" width="21.140625" style="123" customWidth="1"/>
    <col min="4622" max="4622" width="9.5703125" style="123" customWidth="1"/>
    <col min="4623" max="4623" width="0.42578125" style="123" customWidth="1"/>
    <col min="4624" max="4630" width="6.42578125" style="123" customWidth="1"/>
    <col min="4631" max="4859" width="11.42578125" style="123"/>
    <col min="4860" max="4860" width="1" style="123" customWidth="1"/>
    <col min="4861" max="4861" width="4.28515625" style="123" customWidth="1"/>
    <col min="4862" max="4862" width="34.7109375" style="123" customWidth="1"/>
    <col min="4863" max="4863" width="0" style="123" hidden="1" customWidth="1"/>
    <col min="4864" max="4864" width="20" style="123" customWidth="1"/>
    <col min="4865" max="4865" width="20.85546875" style="123" customWidth="1"/>
    <col min="4866" max="4866" width="25" style="123" customWidth="1"/>
    <col min="4867" max="4867" width="18.7109375" style="123" customWidth="1"/>
    <col min="4868" max="4868" width="29.7109375" style="123" customWidth="1"/>
    <col min="4869" max="4869" width="13.42578125" style="123" customWidth="1"/>
    <col min="4870" max="4870" width="13.85546875" style="123" customWidth="1"/>
    <col min="4871" max="4875" width="16.5703125" style="123" customWidth="1"/>
    <col min="4876" max="4876" width="20.5703125" style="123" customWidth="1"/>
    <col min="4877" max="4877" width="21.140625" style="123" customWidth="1"/>
    <col min="4878" max="4878" width="9.5703125" style="123" customWidth="1"/>
    <col min="4879" max="4879" width="0.42578125" style="123" customWidth="1"/>
    <col min="4880" max="4886" width="6.42578125" style="123" customWidth="1"/>
    <col min="4887" max="5115" width="11.42578125" style="123"/>
    <col min="5116" max="5116" width="1" style="123" customWidth="1"/>
    <col min="5117" max="5117" width="4.28515625" style="123" customWidth="1"/>
    <col min="5118" max="5118" width="34.7109375" style="123" customWidth="1"/>
    <col min="5119" max="5119" width="0" style="123" hidden="1" customWidth="1"/>
    <col min="5120" max="5120" width="20" style="123" customWidth="1"/>
    <col min="5121" max="5121" width="20.85546875" style="123" customWidth="1"/>
    <col min="5122" max="5122" width="25" style="123" customWidth="1"/>
    <col min="5123" max="5123" width="18.7109375" style="123" customWidth="1"/>
    <col min="5124" max="5124" width="29.7109375" style="123" customWidth="1"/>
    <col min="5125" max="5125" width="13.42578125" style="123" customWidth="1"/>
    <col min="5126" max="5126" width="13.85546875" style="123" customWidth="1"/>
    <col min="5127" max="5131" width="16.5703125" style="123" customWidth="1"/>
    <col min="5132" max="5132" width="20.5703125" style="123" customWidth="1"/>
    <col min="5133" max="5133" width="21.140625" style="123" customWidth="1"/>
    <col min="5134" max="5134" width="9.5703125" style="123" customWidth="1"/>
    <col min="5135" max="5135" width="0.42578125" style="123" customWidth="1"/>
    <col min="5136" max="5142" width="6.42578125" style="123" customWidth="1"/>
    <col min="5143" max="5371" width="11.42578125" style="123"/>
    <col min="5372" max="5372" width="1" style="123" customWidth="1"/>
    <col min="5373" max="5373" width="4.28515625" style="123" customWidth="1"/>
    <col min="5374" max="5374" width="34.7109375" style="123" customWidth="1"/>
    <col min="5375" max="5375" width="0" style="123" hidden="1" customWidth="1"/>
    <col min="5376" max="5376" width="20" style="123" customWidth="1"/>
    <col min="5377" max="5377" width="20.85546875" style="123" customWidth="1"/>
    <col min="5378" max="5378" width="25" style="123" customWidth="1"/>
    <col min="5379" max="5379" width="18.7109375" style="123" customWidth="1"/>
    <col min="5380" max="5380" width="29.7109375" style="123" customWidth="1"/>
    <col min="5381" max="5381" width="13.42578125" style="123" customWidth="1"/>
    <col min="5382" max="5382" width="13.85546875" style="123" customWidth="1"/>
    <col min="5383" max="5387" width="16.5703125" style="123" customWidth="1"/>
    <col min="5388" max="5388" width="20.5703125" style="123" customWidth="1"/>
    <col min="5389" max="5389" width="21.140625" style="123" customWidth="1"/>
    <col min="5390" max="5390" width="9.5703125" style="123" customWidth="1"/>
    <col min="5391" max="5391" width="0.42578125" style="123" customWidth="1"/>
    <col min="5392" max="5398" width="6.42578125" style="123" customWidth="1"/>
    <col min="5399" max="5627" width="11.42578125" style="123"/>
    <col min="5628" max="5628" width="1" style="123" customWidth="1"/>
    <col min="5629" max="5629" width="4.28515625" style="123" customWidth="1"/>
    <col min="5630" max="5630" width="34.7109375" style="123" customWidth="1"/>
    <col min="5631" max="5631" width="0" style="123" hidden="1" customWidth="1"/>
    <col min="5632" max="5632" width="20" style="123" customWidth="1"/>
    <col min="5633" max="5633" width="20.85546875" style="123" customWidth="1"/>
    <col min="5634" max="5634" width="25" style="123" customWidth="1"/>
    <col min="5635" max="5635" width="18.7109375" style="123" customWidth="1"/>
    <col min="5636" max="5636" width="29.7109375" style="123" customWidth="1"/>
    <col min="5637" max="5637" width="13.42578125" style="123" customWidth="1"/>
    <col min="5638" max="5638" width="13.85546875" style="123" customWidth="1"/>
    <col min="5639" max="5643" width="16.5703125" style="123" customWidth="1"/>
    <col min="5644" max="5644" width="20.5703125" style="123" customWidth="1"/>
    <col min="5645" max="5645" width="21.140625" style="123" customWidth="1"/>
    <col min="5646" max="5646" width="9.5703125" style="123" customWidth="1"/>
    <col min="5647" max="5647" width="0.42578125" style="123" customWidth="1"/>
    <col min="5648" max="5654" width="6.42578125" style="123" customWidth="1"/>
    <col min="5655" max="5883" width="11.42578125" style="123"/>
    <col min="5884" max="5884" width="1" style="123" customWidth="1"/>
    <col min="5885" max="5885" width="4.28515625" style="123" customWidth="1"/>
    <col min="5886" max="5886" width="34.7109375" style="123" customWidth="1"/>
    <col min="5887" max="5887" width="0" style="123" hidden="1" customWidth="1"/>
    <col min="5888" max="5888" width="20" style="123" customWidth="1"/>
    <col min="5889" max="5889" width="20.85546875" style="123" customWidth="1"/>
    <col min="5890" max="5890" width="25" style="123" customWidth="1"/>
    <col min="5891" max="5891" width="18.7109375" style="123" customWidth="1"/>
    <col min="5892" max="5892" width="29.7109375" style="123" customWidth="1"/>
    <col min="5893" max="5893" width="13.42578125" style="123" customWidth="1"/>
    <col min="5894" max="5894" width="13.85546875" style="123" customWidth="1"/>
    <col min="5895" max="5899" width="16.5703125" style="123" customWidth="1"/>
    <col min="5900" max="5900" width="20.5703125" style="123" customWidth="1"/>
    <col min="5901" max="5901" width="21.140625" style="123" customWidth="1"/>
    <col min="5902" max="5902" width="9.5703125" style="123" customWidth="1"/>
    <col min="5903" max="5903" width="0.42578125" style="123" customWidth="1"/>
    <col min="5904" max="5910" width="6.42578125" style="123" customWidth="1"/>
    <col min="5911" max="6139" width="11.42578125" style="123"/>
    <col min="6140" max="6140" width="1" style="123" customWidth="1"/>
    <col min="6141" max="6141" width="4.28515625" style="123" customWidth="1"/>
    <col min="6142" max="6142" width="34.7109375" style="123" customWidth="1"/>
    <col min="6143" max="6143" width="0" style="123" hidden="1" customWidth="1"/>
    <col min="6144" max="6144" width="20" style="123" customWidth="1"/>
    <col min="6145" max="6145" width="20.85546875" style="123" customWidth="1"/>
    <col min="6146" max="6146" width="25" style="123" customWidth="1"/>
    <col min="6147" max="6147" width="18.7109375" style="123" customWidth="1"/>
    <col min="6148" max="6148" width="29.7109375" style="123" customWidth="1"/>
    <col min="6149" max="6149" width="13.42578125" style="123" customWidth="1"/>
    <col min="6150" max="6150" width="13.85546875" style="123" customWidth="1"/>
    <col min="6151" max="6155" width="16.5703125" style="123" customWidth="1"/>
    <col min="6156" max="6156" width="20.5703125" style="123" customWidth="1"/>
    <col min="6157" max="6157" width="21.140625" style="123" customWidth="1"/>
    <col min="6158" max="6158" width="9.5703125" style="123" customWidth="1"/>
    <col min="6159" max="6159" width="0.42578125" style="123" customWidth="1"/>
    <col min="6160" max="6166" width="6.42578125" style="123" customWidth="1"/>
    <col min="6167" max="6395" width="11.42578125" style="123"/>
    <col min="6396" max="6396" width="1" style="123" customWidth="1"/>
    <col min="6397" max="6397" width="4.28515625" style="123" customWidth="1"/>
    <col min="6398" max="6398" width="34.7109375" style="123" customWidth="1"/>
    <col min="6399" max="6399" width="0" style="123" hidden="1" customWidth="1"/>
    <col min="6400" max="6400" width="20" style="123" customWidth="1"/>
    <col min="6401" max="6401" width="20.85546875" style="123" customWidth="1"/>
    <col min="6402" max="6402" width="25" style="123" customWidth="1"/>
    <col min="6403" max="6403" width="18.7109375" style="123" customWidth="1"/>
    <col min="6404" max="6404" width="29.7109375" style="123" customWidth="1"/>
    <col min="6405" max="6405" width="13.42578125" style="123" customWidth="1"/>
    <col min="6406" max="6406" width="13.85546875" style="123" customWidth="1"/>
    <col min="6407" max="6411" width="16.5703125" style="123" customWidth="1"/>
    <col min="6412" max="6412" width="20.5703125" style="123" customWidth="1"/>
    <col min="6413" max="6413" width="21.140625" style="123" customWidth="1"/>
    <col min="6414" max="6414" width="9.5703125" style="123" customWidth="1"/>
    <col min="6415" max="6415" width="0.42578125" style="123" customWidth="1"/>
    <col min="6416" max="6422" width="6.42578125" style="123" customWidth="1"/>
    <col min="6423" max="6651" width="11.42578125" style="123"/>
    <col min="6652" max="6652" width="1" style="123" customWidth="1"/>
    <col min="6653" max="6653" width="4.28515625" style="123" customWidth="1"/>
    <col min="6654" max="6654" width="34.7109375" style="123" customWidth="1"/>
    <col min="6655" max="6655" width="0" style="123" hidden="1" customWidth="1"/>
    <col min="6656" max="6656" width="20" style="123" customWidth="1"/>
    <col min="6657" max="6657" width="20.85546875" style="123" customWidth="1"/>
    <col min="6658" max="6658" width="25" style="123" customWidth="1"/>
    <col min="6659" max="6659" width="18.7109375" style="123" customWidth="1"/>
    <col min="6660" max="6660" width="29.7109375" style="123" customWidth="1"/>
    <col min="6661" max="6661" width="13.42578125" style="123" customWidth="1"/>
    <col min="6662" max="6662" width="13.85546875" style="123" customWidth="1"/>
    <col min="6663" max="6667" width="16.5703125" style="123" customWidth="1"/>
    <col min="6668" max="6668" width="20.5703125" style="123" customWidth="1"/>
    <col min="6669" max="6669" width="21.140625" style="123" customWidth="1"/>
    <col min="6670" max="6670" width="9.5703125" style="123" customWidth="1"/>
    <col min="6671" max="6671" width="0.42578125" style="123" customWidth="1"/>
    <col min="6672" max="6678" width="6.42578125" style="123" customWidth="1"/>
    <col min="6679" max="6907" width="11.42578125" style="123"/>
    <col min="6908" max="6908" width="1" style="123" customWidth="1"/>
    <col min="6909" max="6909" width="4.28515625" style="123" customWidth="1"/>
    <col min="6910" max="6910" width="34.7109375" style="123" customWidth="1"/>
    <col min="6911" max="6911" width="0" style="123" hidden="1" customWidth="1"/>
    <col min="6912" max="6912" width="20" style="123" customWidth="1"/>
    <col min="6913" max="6913" width="20.85546875" style="123" customWidth="1"/>
    <col min="6914" max="6914" width="25" style="123" customWidth="1"/>
    <col min="6915" max="6915" width="18.7109375" style="123" customWidth="1"/>
    <col min="6916" max="6916" width="29.7109375" style="123" customWidth="1"/>
    <col min="6917" max="6917" width="13.42578125" style="123" customWidth="1"/>
    <col min="6918" max="6918" width="13.85546875" style="123" customWidth="1"/>
    <col min="6919" max="6923" width="16.5703125" style="123" customWidth="1"/>
    <col min="6924" max="6924" width="20.5703125" style="123" customWidth="1"/>
    <col min="6925" max="6925" width="21.140625" style="123" customWidth="1"/>
    <col min="6926" max="6926" width="9.5703125" style="123" customWidth="1"/>
    <col min="6927" max="6927" width="0.42578125" style="123" customWidth="1"/>
    <col min="6928" max="6934" width="6.42578125" style="123" customWidth="1"/>
    <col min="6935" max="7163" width="11.42578125" style="123"/>
    <col min="7164" max="7164" width="1" style="123" customWidth="1"/>
    <col min="7165" max="7165" width="4.28515625" style="123" customWidth="1"/>
    <col min="7166" max="7166" width="34.7109375" style="123" customWidth="1"/>
    <col min="7167" max="7167" width="0" style="123" hidden="1" customWidth="1"/>
    <col min="7168" max="7168" width="20" style="123" customWidth="1"/>
    <col min="7169" max="7169" width="20.85546875" style="123" customWidth="1"/>
    <col min="7170" max="7170" width="25" style="123" customWidth="1"/>
    <col min="7171" max="7171" width="18.7109375" style="123" customWidth="1"/>
    <col min="7172" max="7172" width="29.7109375" style="123" customWidth="1"/>
    <col min="7173" max="7173" width="13.42578125" style="123" customWidth="1"/>
    <col min="7174" max="7174" width="13.85546875" style="123" customWidth="1"/>
    <col min="7175" max="7179" width="16.5703125" style="123" customWidth="1"/>
    <col min="7180" max="7180" width="20.5703125" style="123" customWidth="1"/>
    <col min="7181" max="7181" width="21.140625" style="123" customWidth="1"/>
    <col min="7182" max="7182" width="9.5703125" style="123" customWidth="1"/>
    <col min="7183" max="7183" width="0.42578125" style="123" customWidth="1"/>
    <col min="7184" max="7190" width="6.42578125" style="123" customWidth="1"/>
    <col min="7191" max="7419" width="11.42578125" style="123"/>
    <col min="7420" max="7420" width="1" style="123" customWidth="1"/>
    <col min="7421" max="7421" width="4.28515625" style="123" customWidth="1"/>
    <col min="7422" max="7422" width="34.7109375" style="123" customWidth="1"/>
    <col min="7423" max="7423" width="0" style="123" hidden="1" customWidth="1"/>
    <col min="7424" max="7424" width="20" style="123" customWidth="1"/>
    <col min="7425" max="7425" width="20.85546875" style="123" customWidth="1"/>
    <col min="7426" max="7426" width="25" style="123" customWidth="1"/>
    <col min="7427" max="7427" width="18.7109375" style="123" customWidth="1"/>
    <col min="7428" max="7428" width="29.7109375" style="123" customWidth="1"/>
    <col min="7429" max="7429" width="13.42578125" style="123" customWidth="1"/>
    <col min="7430" max="7430" width="13.85546875" style="123" customWidth="1"/>
    <col min="7431" max="7435" width="16.5703125" style="123" customWidth="1"/>
    <col min="7436" max="7436" width="20.5703125" style="123" customWidth="1"/>
    <col min="7437" max="7437" width="21.140625" style="123" customWidth="1"/>
    <col min="7438" max="7438" width="9.5703125" style="123" customWidth="1"/>
    <col min="7439" max="7439" width="0.42578125" style="123" customWidth="1"/>
    <col min="7440" max="7446" width="6.42578125" style="123" customWidth="1"/>
    <col min="7447" max="7675" width="11.42578125" style="123"/>
    <col min="7676" max="7676" width="1" style="123" customWidth="1"/>
    <col min="7677" max="7677" width="4.28515625" style="123" customWidth="1"/>
    <col min="7678" max="7678" width="34.7109375" style="123" customWidth="1"/>
    <col min="7679" max="7679" width="0" style="123" hidden="1" customWidth="1"/>
    <col min="7680" max="7680" width="20" style="123" customWidth="1"/>
    <col min="7681" max="7681" width="20.85546875" style="123" customWidth="1"/>
    <col min="7682" max="7682" width="25" style="123" customWidth="1"/>
    <col min="7683" max="7683" width="18.7109375" style="123" customWidth="1"/>
    <col min="7684" max="7684" width="29.7109375" style="123" customWidth="1"/>
    <col min="7685" max="7685" width="13.42578125" style="123" customWidth="1"/>
    <col min="7686" max="7686" width="13.85546875" style="123" customWidth="1"/>
    <col min="7687" max="7691" width="16.5703125" style="123" customWidth="1"/>
    <col min="7692" max="7692" width="20.5703125" style="123" customWidth="1"/>
    <col min="7693" max="7693" width="21.140625" style="123" customWidth="1"/>
    <col min="7694" max="7694" width="9.5703125" style="123" customWidth="1"/>
    <col min="7695" max="7695" width="0.42578125" style="123" customWidth="1"/>
    <col min="7696" max="7702" width="6.42578125" style="123" customWidth="1"/>
    <col min="7703" max="7931" width="11.42578125" style="123"/>
    <col min="7932" max="7932" width="1" style="123" customWidth="1"/>
    <col min="7933" max="7933" width="4.28515625" style="123" customWidth="1"/>
    <col min="7934" max="7934" width="34.7109375" style="123" customWidth="1"/>
    <col min="7935" max="7935" width="0" style="123" hidden="1" customWidth="1"/>
    <col min="7936" max="7936" width="20" style="123" customWidth="1"/>
    <col min="7937" max="7937" width="20.85546875" style="123" customWidth="1"/>
    <col min="7938" max="7938" width="25" style="123" customWidth="1"/>
    <col min="7939" max="7939" width="18.7109375" style="123" customWidth="1"/>
    <col min="7940" max="7940" width="29.7109375" style="123" customWidth="1"/>
    <col min="7941" max="7941" width="13.42578125" style="123" customWidth="1"/>
    <col min="7942" max="7942" width="13.85546875" style="123" customWidth="1"/>
    <col min="7943" max="7947" width="16.5703125" style="123" customWidth="1"/>
    <col min="7948" max="7948" width="20.5703125" style="123" customWidth="1"/>
    <col min="7949" max="7949" width="21.140625" style="123" customWidth="1"/>
    <col min="7950" max="7950" width="9.5703125" style="123" customWidth="1"/>
    <col min="7951" max="7951" width="0.42578125" style="123" customWidth="1"/>
    <col min="7952" max="7958" width="6.42578125" style="123" customWidth="1"/>
    <col min="7959" max="8187" width="11.42578125" style="123"/>
    <col min="8188" max="8188" width="1" style="123" customWidth="1"/>
    <col min="8189" max="8189" width="4.28515625" style="123" customWidth="1"/>
    <col min="8190" max="8190" width="34.7109375" style="123" customWidth="1"/>
    <col min="8191" max="8191" width="0" style="123" hidden="1" customWidth="1"/>
    <col min="8192" max="8192" width="20" style="123" customWidth="1"/>
    <col min="8193" max="8193" width="20.85546875" style="123" customWidth="1"/>
    <col min="8194" max="8194" width="25" style="123" customWidth="1"/>
    <col min="8195" max="8195" width="18.7109375" style="123" customWidth="1"/>
    <col min="8196" max="8196" width="29.7109375" style="123" customWidth="1"/>
    <col min="8197" max="8197" width="13.42578125" style="123" customWidth="1"/>
    <col min="8198" max="8198" width="13.85546875" style="123" customWidth="1"/>
    <col min="8199" max="8203" width="16.5703125" style="123" customWidth="1"/>
    <col min="8204" max="8204" width="20.5703125" style="123" customWidth="1"/>
    <col min="8205" max="8205" width="21.140625" style="123" customWidth="1"/>
    <col min="8206" max="8206" width="9.5703125" style="123" customWidth="1"/>
    <col min="8207" max="8207" width="0.42578125" style="123" customWidth="1"/>
    <col min="8208" max="8214" width="6.42578125" style="123" customWidth="1"/>
    <col min="8215" max="8443" width="11.42578125" style="123"/>
    <col min="8444" max="8444" width="1" style="123" customWidth="1"/>
    <col min="8445" max="8445" width="4.28515625" style="123" customWidth="1"/>
    <col min="8446" max="8446" width="34.7109375" style="123" customWidth="1"/>
    <col min="8447" max="8447" width="0" style="123" hidden="1" customWidth="1"/>
    <col min="8448" max="8448" width="20" style="123" customWidth="1"/>
    <col min="8449" max="8449" width="20.85546875" style="123" customWidth="1"/>
    <col min="8450" max="8450" width="25" style="123" customWidth="1"/>
    <col min="8451" max="8451" width="18.7109375" style="123" customWidth="1"/>
    <col min="8452" max="8452" width="29.7109375" style="123" customWidth="1"/>
    <col min="8453" max="8453" width="13.42578125" style="123" customWidth="1"/>
    <col min="8454" max="8454" width="13.85546875" style="123" customWidth="1"/>
    <col min="8455" max="8459" width="16.5703125" style="123" customWidth="1"/>
    <col min="8460" max="8460" width="20.5703125" style="123" customWidth="1"/>
    <col min="8461" max="8461" width="21.140625" style="123" customWidth="1"/>
    <col min="8462" max="8462" width="9.5703125" style="123" customWidth="1"/>
    <col min="8463" max="8463" width="0.42578125" style="123" customWidth="1"/>
    <col min="8464" max="8470" width="6.42578125" style="123" customWidth="1"/>
    <col min="8471" max="8699" width="11.42578125" style="123"/>
    <col min="8700" max="8700" width="1" style="123" customWidth="1"/>
    <col min="8701" max="8701" width="4.28515625" style="123" customWidth="1"/>
    <col min="8702" max="8702" width="34.7109375" style="123" customWidth="1"/>
    <col min="8703" max="8703" width="0" style="123" hidden="1" customWidth="1"/>
    <col min="8704" max="8704" width="20" style="123" customWidth="1"/>
    <col min="8705" max="8705" width="20.85546875" style="123" customWidth="1"/>
    <col min="8706" max="8706" width="25" style="123" customWidth="1"/>
    <col min="8707" max="8707" width="18.7109375" style="123" customWidth="1"/>
    <col min="8708" max="8708" width="29.7109375" style="123" customWidth="1"/>
    <col min="8709" max="8709" width="13.42578125" style="123" customWidth="1"/>
    <col min="8710" max="8710" width="13.85546875" style="123" customWidth="1"/>
    <col min="8711" max="8715" width="16.5703125" style="123" customWidth="1"/>
    <col min="8716" max="8716" width="20.5703125" style="123" customWidth="1"/>
    <col min="8717" max="8717" width="21.140625" style="123" customWidth="1"/>
    <col min="8718" max="8718" width="9.5703125" style="123" customWidth="1"/>
    <col min="8719" max="8719" width="0.42578125" style="123" customWidth="1"/>
    <col min="8720" max="8726" width="6.42578125" style="123" customWidth="1"/>
    <col min="8727" max="8955" width="11.42578125" style="123"/>
    <col min="8956" max="8956" width="1" style="123" customWidth="1"/>
    <col min="8957" max="8957" width="4.28515625" style="123" customWidth="1"/>
    <col min="8958" max="8958" width="34.7109375" style="123" customWidth="1"/>
    <col min="8959" max="8959" width="0" style="123" hidden="1" customWidth="1"/>
    <col min="8960" max="8960" width="20" style="123" customWidth="1"/>
    <col min="8961" max="8961" width="20.85546875" style="123" customWidth="1"/>
    <col min="8962" max="8962" width="25" style="123" customWidth="1"/>
    <col min="8963" max="8963" width="18.7109375" style="123" customWidth="1"/>
    <col min="8964" max="8964" width="29.7109375" style="123" customWidth="1"/>
    <col min="8965" max="8965" width="13.42578125" style="123" customWidth="1"/>
    <col min="8966" max="8966" width="13.85546875" style="123" customWidth="1"/>
    <col min="8967" max="8971" width="16.5703125" style="123" customWidth="1"/>
    <col min="8972" max="8972" width="20.5703125" style="123" customWidth="1"/>
    <col min="8973" max="8973" width="21.140625" style="123" customWidth="1"/>
    <col min="8974" max="8974" width="9.5703125" style="123" customWidth="1"/>
    <col min="8975" max="8975" width="0.42578125" style="123" customWidth="1"/>
    <col min="8976" max="8982" width="6.42578125" style="123" customWidth="1"/>
    <col min="8983" max="9211" width="11.42578125" style="123"/>
    <col min="9212" max="9212" width="1" style="123" customWidth="1"/>
    <col min="9213" max="9213" width="4.28515625" style="123" customWidth="1"/>
    <col min="9214" max="9214" width="34.7109375" style="123" customWidth="1"/>
    <col min="9215" max="9215" width="0" style="123" hidden="1" customWidth="1"/>
    <col min="9216" max="9216" width="20" style="123" customWidth="1"/>
    <col min="9217" max="9217" width="20.85546875" style="123" customWidth="1"/>
    <col min="9218" max="9218" width="25" style="123" customWidth="1"/>
    <col min="9219" max="9219" width="18.7109375" style="123" customWidth="1"/>
    <col min="9220" max="9220" width="29.7109375" style="123" customWidth="1"/>
    <col min="9221" max="9221" width="13.42578125" style="123" customWidth="1"/>
    <col min="9222" max="9222" width="13.85546875" style="123" customWidth="1"/>
    <col min="9223" max="9227" width="16.5703125" style="123" customWidth="1"/>
    <col min="9228" max="9228" width="20.5703125" style="123" customWidth="1"/>
    <col min="9229" max="9229" width="21.140625" style="123" customWidth="1"/>
    <col min="9230" max="9230" width="9.5703125" style="123" customWidth="1"/>
    <col min="9231" max="9231" width="0.42578125" style="123" customWidth="1"/>
    <col min="9232" max="9238" width="6.42578125" style="123" customWidth="1"/>
    <col min="9239" max="9467" width="11.42578125" style="123"/>
    <col min="9468" max="9468" width="1" style="123" customWidth="1"/>
    <col min="9469" max="9469" width="4.28515625" style="123" customWidth="1"/>
    <col min="9470" max="9470" width="34.7109375" style="123" customWidth="1"/>
    <col min="9471" max="9471" width="0" style="123" hidden="1" customWidth="1"/>
    <col min="9472" max="9472" width="20" style="123" customWidth="1"/>
    <col min="9473" max="9473" width="20.85546875" style="123" customWidth="1"/>
    <col min="9474" max="9474" width="25" style="123" customWidth="1"/>
    <col min="9475" max="9475" width="18.7109375" style="123" customWidth="1"/>
    <col min="9476" max="9476" width="29.7109375" style="123" customWidth="1"/>
    <col min="9477" max="9477" width="13.42578125" style="123" customWidth="1"/>
    <col min="9478" max="9478" width="13.85546875" style="123" customWidth="1"/>
    <col min="9479" max="9483" width="16.5703125" style="123" customWidth="1"/>
    <col min="9484" max="9484" width="20.5703125" style="123" customWidth="1"/>
    <col min="9485" max="9485" width="21.140625" style="123" customWidth="1"/>
    <col min="9486" max="9486" width="9.5703125" style="123" customWidth="1"/>
    <col min="9487" max="9487" width="0.42578125" style="123" customWidth="1"/>
    <col min="9488" max="9494" width="6.42578125" style="123" customWidth="1"/>
    <col min="9495" max="9723" width="11.42578125" style="123"/>
    <col min="9724" max="9724" width="1" style="123" customWidth="1"/>
    <col min="9725" max="9725" width="4.28515625" style="123" customWidth="1"/>
    <col min="9726" max="9726" width="34.7109375" style="123" customWidth="1"/>
    <col min="9727" max="9727" width="0" style="123" hidden="1" customWidth="1"/>
    <col min="9728" max="9728" width="20" style="123" customWidth="1"/>
    <col min="9729" max="9729" width="20.85546875" style="123" customWidth="1"/>
    <col min="9730" max="9730" width="25" style="123" customWidth="1"/>
    <col min="9731" max="9731" width="18.7109375" style="123" customWidth="1"/>
    <col min="9732" max="9732" width="29.7109375" style="123" customWidth="1"/>
    <col min="9733" max="9733" width="13.42578125" style="123" customWidth="1"/>
    <col min="9734" max="9734" width="13.85546875" style="123" customWidth="1"/>
    <col min="9735" max="9739" width="16.5703125" style="123" customWidth="1"/>
    <col min="9740" max="9740" width="20.5703125" style="123" customWidth="1"/>
    <col min="9741" max="9741" width="21.140625" style="123" customWidth="1"/>
    <col min="9742" max="9742" width="9.5703125" style="123" customWidth="1"/>
    <col min="9743" max="9743" width="0.42578125" style="123" customWidth="1"/>
    <col min="9744" max="9750" width="6.42578125" style="123" customWidth="1"/>
    <col min="9751" max="9979" width="11.42578125" style="123"/>
    <col min="9980" max="9980" width="1" style="123" customWidth="1"/>
    <col min="9981" max="9981" width="4.28515625" style="123" customWidth="1"/>
    <col min="9982" max="9982" width="34.7109375" style="123" customWidth="1"/>
    <col min="9983" max="9983" width="0" style="123" hidden="1" customWidth="1"/>
    <col min="9984" max="9984" width="20" style="123" customWidth="1"/>
    <col min="9985" max="9985" width="20.85546875" style="123" customWidth="1"/>
    <col min="9986" max="9986" width="25" style="123" customWidth="1"/>
    <col min="9987" max="9987" width="18.7109375" style="123" customWidth="1"/>
    <col min="9988" max="9988" width="29.7109375" style="123" customWidth="1"/>
    <col min="9989" max="9989" width="13.42578125" style="123" customWidth="1"/>
    <col min="9990" max="9990" width="13.85546875" style="123" customWidth="1"/>
    <col min="9991" max="9995" width="16.5703125" style="123" customWidth="1"/>
    <col min="9996" max="9996" width="20.5703125" style="123" customWidth="1"/>
    <col min="9997" max="9997" width="21.140625" style="123" customWidth="1"/>
    <col min="9998" max="9998" width="9.5703125" style="123" customWidth="1"/>
    <col min="9999" max="9999" width="0.42578125" style="123" customWidth="1"/>
    <col min="10000" max="10006" width="6.42578125" style="123" customWidth="1"/>
    <col min="10007" max="10235" width="11.42578125" style="123"/>
    <col min="10236" max="10236" width="1" style="123" customWidth="1"/>
    <col min="10237" max="10237" width="4.28515625" style="123" customWidth="1"/>
    <col min="10238" max="10238" width="34.7109375" style="123" customWidth="1"/>
    <col min="10239" max="10239" width="0" style="123" hidden="1" customWidth="1"/>
    <col min="10240" max="10240" width="20" style="123" customWidth="1"/>
    <col min="10241" max="10241" width="20.85546875" style="123" customWidth="1"/>
    <col min="10242" max="10242" width="25" style="123" customWidth="1"/>
    <col min="10243" max="10243" width="18.7109375" style="123" customWidth="1"/>
    <col min="10244" max="10244" width="29.7109375" style="123" customWidth="1"/>
    <col min="10245" max="10245" width="13.42578125" style="123" customWidth="1"/>
    <col min="10246" max="10246" width="13.85546875" style="123" customWidth="1"/>
    <col min="10247" max="10251" width="16.5703125" style="123" customWidth="1"/>
    <col min="10252" max="10252" width="20.5703125" style="123" customWidth="1"/>
    <col min="10253" max="10253" width="21.140625" style="123" customWidth="1"/>
    <col min="10254" max="10254" width="9.5703125" style="123" customWidth="1"/>
    <col min="10255" max="10255" width="0.42578125" style="123" customWidth="1"/>
    <col min="10256" max="10262" width="6.42578125" style="123" customWidth="1"/>
    <col min="10263" max="10491" width="11.42578125" style="123"/>
    <col min="10492" max="10492" width="1" style="123" customWidth="1"/>
    <col min="10493" max="10493" width="4.28515625" style="123" customWidth="1"/>
    <col min="10494" max="10494" width="34.7109375" style="123" customWidth="1"/>
    <col min="10495" max="10495" width="0" style="123" hidden="1" customWidth="1"/>
    <col min="10496" max="10496" width="20" style="123" customWidth="1"/>
    <col min="10497" max="10497" width="20.85546875" style="123" customWidth="1"/>
    <col min="10498" max="10498" width="25" style="123" customWidth="1"/>
    <col min="10499" max="10499" width="18.7109375" style="123" customWidth="1"/>
    <col min="10500" max="10500" width="29.7109375" style="123" customWidth="1"/>
    <col min="10501" max="10501" width="13.42578125" style="123" customWidth="1"/>
    <col min="10502" max="10502" width="13.85546875" style="123" customWidth="1"/>
    <col min="10503" max="10507" width="16.5703125" style="123" customWidth="1"/>
    <col min="10508" max="10508" width="20.5703125" style="123" customWidth="1"/>
    <col min="10509" max="10509" width="21.140625" style="123" customWidth="1"/>
    <col min="10510" max="10510" width="9.5703125" style="123" customWidth="1"/>
    <col min="10511" max="10511" width="0.42578125" style="123" customWidth="1"/>
    <col min="10512" max="10518" width="6.42578125" style="123" customWidth="1"/>
    <col min="10519" max="10747" width="11.42578125" style="123"/>
    <col min="10748" max="10748" width="1" style="123" customWidth="1"/>
    <col min="10749" max="10749" width="4.28515625" style="123" customWidth="1"/>
    <col min="10750" max="10750" width="34.7109375" style="123" customWidth="1"/>
    <col min="10751" max="10751" width="0" style="123" hidden="1" customWidth="1"/>
    <col min="10752" max="10752" width="20" style="123" customWidth="1"/>
    <col min="10753" max="10753" width="20.85546875" style="123" customWidth="1"/>
    <col min="10754" max="10754" width="25" style="123" customWidth="1"/>
    <col min="10755" max="10755" width="18.7109375" style="123" customWidth="1"/>
    <col min="10756" max="10756" width="29.7109375" style="123" customWidth="1"/>
    <col min="10757" max="10757" width="13.42578125" style="123" customWidth="1"/>
    <col min="10758" max="10758" width="13.85546875" style="123" customWidth="1"/>
    <col min="10759" max="10763" width="16.5703125" style="123" customWidth="1"/>
    <col min="10764" max="10764" width="20.5703125" style="123" customWidth="1"/>
    <col min="10765" max="10765" width="21.140625" style="123" customWidth="1"/>
    <col min="10766" max="10766" width="9.5703125" style="123" customWidth="1"/>
    <col min="10767" max="10767" width="0.42578125" style="123" customWidth="1"/>
    <col min="10768" max="10774" width="6.42578125" style="123" customWidth="1"/>
    <col min="10775" max="11003" width="11.42578125" style="123"/>
    <col min="11004" max="11004" width="1" style="123" customWidth="1"/>
    <col min="11005" max="11005" width="4.28515625" style="123" customWidth="1"/>
    <col min="11006" max="11006" width="34.7109375" style="123" customWidth="1"/>
    <col min="11007" max="11007" width="0" style="123" hidden="1" customWidth="1"/>
    <col min="11008" max="11008" width="20" style="123" customWidth="1"/>
    <col min="11009" max="11009" width="20.85546875" style="123" customWidth="1"/>
    <col min="11010" max="11010" width="25" style="123" customWidth="1"/>
    <col min="11011" max="11011" width="18.7109375" style="123" customWidth="1"/>
    <col min="11012" max="11012" width="29.7109375" style="123" customWidth="1"/>
    <col min="11013" max="11013" width="13.42578125" style="123" customWidth="1"/>
    <col min="11014" max="11014" width="13.85546875" style="123" customWidth="1"/>
    <col min="11015" max="11019" width="16.5703125" style="123" customWidth="1"/>
    <col min="11020" max="11020" width="20.5703125" style="123" customWidth="1"/>
    <col min="11021" max="11021" width="21.140625" style="123" customWidth="1"/>
    <col min="11022" max="11022" width="9.5703125" style="123" customWidth="1"/>
    <col min="11023" max="11023" width="0.42578125" style="123" customWidth="1"/>
    <col min="11024" max="11030" width="6.42578125" style="123" customWidth="1"/>
    <col min="11031" max="11259" width="11.42578125" style="123"/>
    <col min="11260" max="11260" width="1" style="123" customWidth="1"/>
    <col min="11261" max="11261" width="4.28515625" style="123" customWidth="1"/>
    <col min="11262" max="11262" width="34.7109375" style="123" customWidth="1"/>
    <col min="11263" max="11263" width="0" style="123" hidden="1" customWidth="1"/>
    <col min="11264" max="11264" width="20" style="123" customWidth="1"/>
    <col min="11265" max="11265" width="20.85546875" style="123" customWidth="1"/>
    <col min="11266" max="11266" width="25" style="123" customWidth="1"/>
    <col min="11267" max="11267" width="18.7109375" style="123" customWidth="1"/>
    <col min="11268" max="11268" width="29.7109375" style="123" customWidth="1"/>
    <col min="11269" max="11269" width="13.42578125" style="123" customWidth="1"/>
    <col min="11270" max="11270" width="13.85546875" style="123" customWidth="1"/>
    <col min="11271" max="11275" width="16.5703125" style="123" customWidth="1"/>
    <col min="11276" max="11276" width="20.5703125" style="123" customWidth="1"/>
    <col min="11277" max="11277" width="21.140625" style="123" customWidth="1"/>
    <col min="11278" max="11278" width="9.5703125" style="123" customWidth="1"/>
    <col min="11279" max="11279" width="0.42578125" style="123" customWidth="1"/>
    <col min="11280" max="11286" width="6.42578125" style="123" customWidth="1"/>
    <col min="11287" max="11515" width="11.42578125" style="123"/>
    <col min="11516" max="11516" width="1" style="123" customWidth="1"/>
    <col min="11517" max="11517" width="4.28515625" style="123" customWidth="1"/>
    <col min="11518" max="11518" width="34.7109375" style="123" customWidth="1"/>
    <col min="11519" max="11519" width="0" style="123" hidden="1" customWidth="1"/>
    <col min="11520" max="11520" width="20" style="123" customWidth="1"/>
    <col min="11521" max="11521" width="20.85546875" style="123" customWidth="1"/>
    <col min="11522" max="11522" width="25" style="123" customWidth="1"/>
    <col min="11523" max="11523" width="18.7109375" style="123" customWidth="1"/>
    <col min="11524" max="11524" width="29.7109375" style="123" customWidth="1"/>
    <col min="11525" max="11525" width="13.42578125" style="123" customWidth="1"/>
    <col min="11526" max="11526" width="13.85546875" style="123" customWidth="1"/>
    <col min="11527" max="11531" width="16.5703125" style="123" customWidth="1"/>
    <col min="11532" max="11532" width="20.5703125" style="123" customWidth="1"/>
    <col min="11533" max="11533" width="21.140625" style="123" customWidth="1"/>
    <col min="11534" max="11534" width="9.5703125" style="123" customWidth="1"/>
    <col min="11535" max="11535" width="0.42578125" style="123" customWidth="1"/>
    <col min="11536" max="11542" width="6.42578125" style="123" customWidth="1"/>
    <col min="11543" max="11771" width="11.42578125" style="123"/>
    <col min="11772" max="11772" width="1" style="123" customWidth="1"/>
    <col min="11773" max="11773" width="4.28515625" style="123" customWidth="1"/>
    <col min="11774" max="11774" width="34.7109375" style="123" customWidth="1"/>
    <col min="11775" max="11775" width="0" style="123" hidden="1" customWidth="1"/>
    <col min="11776" max="11776" width="20" style="123" customWidth="1"/>
    <col min="11777" max="11777" width="20.85546875" style="123" customWidth="1"/>
    <col min="11778" max="11778" width="25" style="123" customWidth="1"/>
    <col min="11779" max="11779" width="18.7109375" style="123" customWidth="1"/>
    <col min="11780" max="11780" width="29.7109375" style="123" customWidth="1"/>
    <col min="11781" max="11781" width="13.42578125" style="123" customWidth="1"/>
    <col min="11782" max="11782" width="13.85546875" style="123" customWidth="1"/>
    <col min="11783" max="11787" width="16.5703125" style="123" customWidth="1"/>
    <col min="11788" max="11788" width="20.5703125" style="123" customWidth="1"/>
    <col min="11789" max="11789" width="21.140625" style="123" customWidth="1"/>
    <col min="11790" max="11790" width="9.5703125" style="123" customWidth="1"/>
    <col min="11791" max="11791" width="0.42578125" style="123" customWidth="1"/>
    <col min="11792" max="11798" width="6.42578125" style="123" customWidth="1"/>
    <col min="11799" max="12027" width="11.42578125" style="123"/>
    <col min="12028" max="12028" width="1" style="123" customWidth="1"/>
    <col min="12029" max="12029" width="4.28515625" style="123" customWidth="1"/>
    <col min="12030" max="12030" width="34.7109375" style="123" customWidth="1"/>
    <col min="12031" max="12031" width="0" style="123" hidden="1" customWidth="1"/>
    <col min="12032" max="12032" width="20" style="123" customWidth="1"/>
    <col min="12033" max="12033" width="20.85546875" style="123" customWidth="1"/>
    <col min="12034" max="12034" width="25" style="123" customWidth="1"/>
    <col min="12035" max="12035" width="18.7109375" style="123" customWidth="1"/>
    <col min="12036" max="12036" width="29.7109375" style="123" customWidth="1"/>
    <col min="12037" max="12037" width="13.42578125" style="123" customWidth="1"/>
    <col min="12038" max="12038" width="13.85546875" style="123" customWidth="1"/>
    <col min="12039" max="12043" width="16.5703125" style="123" customWidth="1"/>
    <col min="12044" max="12044" width="20.5703125" style="123" customWidth="1"/>
    <col min="12045" max="12045" width="21.140625" style="123" customWidth="1"/>
    <col min="12046" max="12046" width="9.5703125" style="123" customWidth="1"/>
    <col min="12047" max="12047" width="0.42578125" style="123" customWidth="1"/>
    <col min="12048" max="12054" width="6.42578125" style="123" customWidth="1"/>
    <col min="12055" max="12283" width="11.42578125" style="123"/>
    <col min="12284" max="12284" width="1" style="123" customWidth="1"/>
    <col min="12285" max="12285" width="4.28515625" style="123" customWidth="1"/>
    <col min="12286" max="12286" width="34.7109375" style="123" customWidth="1"/>
    <col min="12287" max="12287" width="0" style="123" hidden="1" customWidth="1"/>
    <col min="12288" max="12288" width="20" style="123" customWidth="1"/>
    <col min="12289" max="12289" width="20.85546875" style="123" customWidth="1"/>
    <col min="12290" max="12290" width="25" style="123" customWidth="1"/>
    <col min="12291" max="12291" width="18.7109375" style="123" customWidth="1"/>
    <col min="12292" max="12292" width="29.7109375" style="123" customWidth="1"/>
    <col min="12293" max="12293" width="13.42578125" style="123" customWidth="1"/>
    <col min="12294" max="12294" width="13.85546875" style="123" customWidth="1"/>
    <col min="12295" max="12299" width="16.5703125" style="123" customWidth="1"/>
    <col min="12300" max="12300" width="20.5703125" style="123" customWidth="1"/>
    <col min="12301" max="12301" width="21.140625" style="123" customWidth="1"/>
    <col min="12302" max="12302" width="9.5703125" style="123" customWidth="1"/>
    <col min="12303" max="12303" width="0.42578125" style="123" customWidth="1"/>
    <col min="12304" max="12310" width="6.42578125" style="123" customWidth="1"/>
    <col min="12311" max="12539" width="11.42578125" style="123"/>
    <col min="12540" max="12540" width="1" style="123" customWidth="1"/>
    <col min="12541" max="12541" width="4.28515625" style="123" customWidth="1"/>
    <col min="12542" max="12542" width="34.7109375" style="123" customWidth="1"/>
    <col min="12543" max="12543" width="0" style="123" hidden="1" customWidth="1"/>
    <col min="12544" max="12544" width="20" style="123" customWidth="1"/>
    <col min="12545" max="12545" width="20.85546875" style="123" customWidth="1"/>
    <col min="12546" max="12546" width="25" style="123" customWidth="1"/>
    <col min="12547" max="12547" width="18.7109375" style="123" customWidth="1"/>
    <col min="12548" max="12548" width="29.7109375" style="123" customWidth="1"/>
    <col min="12549" max="12549" width="13.42578125" style="123" customWidth="1"/>
    <col min="12550" max="12550" width="13.85546875" style="123" customWidth="1"/>
    <col min="12551" max="12555" width="16.5703125" style="123" customWidth="1"/>
    <col min="12556" max="12556" width="20.5703125" style="123" customWidth="1"/>
    <col min="12557" max="12557" width="21.140625" style="123" customWidth="1"/>
    <col min="12558" max="12558" width="9.5703125" style="123" customWidth="1"/>
    <col min="12559" max="12559" width="0.42578125" style="123" customWidth="1"/>
    <col min="12560" max="12566" width="6.42578125" style="123" customWidth="1"/>
    <col min="12567" max="12795" width="11.42578125" style="123"/>
    <col min="12796" max="12796" width="1" style="123" customWidth="1"/>
    <col min="12797" max="12797" width="4.28515625" style="123" customWidth="1"/>
    <col min="12798" max="12798" width="34.7109375" style="123" customWidth="1"/>
    <col min="12799" max="12799" width="0" style="123" hidden="1" customWidth="1"/>
    <col min="12800" max="12800" width="20" style="123" customWidth="1"/>
    <col min="12801" max="12801" width="20.85546875" style="123" customWidth="1"/>
    <col min="12802" max="12802" width="25" style="123" customWidth="1"/>
    <col min="12803" max="12803" width="18.7109375" style="123" customWidth="1"/>
    <col min="12804" max="12804" width="29.7109375" style="123" customWidth="1"/>
    <col min="12805" max="12805" width="13.42578125" style="123" customWidth="1"/>
    <col min="12806" max="12806" width="13.85546875" style="123" customWidth="1"/>
    <col min="12807" max="12811" width="16.5703125" style="123" customWidth="1"/>
    <col min="12812" max="12812" width="20.5703125" style="123" customWidth="1"/>
    <col min="12813" max="12813" width="21.140625" style="123" customWidth="1"/>
    <col min="12814" max="12814" width="9.5703125" style="123" customWidth="1"/>
    <col min="12815" max="12815" width="0.42578125" style="123" customWidth="1"/>
    <col min="12816" max="12822" width="6.42578125" style="123" customWidth="1"/>
    <col min="12823" max="13051" width="11.42578125" style="123"/>
    <col min="13052" max="13052" width="1" style="123" customWidth="1"/>
    <col min="13053" max="13053" width="4.28515625" style="123" customWidth="1"/>
    <col min="13054" max="13054" width="34.7109375" style="123" customWidth="1"/>
    <col min="13055" max="13055" width="0" style="123" hidden="1" customWidth="1"/>
    <col min="13056" max="13056" width="20" style="123" customWidth="1"/>
    <col min="13057" max="13057" width="20.85546875" style="123" customWidth="1"/>
    <col min="13058" max="13058" width="25" style="123" customWidth="1"/>
    <col min="13059" max="13059" width="18.7109375" style="123" customWidth="1"/>
    <col min="13060" max="13060" width="29.7109375" style="123" customWidth="1"/>
    <col min="13061" max="13061" width="13.42578125" style="123" customWidth="1"/>
    <col min="13062" max="13062" width="13.85546875" style="123" customWidth="1"/>
    <col min="13063" max="13067" width="16.5703125" style="123" customWidth="1"/>
    <col min="13068" max="13068" width="20.5703125" style="123" customWidth="1"/>
    <col min="13069" max="13069" width="21.140625" style="123" customWidth="1"/>
    <col min="13070" max="13070" width="9.5703125" style="123" customWidth="1"/>
    <col min="13071" max="13071" width="0.42578125" style="123" customWidth="1"/>
    <col min="13072" max="13078" width="6.42578125" style="123" customWidth="1"/>
    <col min="13079" max="13307" width="11.42578125" style="123"/>
    <col min="13308" max="13308" width="1" style="123" customWidth="1"/>
    <col min="13309" max="13309" width="4.28515625" style="123" customWidth="1"/>
    <col min="13310" max="13310" width="34.7109375" style="123" customWidth="1"/>
    <col min="13311" max="13311" width="0" style="123" hidden="1" customWidth="1"/>
    <col min="13312" max="13312" width="20" style="123" customWidth="1"/>
    <col min="13313" max="13313" width="20.85546875" style="123" customWidth="1"/>
    <col min="13314" max="13314" width="25" style="123" customWidth="1"/>
    <col min="13315" max="13315" width="18.7109375" style="123" customWidth="1"/>
    <col min="13316" max="13316" width="29.7109375" style="123" customWidth="1"/>
    <col min="13317" max="13317" width="13.42578125" style="123" customWidth="1"/>
    <col min="13318" max="13318" width="13.85546875" style="123" customWidth="1"/>
    <col min="13319" max="13323" width="16.5703125" style="123" customWidth="1"/>
    <col min="13324" max="13324" width="20.5703125" style="123" customWidth="1"/>
    <col min="13325" max="13325" width="21.140625" style="123" customWidth="1"/>
    <col min="13326" max="13326" width="9.5703125" style="123" customWidth="1"/>
    <col min="13327" max="13327" width="0.42578125" style="123" customWidth="1"/>
    <col min="13328" max="13334" width="6.42578125" style="123" customWidth="1"/>
    <col min="13335" max="13563" width="11.42578125" style="123"/>
    <col min="13564" max="13564" width="1" style="123" customWidth="1"/>
    <col min="13565" max="13565" width="4.28515625" style="123" customWidth="1"/>
    <col min="13566" max="13566" width="34.7109375" style="123" customWidth="1"/>
    <col min="13567" max="13567" width="0" style="123" hidden="1" customWidth="1"/>
    <col min="13568" max="13568" width="20" style="123" customWidth="1"/>
    <col min="13569" max="13569" width="20.85546875" style="123" customWidth="1"/>
    <col min="13570" max="13570" width="25" style="123" customWidth="1"/>
    <col min="13571" max="13571" width="18.7109375" style="123" customWidth="1"/>
    <col min="13572" max="13572" width="29.7109375" style="123" customWidth="1"/>
    <col min="13573" max="13573" width="13.42578125" style="123" customWidth="1"/>
    <col min="13574" max="13574" width="13.85546875" style="123" customWidth="1"/>
    <col min="13575" max="13579" width="16.5703125" style="123" customWidth="1"/>
    <col min="13580" max="13580" width="20.5703125" style="123" customWidth="1"/>
    <col min="13581" max="13581" width="21.140625" style="123" customWidth="1"/>
    <col min="13582" max="13582" width="9.5703125" style="123" customWidth="1"/>
    <col min="13583" max="13583" width="0.42578125" style="123" customWidth="1"/>
    <col min="13584" max="13590" width="6.42578125" style="123" customWidth="1"/>
    <col min="13591" max="13819" width="11.42578125" style="123"/>
    <col min="13820" max="13820" width="1" style="123" customWidth="1"/>
    <col min="13821" max="13821" width="4.28515625" style="123" customWidth="1"/>
    <col min="13822" max="13822" width="34.7109375" style="123" customWidth="1"/>
    <col min="13823" max="13823" width="0" style="123" hidden="1" customWidth="1"/>
    <col min="13824" max="13824" width="20" style="123" customWidth="1"/>
    <col min="13825" max="13825" width="20.85546875" style="123" customWidth="1"/>
    <col min="13826" max="13826" width="25" style="123" customWidth="1"/>
    <col min="13827" max="13827" width="18.7109375" style="123" customWidth="1"/>
    <col min="13828" max="13828" width="29.7109375" style="123" customWidth="1"/>
    <col min="13829" max="13829" width="13.42578125" style="123" customWidth="1"/>
    <col min="13830" max="13830" width="13.85546875" style="123" customWidth="1"/>
    <col min="13831" max="13835" width="16.5703125" style="123" customWidth="1"/>
    <col min="13836" max="13836" width="20.5703125" style="123" customWidth="1"/>
    <col min="13837" max="13837" width="21.140625" style="123" customWidth="1"/>
    <col min="13838" max="13838" width="9.5703125" style="123" customWidth="1"/>
    <col min="13839" max="13839" width="0.42578125" style="123" customWidth="1"/>
    <col min="13840" max="13846" width="6.42578125" style="123" customWidth="1"/>
    <col min="13847" max="14075" width="11.42578125" style="123"/>
    <col min="14076" max="14076" width="1" style="123" customWidth="1"/>
    <col min="14077" max="14077" width="4.28515625" style="123" customWidth="1"/>
    <col min="14078" max="14078" width="34.7109375" style="123" customWidth="1"/>
    <col min="14079" max="14079" width="0" style="123" hidden="1" customWidth="1"/>
    <col min="14080" max="14080" width="20" style="123" customWidth="1"/>
    <col min="14081" max="14081" width="20.85546875" style="123" customWidth="1"/>
    <col min="14082" max="14082" width="25" style="123" customWidth="1"/>
    <col min="14083" max="14083" width="18.7109375" style="123" customWidth="1"/>
    <col min="14084" max="14084" width="29.7109375" style="123" customWidth="1"/>
    <col min="14085" max="14085" width="13.42578125" style="123" customWidth="1"/>
    <col min="14086" max="14086" width="13.85546875" style="123" customWidth="1"/>
    <col min="14087" max="14091" width="16.5703125" style="123" customWidth="1"/>
    <col min="14092" max="14092" width="20.5703125" style="123" customWidth="1"/>
    <col min="14093" max="14093" width="21.140625" style="123" customWidth="1"/>
    <col min="14094" max="14094" width="9.5703125" style="123" customWidth="1"/>
    <col min="14095" max="14095" width="0.42578125" style="123" customWidth="1"/>
    <col min="14096" max="14102" width="6.42578125" style="123" customWidth="1"/>
    <col min="14103" max="14331" width="11.42578125" style="123"/>
    <col min="14332" max="14332" width="1" style="123" customWidth="1"/>
    <col min="14333" max="14333" width="4.28515625" style="123" customWidth="1"/>
    <col min="14334" max="14334" width="34.7109375" style="123" customWidth="1"/>
    <col min="14335" max="14335" width="0" style="123" hidden="1" customWidth="1"/>
    <col min="14336" max="14336" width="20" style="123" customWidth="1"/>
    <col min="14337" max="14337" width="20.85546875" style="123" customWidth="1"/>
    <col min="14338" max="14338" width="25" style="123" customWidth="1"/>
    <col min="14339" max="14339" width="18.7109375" style="123" customWidth="1"/>
    <col min="14340" max="14340" width="29.7109375" style="123" customWidth="1"/>
    <col min="14341" max="14341" width="13.42578125" style="123" customWidth="1"/>
    <col min="14342" max="14342" width="13.85546875" style="123" customWidth="1"/>
    <col min="14343" max="14347" width="16.5703125" style="123" customWidth="1"/>
    <col min="14348" max="14348" width="20.5703125" style="123" customWidth="1"/>
    <col min="14349" max="14349" width="21.140625" style="123" customWidth="1"/>
    <col min="14350" max="14350" width="9.5703125" style="123" customWidth="1"/>
    <col min="14351" max="14351" width="0.42578125" style="123" customWidth="1"/>
    <col min="14352" max="14358" width="6.42578125" style="123" customWidth="1"/>
    <col min="14359" max="14587" width="11.42578125" style="123"/>
    <col min="14588" max="14588" width="1" style="123" customWidth="1"/>
    <col min="14589" max="14589" width="4.28515625" style="123" customWidth="1"/>
    <col min="14590" max="14590" width="34.7109375" style="123" customWidth="1"/>
    <col min="14591" max="14591" width="0" style="123" hidden="1" customWidth="1"/>
    <col min="14592" max="14592" width="20" style="123" customWidth="1"/>
    <col min="14593" max="14593" width="20.85546875" style="123" customWidth="1"/>
    <col min="14594" max="14594" width="25" style="123" customWidth="1"/>
    <col min="14595" max="14595" width="18.7109375" style="123" customWidth="1"/>
    <col min="14596" max="14596" width="29.7109375" style="123" customWidth="1"/>
    <col min="14597" max="14597" width="13.42578125" style="123" customWidth="1"/>
    <col min="14598" max="14598" width="13.85546875" style="123" customWidth="1"/>
    <col min="14599" max="14603" width="16.5703125" style="123" customWidth="1"/>
    <col min="14604" max="14604" width="20.5703125" style="123" customWidth="1"/>
    <col min="14605" max="14605" width="21.140625" style="123" customWidth="1"/>
    <col min="14606" max="14606" width="9.5703125" style="123" customWidth="1"/>
    <col min="14607" max="14607" width="0.42578125" style="123" customWidth="1"/>
    <col min="14608" max="14614" width="6.42578125" style="123" customWidth="1"/>
    <col min="14615" max="14843" width="11.42578125" style="123"/>
    <col min="14844" max="14844" width="1" style="123" customWidth="1"/>
    <col min="14845" max="14845" width="4.28515625" style="123" customWidth="1"/>
    <col min="14846" max="14846" width="34.7109375" style="123" customWidth="1"/>
    <col min="14847" max="14847" width="0" style="123" hidden="1" customWidth="1"/>
    <col min="14848" max="14848" width="20" style="123" customWidth="1"/>
    <col min="14849" max="14849" width="20.85546875" style="123" customWidth="1"/>
    <col min="14850" max="14850" width="25" style="123" customWidth="1"/>
    <col min="14851" max="14851" width="18.7109375" style="123" customWidth="1"/>
    <col min="14852" max="14852" width="29.7109375" style="123" customWidth="1"/>
    <col min="14853" max="14853" width="13.42578125" style="123" customWidth="1"/>
    <col min="14854" max="14854" width="13.85546875" style="123" customWidth="1"/>
    <col min="14855" max="14859" width="16.5703125" style="123" customWidth="1"/>
    <col min="14860" max="14860" width="20.5703125" style="123" customWidth="1"/>
    <col min="14861" max="14861" width="21.140625" style="123" customWidth="1"/>
    <col min="14862" max="14862" width="9.5703125" style="123" customWidth="1"/>
    <col min="14863" max="14863" width="0.42578125" style="123" customWidth="1"/>
    <col min="14864" max="14870" width="6.42578125" style="123" customWidth="1"/>
    <col min="14871" max="15099" width="11.42578125" style="123"/>
    <col min="15100" max="15100" width="1" style="123" customWidth="1"/>
    <col min="15101" max="15101" width="4.28515625" style="123" customWidth="1"/>
    <col min="15102" max="15102" width="34.7109375" style="123" customWidth="1"/>
    <col min="15103" max="15103" width="0" style="123" hidden="1" customWidth="1"/>
    <col min="15104" max="15104" width="20" style="123" customWidth="1"/>
    <col min="15105" max="15105" width="20.85546875" style="123" customWidth="1"/>
    <col min="15106" max="15106" width="25" style="123" customWidth="1"/>
    <col min="15107" max="15107" width="18.7109375" style="123" customWidth="1"/>
    <col min="15108" max="15108" width="29.7109375" style="123" customWidth="1"/>
    <col min="15109" max="15109" width="13.42578125" style="123" customWidth="1"/>
    <col min="15110" max="15110" width="13.85546875" style="123" customWidth="1"/>
    <col min="15111" max="15115" width="16.5703125" style="123" customWidth="1"/>
    <col min="15116" max="15116" width="20.5703125" style="123" customWidth="1"/>
    <col min="15117" max="15117" width="21.140625" style="123" customWidth="1"/>
    <col min="15118" max="15118" width="9.5703125" style="123" customWidth="1"/>
    <col min="15119" max="15119" width="0.42578125" style="123" customWidth="1"/>
    <col min="15120" max="15126" width="6.42578125" style="123" customWidth="1"/>
    <col min="15127" max="15355" width="11.42578125" style="123"/>
    <col min="15356" max="15356" width="1" style="123" customWidth="1"/>
    <col min="15357" max="15357" width="4.28515625" style="123" customWidth="1"/>
    <col min="15358" max="15358" width="34.7109375" style="123" customWidth="1"/>
    <col min="15359" max="15359" width="0" style="123" hidden="1" customWidth="1"/>
    <col min="15360" max="15360" width="20" style="123" customWidth="1"/>
    <col min="15361" max="15361" width="20.85546875" style="123" customWidth="1"/>
    <col min="15362" max="15362" width="25" style="123" customWidth="1"/>
    <col min="15363" max="15363" width="18.7109375" style="123" customWidth="1"/>
    <col min="15364" max="15364" width="29.7109375" style="123" customWidth="1"/>
    <col min="15365" max="15365" width="13.42578125" style="123" customWidth="1"/>
    <col min="15366" max="15366" width="13.85546875" style="123" customWidth="1"/>
    <col min="15367" max="15371" width="16.5703125" style="123" customWidth="1"/>
    <col min="15372" max="15372" width="20.5703125" style="123" customWidth="1"/>
    <col min="15373" max="15373" width="21.140625" style="123" customWidth="1"/>
    <col min="15374" max="15374" width="9.5703125" style="123" customWidth="1"/>
    <col min="15375" max="15375" width="0.42578125" style="123" customWidth="1"/>
    <col min="15376" max="15382" width="6.42578125" style="123" customWidth="1"/>
    <col min="15383" max="15611" width="11.42578125" style="123"/>
    <col min="15612" max="15612" width="1" style="123" customWidth="1"/>
    <col min="15613" max="15613" width="4.28515625" style="123" customWidth="1"/>
    <col min="15614" max="15614" width="34.7109375" style="123" customWidth="1"/>
    <col min="15615" max="15615" width="0" style="123" hidden="1" customWidth="1"/>
    <col min="15616" max="15616" width="20" style="123" customWidth="1"/>
    <col min="15617" max="15617" width="20.85546875" style="123" customWidth="1"/>
    <col min="15618" max="15618" width="25" style="123" customWidth="1"/>
    <col min="15619" max="15619" width="18.7109375" style="123" customWidth="1"/>
    <col min="15620" max="15620" width="29.7109375" style="123" customWidth="1"/>
    <col min="15621" max="15621" width="13.42578125" style="123" customWidth="1"/>
    <col min="15622" max="15622" width="13.85546875" style="123" customWidth="1"/>
    <col min="15623" max="15627" width="16.5703125" style="123" customWidth="1"/>
    <col min="15628" max="15628" width="20.5703125" style="123" customWidth="1"/>
    <col min="15629" max="15629" width="21.140625" style="123" customWidth="1"/>
    <col min="15630" max="15630" width="9.5703125" style="123" customWidth="1"/>
    <col min="15631" max="15631" width="0.42578125" style="123" customWidth="1"/>
    <col min="15632" max="15638" width="6.42578125" style="123" customWidth="1"/>
    <col min="15639" max="15867" width="11.42578125" style="123"/>
    <col min="15868" max="15868" width="1" style="123" customWidth="1"/>
    <col min="15869" max="15869" width="4.28515625" style="123" customWidth="1"/>
    <col min="15870" max="15870" width="34.7109375" style="123" customWidth="1"/>
    <col min="15871" max="15871" width="0" style="123" hidden="1" customWidth="1"/>
    <col min="15872" max="15872" width="20" style="123" customWidth="1"/>
    <col min="15873" max="15873" width="20.85546875" style="123" customWidth="1"/>
    <col min="15874" max="15874" width="25" style="123" customWidth="1"/>
    <col min="15875" max="15875" width="18.7109375" style="123" customWidth="1"/>
    <col min="15876" max="15876" width="29.7109375" style="123" customWidth="1"/>
    <col min="15877" max="15877" width="13.42578125" style="123" customWidth="1"/>
    <col min="15878" max="15878" width="13.85546875" style="123" customWidth="1"/>
    <col min="15879" max="15883" width="16.5703125" style="123" customWidth="1"/>
    <col min="15884" max="15884" width="20.5703125" style="123" customWidth="1"/>
    <col min="15885" max="15885" width="21.140625" style="123" customWidth="1"/>
    <col min="15886" max="15886" width="9.5703125" style="123" customWidth="1"/>
    <col min="15887" max="15887" width="0.42578125" style="123" customWidth="1"/>
    <col min="15888" max="15894" width="6.42578125" style="123" customWidth="1"/>
    <col min="15895" max="16123" width="11.42578125" style="123"/>
    <col min="16124" max="16124" width="1" style="123" customWidth="1"/>
    <col min="16125" max="16125" width="4.28515625" style="123" customWidth="1"/>
    <col min="16126" max="16126" width="34.7109375" style="123" customWidth="1"/>
    <col min="16127" max="16127" width="0" style="123" hidden="1" customWidth="1"/>
    <col min="16128" max="16128" width="20" style="123" customWidth="1"/>
    <col min="16129" max="16129" width="20.85546875" style="123" customWidth="1"/>
    <col min="16130" max="16130" width="25" style="123" customWidth="1"/>
    <col min="16131" max="16131" width="18.7109375" style="123" customWidth="1"/>
    <col min="16132" max="16132" width="29.7109375" style="123" customWidth="1"/>
    <col min="16133" max="16133" width="13.42578125" style="123" customWidth="1"/>
    <col min="16134" max="16134" width="13.85546875" style="123" customWidth="1"/>
    <col min="16135" max="16139" width="16.5703125" style="123" customWidth="1"/>
    <col min="16140" max="16140" width="20.5703125" style="123" customWidth="1"/>
    <col min="16141" max="16141" width="21.140625" style="123" customWidth="1"/>
    <col min="16142" max="16142" width="9.5703125" style="123" customWidth="1"/>
    <col min="16143" max="16143" width="0.42578125" style="123" customWidth="1"/>
    <col min="16144" max="16150" width="6.42578125" style="123" customWidth="1"/>
    <col min="16151" max="16371" width="11.42578125" style="123"/>
    <col min="16372" max="16384" width="11.42578125" style="123" customWidth="1"/>
  </cols>
  <sheetData>
    <row r="2" spans="1:16" ht="15" x14ac:dyDescent="0.25">
      <c r="B2" s="493" t="s">
        <v>77</v>
      </c>
      <c r="C2" s="494"/>
      <c r="D2" s="494"/>
      <c r="E2" s="494"/>
      <c r="F2" s="494"/>
      <c r="G2" s="494"/>
      <c r="H2" s="494"/>
      <c r="I2" s="494"/>
      <c r="J2" s="494"/>
      <c r="K2" s="494"/>
      <c r="L2" s="494"/>
      <c r="M2" s="494"/>
      <c r="N2" s="494"/>
      <c r="O2" s="494"/>
      <c r="P2" s="494"/>
    </row>
    <row r="4" spans="1:16" ht="15" x14ac:dyDescent="0.25">
      <c r="B4" s="505" t="s">
        <v>78</v>
      </c>
      <c r="C4" s="505"/>
      <c r="D4" s="505"/>
      <c r="E4" s="505"/>
      <c r="F4" s="505"/>
      <c r="G4" s="505"/>
      <c r="H4" s="505"/>
      <c r="I4" s="505"/>
      <c r="J4" s="505"/>
      <c r="K4" s="505"/>
      <c r="L4" s="505"/>
      <c r="M4" s="505"/>
      <c r="N4" s="505"/>
      <c r="O4" s="505"/>
      <c r="P4" s="505"/>
    </row>
    <row r="5" spans="1:16" s="171" customFormat="1" ht="15" x14ac:dyDescent="0.25">
      <c r="A5" s="508" t="s">
        <v>79</v>
      </c>
      <c r="B5" s="508"/>
      <c r="C5" s="508"/>
      <c r="D5" s="508"/>
      <c r="E5" s="508"/>
      <c r="F5" s="508"/>
      <c r="G5" s="508"/>
      <c r="H5" s="508"/>
      <c r="I5" s="508"/>
      <c r="J5" s="508"/>
      <c r="K5" s="508"/>
      <c r="L5" s="508"/>
    </row>
    <row r="6" spans="1:16" ht="15" thickBot="1" x14ac:dyDescent="0.3"/>
    <row r="7" spans="1:16" ht="15.75" thickBot="1" x14ac:dyDescent="0.3">
      <c r="B7" s="130" t="s">
        <v>80</v>
      </c>
      <c r="C7" s="500" t="s">
        <v>62</v>
      </c>
      <c r="D7" s="500"/>
      <c r="E7" s="500"/>
      <c r="F7" s="500"/>
      <c r="G7" s="500"/>
      <c r="H7" s="500"/>
      <c r="I7" s="500"/>
      <c r="J7" s="500"/>
      <c r="K7" s="500"/>
      <c r="L7" s="500"/>
      <c r="M7" s="500"/>
      <c r="N7" s="501"/>
    </row>
    <row r="8" spans="1:16" ht="15.75" thickBot="1" x14ac:dyDescent="0.3">
      <c r="B8" s="130" t="s">
        <v>81</v>
      </c>
      <c r="C8" s="500" t="s">
        <v>871</v>
      </c>
      <c r="D8" s="500"/>
      <c r="E8" s="500"/>
      <c r="F8" s="500"/>
      <c r="G8" s="500"/>
      <c r="H8" s="500"/>
      <c r="I8" s="500"/>
      <c r="J8" s="500"/>
      <c r="K8" s="500"/>
      <c r="L8" s="500"/>
      <c r="M8" s="500"/>
      <c r="N8" s="501"/>
    </row>
    <row r="9" spans="1:16" ht="15.75" thickBot="1" x14ac:dyDescent="0.3">
      <c r="B9" s="130" t="s">
        <v>82</v>
      </c>
      <c r="C9" s="500" t="s">
        <v>872</v>
      </c>
      <c r="D9" s="500"/>
      <c r="E9" s="500"/>
      <c r="F9" s="500"/>
      <c r="G9" s="500"/>
      <c r="H9" s="500"/>
      <c r="I9" s="500"/>
      <c r="J9" s="500"/>
      <c r="K9" s="500"/>
      <c r="L9" s="500"/>
      <c r="M9" s="500"/>
      <c r="N9" s="501"/>
    </row>
    <row r="10" spans="1:16" ht="15.75" thickBot="1" x14ac:dyDescent="0.3">
      <c r="B10" s="130" t="s">
        <v>83</v>
      </c>
      <c r="C10" s="500" t="s">
        <v>873</v>
      </c>
      <c r="D10" s="500"/>
      <c r="E10" s="500"/>
      <c r="F10" s="500"/>
      <c r="G10" s="500"/>
      <c r="H10" s="500"/>
      <c r="I10" s="500"/>
      <c r="J10" s="500"/>
      <c r="K10" s="500"/>
      <c r="L10" s="500"/>
      <c r="M10" s="500"/>
      <c r="N10" s="501"/>
    </row>
    <row r="11" spans="1:16" ht="15.75" thickBot="1" x14ac:dyDescent="0.3">
      <c r="B11" s="130" t="s">
        <v>84</v>
      </c>
      <c r="C11" s="502">
        <v>29</v>
      </c>
      <c r="D11" s="502"/>
      <c r="E11" s="503"/>
      <c r="F11" s="172"/>
      <c r="G11" s="172"/>
      <c r="H11" s="172"/>
      <c r="I11" s="172"/>
      <c r="J11" s="172"/>
      <c r="K11" s="172"/>
      <c r="L11" s="172"/>
      <c r="M11" s="172"/>
      <c r="N11" s="173"/>
    </row>
    <row r="12" spans="1:16" ht="15.75" thickBot="1" x14ac:dyDescent="0.3">
      <c r="B12" s="131" t="s">
        <v>85</v>
      </c>
      <c r="C12" s="147">
        <v>42021</v>
      </c>
      <c r="D12" s="104"/>
      <c r="E12" s="104"/>
      <c r="F12" s="104"/>
      <c r="G12" s="104"/>
      <c r="H12" s="104"/>
      <c r="I12" s="104"/>
      <c r="J12" s="104"/>
      <c r="K12" s="104"/>
      <c r="L12" s="104"/>
      <c r="M12" s="104"/>
      <c r="N12" s="105"/>
    </row>
    <row r="13" spans="1:16" ht="15" x14ac:dyDescent="0.25">
      <c r="B13" s="132"/>
      <c r="C13" s="148"/>
      <c r="D13" s="133"/>
      <c r="E13" s="133"/>
      <c r="F13" s="133"/>
      <c r="G13" s="133"/>
      <c r="H13" s="133"/>
      <c r="I13" s="174"/>
      <c r="J13" s="174"/>
      <c r="K13" s="174"/>
      <c r="L13" s="174"/>
      <c r="M13" s="174"/>
      <c r="N13" s="133"/>
    </row>
    <row r="14" spans="1:16" ht="15" x14ac:dyDescent="0.25">
      <c r="I14" s="174"/>
      <c r="J14" s="174"/>
      <c r="K14" s="174"/>
      <c r="L14" s="174"/>
      <c r="M14" s="174"/>
      <c r="N14" s="175"/>
    </row>
    <row r="15" spans="1:16" ht="30" customHeight="1" x14ac:dyDescent="0.25">
      <c r="B15" s="498" t="s">
        <v>86</v>
      </c>
      <c r="C15" s="498"/>
      <c r="D15" s="176" t="s">
        <v>87</v>
      </c>
      <c r="E15" s="176" t="s">
        <v>88</v>
      </c>
      <c r="F15" s="176" t="s">
        <v>89</v>
      </c>
      <c r="G15" s="177"/>
      <c r="I15" s="149"/>
      <c r="J15" s="149"/>
      <c r="K15" s="149"/>
      <c r="L15" s="149"/>
      <c r="M15" s="149"/>
      <c r="N15" s="175"/>
    </row>
    <row r="16" spans="1:16" ht="15" x14ac:dyDescent="0.25">
      <c r="B16" s="498"/>
      <c r="C16" s="498"/>
      <c r="D16" s="176">
        <v>29</v>
      </c>
      <c r="E16" s="178">
        <v>1328129860</v>
      </c>
      <c r="F16" s="178">
        <v>470</v>
      </c>
      <c r="G16" s="179"/>
      <c r="I16" s="150"/>
      <c r="J16" s="150"/>
      <c r="K16" s="150"/>
      <c r="L16" s="150"/>
      <c r="M16" s="150"/>
      <c r="N16" s="175"/>
    </row>
    <row r="17" spans="1:14" ht="15" x14ac:dyDescent="0.25">
      <c r="B17" s="498"/>
      <c r="C17" s="498"/>
      <c r="D17" s="176"/>
      <c r="E17" s="178"/>
      <c r="F17" s="178"/>
      <c r="G17" s="179"/>
      <c r="I17" s="150"/>
      <c r="J17" s="150"/>
      <c r="K17" s="150"/>
      <c r="L17" s="150"/>
      <c r="M17" s="150"/>
      <c r="N17" s="175"/>
    </row>
    <row r="18" spans="1:14" ht="15" x14ac:dyDescent="0.25">
      <c r="B18" s="498"/>
      <c r="C18" s="498"/>
      <c r="D18" s="176"/>
      <c r="E18" s="180"/>
      <c r="F18" s="178"/>
      <c r="G18" s="179"/>
      <c r="I18" s="150"/>
      <c r="J18" s="150"/>
      <c r="K18" s="150"/>
      <c r="L18" s="150"/>
      <c r="M18" s="150"/>
      <c r="N18" s="175"/>
    </row>
    <row r="19" spans="1:14" ht="15" x14ac:dyDescent="0.25">
      <c r="B19" s="498"/>
      <c r="C19" s="498"/>
      <c r="D19" s="176"/>
      <c r="E19" s="180"/>
      <c r="F19" s="178"/>
      <c r="G19" s="179"/>
      <c r="H19" s="151"/>
      <c r="I19" s="150"/>
      <c r="J19" s="150"/>
      <c r="K19" s="150"/>
      <c r="L19" s="150"/>
      <c r="M19" s="150"/>
      <c r="N19" s="181"/>
    </row>
    <row r="20" spans="1:14" ht="15" x14ac:dyDescent="0.25">
      <c r="B20" s="498"/>
      <c r="C20" s="498"/>
      <c r="D20" s="176"/>
      <c r="E20" s="180"/>
      <c r="F20" s="178"/>
      <c r="G20" s="179"/>
      <c r="H20" s="151"/>
      <c r="I20" s="152"/>
      <c r="J20" s="152"/>
      <c r="K20" s="152"/>
      <c r="L20" s="152"/>
      <c r="M20" s="152"/>
      <c r="N20" s="181"/>
    </row>
    <row r="21" spans="1:14" ht="15" x14ac:dyDescent="0.25">
      <c r="B21" s="498"/>
      <c r="C21" s="498"/>
      <c r="D21" s="176"/>
      <c r="E21" s="180"/>
      <c r="F21" s="178"/>
      <c r="G21" s="179"/>
      <c r="H21" s="151"/>
      <c r="I21" s="174"/>
      <c r="J21" s="174"/>
      <c r="K21" s="174"/>
      <c r="L21" s="174"/>
      <c r="M21" s="174"/>
      <c r="N21" s="181"/>
    </row>
    <row r="22" spans="1:14" ht="15" x14ac:dyDescent="0.25">
      <c r="B22" s="498"/>
      <c r="C22" s="498"/>
      <c r="D22" s="176"/>
      <c r="E22" s="180"/>
      <c r="F22" s="178"/>
      <c r="G22" s="179"/>
      <c r="H22" s="151"/>
      <c r="I22" s="174"/>
      <c r="J22" s="174"/>
      <c r="K22" s="174"/>
      <c r="L22" s="174"/>
      <c r="M22" s="174"/>
      <c r="N22" s="181"/>
    </row>
    <row r="23" spans="1:14" ht="15.75" thickBot="1" x14ac:dyDescent="0.3">
      <c r="B23" s="489" t="s">
        <v>90</v>
      </c>
      <c r="C23" s="491"/>
      <c r="D23" s="176"/>
      <c r="E23" s="182">
        <f>SUM(E16:E22)</f>
        <v>1328129860</v>
      </c>
      <c r="F23" s="178">
        <f>SUM(F16:F22)</f>
        <v>470</v>
      </c>
      <c r="G23" s="179"/>
      <c r="H23" s="151"/>
      <c r="I23" s="174"/>
      <c r="J23" s="174"/>
      <c r="K23" s="174"/>
      <c r="L23" s="174"/>
      <c r="M23" s="174"/>
      <c r="N23" s="181"/>
    </row>
    <row r="24" spans="1:14" ht="43.5" thickBot="1" x14ac:dyDescent="0.3">
      <c r="A24" s="131"/>
      <c r="B24" s="127" t="s">
        <v>91</v>
      </c>
      <c r="C24" s="127" t="s">
        <v>92</v>
      </c>
      <c r="E24" s="149"/>
      <c r="F24" s="149"/>
      <c r="G24" s="149"/>
      <c r="H24" s="149"/>
      <c r="I24" s="132"/>
      <c r="J24" s="132"/>
      <c r="K24" s="132"/>
      <c r="L24" s="132"/>
      <c r="M24" s="132"/>
    </row>
    <row r="25" spans="1:14" ht="15.75" thickBot="1" x14ac:dyDescent="0.3">
      <c r="A25" s="183">
        <v>1</v>
      </c>
      <c r="C25" s="184">
        <f>+F23*80%</f>
        <v>376</v>
      </c>
      <c r="D25" s="150"/>
      <c r="E25" s="185">
        <f>E23</f>
        <v>1328129860</v>
      </c>
      <c r="F25" s="153"/>
      <c r="G25" s="153"/>
      <c r="H25" s="153"/>
      <c r="I25" s="186"/>
      <c r="J25" s="186"/>
      <c r="K25" s="186"/>
      <c r="L25" s="186"/>
      <c r="M25" s="186"/>
    </row>
    <row r="26" spans="1:14" ht="15" x14ac:dyDescent="0.25">
      <c r="A26" s="187"/>
      <c r="C26" s="108"/>
      <c r="D26" s="150"/>
      <c r="E26" s="154"/>
      <c r="F26" s="153"/>
      <c r="G26" s="153"/>
      <c r="H26" s="153"/>
      <c r="I26" s="186"/>
      <c r="J26" s="186"/>
      <c r="K26" s="186"/>
      <c r="L26" s="186"/>
      <c r="M26" s="186"/>
    </row>
    <row r="27" spans="1:14" ht="15" x14ac:dyDescent="0.25">
      <c r="A27" s="187"/>
      <c r="C27" s="108"/>
      <c r="D27" s="150"/>
      <c r="E27" s="154"/>
      <c r="F27" s="153"/>
      <c r="G27" s="153"/>
      <c r="H27" s="153"/>
      <c r="I27" s="186"/>
      <c r="J27" s="186"/>
      <c r="K27" s="186"/>
      <c r="L27" s="186"/>
      <c r="M27" s="186"/>
    </row>
    <row r="28" spans="1:14" ht="15" x14ac:dyDescent="0.2">
      <c r="A28" s="187"/>
      <c r="B28" s="188" t="s">
        <v>93</v>
      </c>
      <c r="C28" s="171"/>
      <c r="D28" s="171"/>
      <c r="E28" s="171"/>
      <c r="F28" s="171"/>
      <c r="G28" s="171"/>
      <c r="H28" s="171"/>
      <c r="I28" s="174"/>
      <c r="J28" s="174"/>
      <c r="K28" s="174"/>
      <c r="L28" s="174"/>
      <c r="M28" s="174"/>
      <c r="N28" s="175"/>
    </row>
    <row r="29" spans="1:14" ht="15" x14ac:dyDescent="0.2">
      <c r="A29" s="187"/>
      <c r="B29" s="171"/>
      <c r="C29" s="171"/>
      <c r="D29" s="171"/>
      <c r="E29" s="171"/>
      <c r="F29" s="171"/>
      <c r="G29" s="171"/>
      <c r="H29" s="171"/>
      <c r="I29" s="174"/>
      <c r="J29" s="174"/>
      <c r="K29" s="174"/>
      <c r="L29" s="174"/>
      <c r="M29" s="174"/>
      <c r="N29" s="175"/>
    </row>
    <row r="30" spans="1:14" ht="15" x14ac:dyDescent="0.2">
      <c r="A30" s="187"/>
      <c r="B30" s="176" t="s">
        <v>94</v>
      </c>
      <c r="C30" s="176" t="s">
        <v>75</v>
      </c>
      <c r="D30" s="176" t="s">
        <v>95</v>
      </c>
      <c r="E30" s="171"/>
      <c r="F30" s="171"/>
      <c r="G30" s="171"/>
      <c r="H30" s="171"/>
      <c r="I30" s="174"/>
      <c r="J30" s="174"/>
      <c r="K30" s="174"/>
      <c r="L30" s="174"/>
      <c r="M30" s="174"/>
      <c r="N30" s="175"/>
    </row>
    <row r="31" spans="1:14" ht="15" x14ac:dyDescent="0.2">
      <c r="A31" s="187"/>
      <c r="B31" s="99" t="s">
        <v>97</v>
      </c>
      <c r="C31" s="85" t="s">
        <v>98</v>
      </c>
      <c r="D31" s="99"/>
      <c r="E31" s="171"/>
      <c r="F31" s="171"/>
      <c r="G31" s="171"/>
      <c r="H31" s="171"/>
      <c r="I31" s="174"/>
      <c r="J31" s="174"/>
      <c r="K31" s="174"/>
      <c r="L31" s="174"/>
      <c r="M31" s="174"/>
      <c r="N31" s="175"/>
    </row>
    <row r="32" spans="1:14" ht="15" x14ac:dyDescent="0.2">
      <c r="A32" s="187"/>
      <c r="B32" s="99" t="s">
        <v>99</v>
      </c>
      <c r="C32" s="85" t="s">
        <v>98</v>
      </c>
      <c r="D32" s="99"/>
      <c r="E32" s="171"/>
      <c r="F32" s="171"/>
      <c r="G32" s="171"/>
      <c r="H32" s="171"/>
      <c r="I32" s="174"/>
      <c r="J32" s="174"/>
      <c r="K32" s="174"/>
      <c r="L32" s="174"/>
      <c r="M32" s="174"/>
      <c r="N32" s="175"/>
    </row>
    <row r="33" spans="1:14" ht="15" x14ac:dyDescent="0.2">
      <c r="A33" s="187"/>
      <c r="B33" s="99" t="s">
        <v>100</v>
      </c>
      <c r="C33" s="99"/>
      <c r="D33" s="85" t="s">
        <v>98</v>
      </c>
      <c r="E33" s="171"/>
      <c r="F33" s="171"/>
      <c r="G33" s="171"/>
      <c r="H33" s="171"/>
      <c r="I33" s="174"/>
      <c r="J33" s="174"/>
      <c r="K33" s="174"/>
      <c r="L33" s="174"/>
      <c r="M33" s="174"/>
      <c r="N33" s="175"/>
    </row>
    <row r="34" spans="1:14" ht="15" x14ac:dyDescent="0.2">
      <c r="A34" s="187"/>
      <c r="B34" s="99" t="s">
        <v>101</v>
      </c>
      <c r="C34" s="85"/>
      <c r="D34" s="85" t="s">
        <v>98</v>
      </c>
      <c r="E34" s="171"/>
      <c r="F34" s="171"/>
      <c r="G34" s="171"/>
      <c r="H34" s="171"/>
      <c r="I34" s="174"/>
      <c r="J34" s="174"/>
      <c r="K34" s="174"/>
      <c r="L34" s="174"/>
      <c r="M34" s="174"/>
      <c r="N34" s="175"/>
    </row>
    <row r="35" spans="1:14" ht="15" x14ac:dyDescent="0.2">
      <c r="A35" s="187"/>
      <c r="B35" s="171"/>
      <c r="C35" s="171"/>
      <c r="D35" s="171"/>
      <c r="E35" s="171"/>
      <c r="F35" s="171"/>
      <c r="G35" s="171"/>
      <c r="H35" s="171"/>
      <c r="I35" s="174"/>
      <c r="J35" s="174"/>
      <c r="K35" s="174"/>
      <c r="L35" s="174"/>
      <c r="M35" s="174"/>
      <c r="N35" s="175"/>
    </row>
    <row r="36" spans="1:14" ht="15" x14ac:dyDescent="0.2">
      <c r="A36" s="187"/>
      <c r="B36" s="171"/>
      <c r="C36" s="171"/>
      <c r="D36" s="171"/>
      <c r="E36" s="171"/>
      <c r="F36" s="171"/>
      <c r="G36" s="171"/>
      <c r="H36" s="171"/>
      <c r="I36" s="174"/>
      <c r="J36" s="174"/>
      <c r="K36" s="174"/>
      <c r="L36" s="174"/>
      <c r="M36" s="174"/>
      <c r="N36" s="175"/>
    </row>
    <row r="37" spans="1:14" ht="15" x14ac:dyDescent="0.2">
      <c r="A37" s="187"/>
      <c r="B37" s="188" t="s">
        <v>102</v>
      </c>
      <c r="C37" s="171"/>
      <c r="D37" s="171"/>
      <c r="E37" s="171"/>
      <c r="F37" s="171"/>
      <c r="G37" s="171"/>
      <c r="H37" s="171"/>
      <c r="I37" s="174"/>
      <c r="J37" s="174"/>
      <c r="K37" s="174"/>
      <c r="L37" s="174"/>
      <c r="M37" s="174"/>
      <c r="N37" s="175"/>
    </row>
    <row r="38" spans="1:14" ht="15" x14ac:dyDescent="0.2">
      <c r="A38" s="187"/>
      <c r="B38" s="171"/>
      <c r="C38" s="171"/>
      <c r="D38" s="171"/>
      <c r="E38" s="171"/>
      <c r="F38" s="171"/>
      <c r="G38" s="171"/>
      <c r="H38" s="171"/>
      <c r="I38" s="174"/>
      <c r="J38" s="174"/>
      <c r="K38" s="174"/>
      <c r="L38" s="174"/>
      <c r="M38" s="174"/>
      <c r="N38" s="175"/>
    </row>
    <row r="39" spans="1:14" ht="15" x14ac:dyDescent="0.2">
      <c r="A39" s="187"/>
      <c r="B39" s="171"/>
      <c r="C39" s="171"/>
      <c r="D39" s="171"/>
      <c r="E39" s="171"/>
      <c r="F39" s="171"/>
      <c r="G39" s="171"/>
      <c r="H39" s="171"/>
      <c r="I39" s="174"/>
      <c r="J39" s="174"/>
      <c r="K39" s="174"/>
      <c r="L39" s="174"/>
      <c r="M39" s="174"/>
      <c r="N39" s="175"/>
    </row>
    <row r="40" spans="1:14" ht="15" x14ac:dyDescent="0.2">
      <c r="A40" s="187"/>
      <c r="B40" s="176" t="s">
        <v>94</v>
      </c>
      <c r="C40" s="176" t="s">
        <v>103</v>
      </c>
      <c r="D40" s="158" t="s">
        <v>104</v>
      </c>
      <c r="E40" s="158" t="s">
        <v>105</v>
      </c>
      <c r="F40" s="171"/>
      <c r="G40" s="171"/>
      <c r="H40" s="171"/>
      <c r="I40" s="174"/>
      <c r="J40" s="174"/>
      <c r="K40" s="174"/>
      <c r="L40" s="174"/>
      <c r="M40" s="174"/>
      <c r="N40" s="175"/>
    </row>
    <row r="41" spans="1:14" ht="42.75" x14ac:dyDescent="0.2">
      <c r="A41" s="187"/>
      <c r="B41" s="190" t="s">
        <v>106</v>
      </c>
      <c r="C41" s="47">
        <v>40</v>
      </c>
      <c r="D41" s="85"/>
      <c r="E41" s="474">
        <f>+D41+D42</f>
        <v>0</v>
      </c>
      <c r="F41" s="171"/>
      <c r="G41" s="171"/>
      <c r="H41" s="171"/>
      <c r="I41" s="174"/>
      <c r="J41" s="174"/>
      <c r="K41" s="174"/>
      <c r="L41" s="174"/>
      <c r="M41" s="174"/>
      <c r="N41" s="175"/>
    </row>
    <row r="42" spans="1:14" ht="71.25" x14ac:dyDescent="0.2">
      <c r="A42" s="187"/>
      <c r="B42" s="190" t="s">
        <v>107</v>
      </c>
      <c r="C42" s="47">
        <v>60</v>
      </c>
      <c r="D42" s="85"/>
      <c r="E42" s="475"/>
      <c r="F42" s="171"/>
      <c r="G42" s="171"/>
      <c r="H42" s="171"/>
      <c r="I42" s="174"/>
      <c r="J42" s="174"/>
      <c r="K42" s="174"/>
      <c r="L42" s="174"/>
      <c r="M42" s="174"/>
      <c r="N42" s="175"/>
    </row>
    <row r="43" spans="1:14" ht="15" x14ac:dyDescent="0.25">
      <c r="A43" s="187"/>
      <c r="C43" s="108"/>
      <c r="D43" s="150"/>
      <c r="E43" s="154"/>
      <c r="F43" s="153"/>
      <c r="G43" s="153"/>
      <c r="H43" s="153"/>
      <c r="I43" s="186"/>
      <c r="J43" s="186"/>
      <c r="K43" s="186"/>
      <c r="L43" s="186"/>
      <c r="M43" s="186"/>
    </row>
    <row r="44" spans="1:14" ht="15" x14ac:dyDescent="0.25">
      <c r="A44" s="187"/>
      <c r="C44" s="108"/>
      <c r="D44" s="150"/>
      <c r="E44" s="154"/>
      <c r="F44" s="153"/>
      <c r="G44" s="153"/>
      <c r="H44" s="153"/>
      <c r="I44" s="186"/>
      <c r="J44" s="186"/>
      <c r="K44" s="186"/>
      <c r="L44" s="186"/>
      <c r="M44" s="186"/>
    </row>
    <row r="45" spans="1:14" ht="15" x14ac:dyDescent="0.25">
      <c r="A45" s="187"/>
      <c r="C45" s="108"/>
      <c r="D45" s="150"/>
      <c r="E45" s="154"/>
      <c r="F45" s="153"/>
      <c r="G45" s="153"/>
      <c r="H45" s="153"/>
      <c r="I45" s="186"/>
      <c r="J45" s="186"/>
      <c r="K45" s="186"/>
      <c r="L45" s="186"/>
      <c r="M45" s="186"/>
    </row>
    <row r="46" spans="1:14" ht="15" thickBot="1" x14ac:dyDescent="0.3">
      <c r="M46" s="504" t="s">
        <v>108</v>
      </c>
      <c r="N46" s="504"/>
    </row>
    <row r="47" spans="1:14" ht="15" x14ac:dyDescent="0.25">
      <c r="B47" s="188" t="s">
        <v>109</v>
      </c>
      <c r="M47" s="191"/>
      <c r="N47" s="191"/>
    </row>
    <row r="48" spans="1:14" ht="15" thickBot="1" x14ac:dyDescent="0.3">
      <c r="M48" s="191"/>
      <c r="N48" s="191"/>
    </row>
    <row r="49" spans="1:26" s="174" customFormat="1" ht="75" x14ac:dyDescent="0.25">
      <c r="B49" s="192" t="s">
        <v>110</v>
      </c>
      <c r="C49" s="192" t="s">
        <v>111</v>
      </c>
      <c r="D49" s="192" t="s">
        <v>112</v>
      </c>
      <c r="E49" s="192" t="s">
        <v>113</v>
      </c>
      <c r="F49" s="192" t="s">
        <v>114</v>
      </c>
      <c r="G49" s="192" t="s">
        <v>115</v>
      </c>
      <c r="H49" s="192" t="s">
        <v>116</v>
      </c>
      <c r="I49" s="192" t="s">
        <v>117</v>
      </c>
      <c r="J49" s="192" t="s">
        <v>118</v>
      </c>
      <c r="K49" s="192" t="s">
        <v>119</v>
      </c>
      <c r="L49" s="192" t="s">
        <v>120</v>
      </c>
      <c r="M49" s="193" t="s">
        <v>121</v>
      </c>
      <c r="N49" s="192" t="s">
        <v>122</v>
      </c>
      <c r="O49" s="192" t="s">
        <v>123</v>
      </c>
      <c r="P49" s="194" t="s">
        <v>124</v>
      </c>
      <c r="Q49" s="194" t="s">
        <v>125</v>
      </c>
    </row>
    <row r="50" spans="1:26" s="79" customFormat="1" ht="28.5" x14ac:dyDescent="0.25">
      <c r="A50" s="47">
        <v>1</v>
      </c>
      <c r="B50" s="62" t="s">
        <v>873</v>
      </c>
      <c r="C50" s="62" t="s">
        <v>873</v>
      </c>
      <c r="D50" s="62" t="s">
        <v>594</v>
      </c>
      <c r="E50" s="62" t="s">
        <v>946</v>
      </c>
      <c r="F50" s="63" t="s">
        <v>75</v>
      </c>
      <c r="G50" s="64">
        <v>0.25</v>
      </c>
      <c r="H50" s="65">
        <v>40574</v>
      </c>
      <c r="I50" s="65">
        <v>41274</v>
      </c>
      <c r="J50" s="66" t="s">
        <v>95</v>
      </c>
      <c r="K50" s="67">
        <f>(I50-H50)/30</f>
        <v>23.333333333333332</v>
      </c>
      <c r="L50" s="78" t="s">
        <v>128</v>
      </c>
      <c r="M50" s="69">
        <v>330</v>
      </c>
      <c r="N50" s="68">
        <f>M50*G50</f>
        <v>82.5</v>
      </c>
      <c r="O50" s="70">
        <v>172957282</v>
      </c>
      <c r="P50" s="70" t="s">
        <v>947</v>
      </c>
      <c r="Q50" s="76"/>
      <c r="R50" s="86"/>
      <c r="S50" s="86"/>
      <c r="T50" s="86"/>
      <c r="U50" s="86"/>
      <c r="V50" s="86"/>
      <c r="W50" s="86"/>
      <c r="X50" s="86"/>
      <c r="Y50" s="86"/>
      <c r="Z50" s="86"/>
    </row>
    <row r="51" spans="1:26" s="79" customFormat="1" ht="114" x14ac:dyDescent="0.25">
      <c r="A51" s="47">
        <f>+A50+1</f>
        <v>2</v>
      </c>
      <c r="B51" s="62" t="s">
        <v>872</v>
      </c>
      <c r="C51" s="62" t="s">
        <v>872</v>
      </c>
      <c r="D51" s="79" t="s">
        <v>948</v>
      </c>
      <c r="E51" s="62" t="s">
        <v>949</v>
      </c>
      <c r="F51" s="63" t="s">
        <v>95</v>
      </c>
      <c r="G51" s="64">
        <v>0.25</v>
      </c>
      <c r="H51" s="65">
        <v>40973</v>
      </c>
      <c r="I51" s="65">
        <v>41590</v>
      </c>
      <c r="J51" s="66" t="s">
        <v>95</v>
      </c>
      <c r="K51" s="67">
        <f>(I51-H51)/30</f>
        <v>20.566666666666666</v>
      </c>
      <c r="L51" s="80" t="s">
        <v>596</v>
      </c>
      <c r="M51" s="69">
        <v>100</v>
      </c>
      <c r="N51" s="68">
        <f t="shared" ref="N51:N52" si="0">M51*G51</f>
        <v>25</v>
      </c>
      <c r="O51" s="70">
        <v>30000000</v>
      </c>
      <c r="P51" s="70">
        <v>226</v>
      </c>
      <c r="Q51" s="76" t="s">
        <v>950</v>
      </c>
      <c r="R51" s="86"/>
      <c r="S51" s="86"/>
      <c r="T51" s="86"/>
      <c r="U51" s="86"/>
      <c r="V51" s="86"/>
      <c r="W51" s="86"/>
      <c r="X51" s="86"/>
      <c r="Y51" s="86"/>
      <c r="Z51" s="86"/>
    </row>
    <row r="52" spans="1:26" s="79" customFormat="1" ht="57" x14ac:dyDescent="0.25">
      <c r="A52" s="47">
        <f t="shared" ref="A52" si="1">+A51+1</f>
        <v>3</v>
      </c>
      <c r="B52" s="62" t="s">
        <v>874</v>
      </c>
      <c r="C52" s="62" t="s">
        <v>951</v>
      </c>
      <c r="D52" s="62" t="s">
        <v>952</v>
      </c>
      <c r="E52" s="62" t="s">
        <v>953</v>
      </c>
      <c r="F52" s="63" t="s">
        <v>75</v>
      </c>
      <c r="G52" s="64">
        <v>0.5</v>
      </c>
      <c r="H52" s="65">
        <v>40162</v>
      </c>
      <c r="I52" s="65">
        <v>40939</v>
      </c>
      <c r="J52" s="66" t="s">
        <v>95</v>
      </c>
      <c r="K52" s="67">
        <f>(I52-I56)/30</f>
        <v>24.833333333333332</v>
      </c>
      <c r="L52" s="78">
        <f>+(I56-H52)/30</f>
        <v>1.0666666666666667</v>
      </c>
      <c r="M52" s="69">
        <v>2640</v>
      </c>
      <c r="N52" s="68">
        <f t="shared" si="0"/>
        <v>1320</v>
      </c>
      <c r="O52" s="70">
        <v>936500000</v>
      </c>
      <c r="P52" s="70" t="s">
        <v>954</v>
      </c>
      <c r="Q52" s="76"/>
      <c r="R52" s="86"/>
      <c r="S52" s="86"/>
      <c r="T52" s="86"/>
      <c r="U52" s="86"/>
      <c r="V52" s="86"/>
      <c r="W52" s="86"/>
      <c r="X52" s="86"/>
      <c r="Y52" s="86"/>
      <c r="Z52" s="86"/>
    </row>
    <row r="53" spans="1:26" s="79" customFormat="1" ht="15" x14ac:dyDescent="0.25">
      <c r="A53" s="47"/>
      <c r="B53" s="118" t="s">
        <v>105</v>
      </c>
      <c r="C53" s="63"/>
      <c r="D53" s="62"/>
      <c r="E53" s="138"/>
      <c r="F53" s="63"/>
      <c r="G53" s="63"/>
      <c r="H53" s="63"/>
      <c r="I53" s="66"/>
      <c r="J53" s="66"/>
      <c r="K53" s="139">
        <f>SUM(K50:K52)</f>
        <v>68.733333333333334</v>
      </c>
      <c r="L53" s="139">
        <f>SUM(L50:L52)</f>
        <v>1.0666666666666667</v>
      </c>
      <c r="M53" s="139">
        <f>SUM(M50:M52)</f>
        <v>3070</v>
      </c>
      <c r="N53" s="140">
        <f>SUM(N50:N52)</f>
        <v>1427.5</v>
      </c>
      <c r="O53" s="70"/>
      <c r="P53" s="70"/>
      <c r="Q53" s="76"/>
    </row>
    <row r="54" spans="1:26" x14ac:dyDescent="0.25">
      <c r="E54" s="155"/>
      <c r="K54" s="156"/>
    </row>
    <row r="55" spans="1:26" ht="15" x14ac:dyDescent="0.25">
      <c r="B55" s="471" t="s">
        <v>133</v>
      </c>
      <c r="C55" s="471" t="s">
        <v>134</v>
      </c>
      <c r="D55" s="505" t="s">
        <v>135</v>
      </c>
      <c r="E55" s="505"/>
      <c r="K55" s="157"/>
      <c r="L55" s="157"/>
      <c r="M55" s="157"/>
    </row>
    <row r="56" spans="1:26" ht="15" x14ac:dyDescent="0.25">
      <c r="B56" s="473"/>
      <c r="C56" s="473"/>
      <c r="D56" s="158" t="s">
        <v>136</v>
      </c>
      <c r="E56" s="159" t="s">
        <v>137</v>
      </c>
      <c r="H56" s="141"/>
      <c r="I56" s="161">
        <v>40194</v>
      </c>
      <c r="K56" s="161"/>
      <c r="L56" s="157"/>
    </row>
    <row r="57" spans="1:26" ht="15" x14ac:dyDescent="0.25">
      <c r="B57" s="160" t="s">
        <v>139</v>
      </c>
      <c r="C57" s="162">
        <f>+K53</f>
        <v>68.733333333333334</v>
      </c>
      <c r="D57" s="85" t="s">
        <v>98</v>
      </c>
      <c r="E57" s="85"/>
      <c r="F57" s="142"/>
      <c r="G57" s="142"/>
      <c r="H57" s="142"/>
      <c r="I57" s="142"/>
      <c r="J57" s="142"/>
      <c r="L57" s="243" t="e">
        <f>K50+K51+K52+#REF!</f>
        <v>#REF!</v>
      </c>
      <c r="M57" s="142"/>
    </row>
    <row r="58" spans="1:26" ht="15" x14ac:dyDescent="0.25">
      <c r="B58" s="160" t="s">
        <v>140</v>
      </c>
      <c r="C58" s="164">
        <f>+M53</f>
        <v>3070</v>
      </c>
      <c r="D58" s="85" t="s">
        <v>98</v>
      </c>
      <c r="E58" s="85"/>
    </row>
    <row r="59" spans="1:26" x14ac:dyDescent="0.25">
      <c r="B59" s="187"/>
      <c r="C59" s="506"/>
      <c r="D59" s="506"/>
      <c r="E59" s="506"/>
      <c r="F59" s="506"/>
      <c r="G59" s="506"/>
      <c r="H59" s="506"/>
      <c r="I59" s="506"/>
      <c r="J59" s="506"/>
      <c r="K59" s="506"/>
      <c r="L59" s="506"/>
      <c r="M59" s="506"/>
      <c r="N59" s="506"/>
    </row>
    <row r="60" spans="1:26" ht="15" thickBot="1" x14ac:dyDescent="0.3"/>
    <row r="61" spans="1:26" ht="15.75" thickBot="1" x14ac:dyDescent="0.3">
      <c r="B61" s="507" t="s">
        <v>141</v>
      </c>
      <c r="C61" s="507"/>
      <c r="D61" s="507"/>
      <c r="E61" s="507"/>
      <c r="F61" s="507"/>
      <c r="G61" s="507"/>
      <c r="H61" s="507"/>
      <c r="I61" s="507"/>
      <c r="J61" s="507"/>
      <c r="K61" s="507"/>
      <c r="L61" s="507"/>
      <c r="M61" s="507"/>
      <c r="N61" s="507"/>
    </row>
    <row r="64" spans="1:26" ht="90" x14ac:dyDescent="0.25">
      <c r="B64" s="176" t="s">
        <v>142</v>
      </c>
      <c r="C64" s="195" t="s">
        <v>143</v>
      </c>
      <c r="D64" s="195" t="s">
        <v>144</v>
      </c>
      <c r="E64" s="195" t="s">
        <v>145</v>
      </c>
      <c r="F64" s="195" t="s">
        <v>146</v>
      </c>
      <c r="G64" s="195" t="s">
        <v>147</v>
      </c>
      <c r="H64" s="195" t="s">
        <v>148</v>
      </c>
      <c r="I64" s="176" t="s">
        <v>149</v>
      </c>
      <c r="J64" s="195" t="s">
        <v>150</v>
      </c>
      <c r="K64" s="195" t="s">
        <v>151</v>
      </c>
      <c r="L64" s="195" t="s">
        <v>152</v>
      </c>
      <c r="M64" s="195" t="s">
        <v>153</v>
      </c>
      <c r="N64" s="196" t="s">
        <v>154</v>
      </c>
      <c r="O64" s="196" t="s">
        <v>155</v>
      </c>
      <c r="P64" s="489" t="s">
        <v>96</v>
      </c>
      <c r="Q64" s="491"/>
      <c r="R64" s="195" t="s">
        <v>156</v>
      </c>
    </row>
    <row r="65" spans="2:18" ht="62.25" customHeight="1" x14ac:dyDescent="0.25">
      <c r="B65" s="47" t="s">
        <v>601</v>
      </c>
      <c r="C65" s="47" t="s">
        <v>602</v>
      </c>
      <c r="D65" s="47" t="s">
        <v>955</v>
      </c>
      <c r="E65" s="47">
        <v>110</v>
      </c>
      <c r="F65" s="47" t="s">
        <v>95</v>
      </c>
      <c r="G65" s="81" t="s">
        <v>95</v>
      </c>
      <c r="H65" s="47" t="s">
        <v>75</v>
      </c>
      <c r="I65" s="47" t="s">
        <v>95</v>
      </c>
      <c r="J65" s="47" t="s">
        <v>128</v>
      </c>
      <c r="K65" s="47" t="s">
        <v>75</v>
      </c>
      <c r="L65" s="47" t="s">
        <v>75</v>
      </c>
      <c r="M65" s="47" t="s">
        <v>75</v>
      </c>
      <c r="N65" s="47" t="s">
        <v>75</v>
      </c>
      <c r="O65" s="47" t="s">
        <v>75</v>
      </c>
      <c r="P65" s="468" t="s">
        <v>956</v>
      </c>
      <c r="Q65" s="469"/>
      <c r="R65" s="47" t="s">
        <v>95</v>
      </c>
    </row>
    <row r="66" spans="2:18" ht="51" customHeight="1" x14ac:dyDescent="0.2">
      <c r="B66" s="47" t="s">
        <v>601</v>
      </c>
      <c r="C66" s="47" t="s">
        <v>602</v>
      </c>
      <c r="D66" s="217" t="s">
        <v>957</v>
      </c>
      <c r="E66" s="217">
        <v>140</v>
      </c>
      <c r="F66" s="47" t="s">
        <v>95</v>
      </c>
      <c r="G66" s="81" t="s">
        <v>95</v>
      </c>
      <c r="H66" s="47" t="s">
        <v>75</v>
      </c>
      <c r="I66" s="47" t="s">
        <v>95</v>
      </c>
      <c r="J66" s="47" t="s">
        <v>128</v>
      </c>
      <c r="K66" s="47" t="s">
        <v>75</v>
      </c>
      <c r="L66" s="47" t="s">
        <v>75</v>
      </c>
      <c r="M66" s="47" t="s">
        <v>75</v>
      </c>
      <c r="N66" s="47" t="s">
        <v>75</v>
      </c>
      <c r="O66" s="47" t="s">
        <v>75</v>
      </c>
      <c r="P66" s="468" t="s">
        <v>887</v>
      </c>
      <c r="Q66" s="469"/>
      <c r="R66" s="47" t="s">
        <v>75</v>
      </c>
    </row>
    <row r="67" spans="2:18" ht="42.75" x14ac:dyDescent="0.2">
      <c r="B67" s="47" t="s">
        <v>541</v>
      </c>
      <c r="C67" s="47" t="s">
        <v>602</v>
      </c>
      <c r="D67" s="217" t="s">
        <v>958</v>
      </c>
      <c r="E67" s="217">
        <v>120</v>
      </c>
      <c r="F67" s="47" t="s">
        <v>95</v>
      </c>
      <c r="G67" s="81" t="s">
        <v>95</v>
      </c>
      <c r="H67" s="47" t="s">
        <v>75</v>
      </c>
      <c r="I67" s="47" t="s">
        <v>95</v>
      </c>
      <c r="J67" s="47" t="s">
        <v>128</v>
      </c>
      <c r="K67" s="47" t="s">
        <v>75</v>
      </c>
      <c r="L67" s="47" t="s">
        <v>75</v>
      </c>
      <c r="M67" s="47" t="s">
        <v>75</v>
      </c>
      <c r="N67" s="47" t="s">
        <v>75</v>
      </c>
      <c r="O67" s="47" t="s">
        <v>75</v>
      </c>
      <c r="P67" s="468" t="s">
        <v>959</v>
      </c>
      <c r="Q67" s="469"/>
      <c r="R67" s="47" t="s">
        <v>95</v>
      </c>
    </row>
    <row r="68" spans="2:18" ht="42.75" x14ac:dyDescent="0.2">
      <c r="B68" s="47" t="s">
        <v>541</v>
      </c>
      <c r="C68" s="47" t="s">
        <v>602</v>
      </c>
      <c r="D68" s="217" t="s">
        <v>960</v>
      </c>
      <c r="E68" s="217">
        <v>100</v>
      </c>
      <c r="F68" s="47" t="s">
        <v>95</v>
      </c>
      <c r="G68" s="81" t="s">
        <v>95</v>
      </c>
      <c r="H68" s="47" t="s">
        <v>75</v>
      </c>
      <c r="I68" s="47" t="s">
        <v>95</v>
      </c>
      <c r="J68" s="47" t="s">
        <v>128</v>
      </c>
      <c r="K68" s="47" t="s">
        <v>75</v>
      </c>
      <c r="L68" s="47" t="s">
        <v>75</v>
      </c>
      <c r="M68" s="47" t="s">
        <v>75</v>
      </c>
      <c r="N68" s="47" t="s">
        <v>75</v>
      </c>
      <c r="O68" s="47" t="s">
        <v>75</v>
      </c>
      <c r="P68" s="468" t="s">
        <v>961</v>
      </c>
      <c r="Q68" s="469"/>
      <c r="R68" s="47" t="s">
        <v>95</v>
      </c>
    </row>
    <row r="69" spans="2:18" x14ac:dyDescent="0.25">
      <c r="B69" s="123" t="s">
        <v>159</v>
      </c>
      <c r="H69" s="99"/>
      <c r="I69" s="99"/>
    </row>
    <row r="70" spans="2:18" x14ac:dyDescent="0.25">
      <c r="B70" s="123" t="s">
        <v>160</v>
      </c>
    </row>
    <row r="71" spans="2:18" x14ac:dyDescent="0.25">
      <c r="B71" s="123" t="s">
        <v>161</v>
      </c>
    </row>
    <row r="73" spans="2:18" ht="15" thickBot="1" x14ac:dyDescent="0.3"/>
    <row r="74" spans="2:18" ht="15.75" thickBot="1" x14ac:dyDescent="0.3">
      <c r="B74" s="486" t="s">
        <v>162</v>
      </c>
      <c r="C74" s="487"/>
      <c r="D74" s="487"/>
      <c r="E74" s="487"/>
      <c r="F74" s="487"/>
      <c r="G74" s="487"/>
      <c r="H74" s="487"/>
      <c r="I74" s="487"/>
      <c r="J74" s="487"/>
      <c r="K74" s="487"/>
      <c r="L74" s="487"/>
      <c r="M74" s="487"/>
      <c r="N74" s="488"/>
    </row>
    <row r="79" spans="2:18" ht="15" x14ac:dyDescent="0.25">
      <c r="B79" s="476" t="s">
        <v>163</v>
      </c>
      <c r="C79" s="498" t="s">
        <v>164</v>
      </c>
      <c r="D79" s="498" t="s">
        <v>165</v>
      </c>
      <c r="E79" s="498" t="s">
        <v>166</v>
      </c>
      <c r="F79" s="498" t="s">
        <v>167</v>
      </c>
      <c r="G79" s="498" t="s">
        <v>168</v>
      </c>
      <c r="H79" s="498" t="s">
        <v>169</v>
      </c>
      <c r="I79" s="498" t="s">
        <v>170</v>
      </c>
      <c r="J79" s="498" t="s">
        <v>171</v>
      </c>
      <c r="K79" s="498"/>
      <c r="L79" s="498"/>
      <c r="M79" s="498" t="s">
        <v>172</v>
      </c>
      <c r="N79" s="498" t="s">
        <v>640</v>
      </c>
      <c r="O79" s="498" t="s">
        <v>641</v>
      </c>
      <c r="P79" s="498" t="s">
        <v>96</v>
      </c>
      <c r="Q79" s="498"/>
      <c r="R79" s="492"/>
    </row>
    <row r="80" spans="2:18" ht="28.5" x14ac:dyDescent="0.2">
      <c r="B80" s="477"/>
      <c r="C80" s="498"/>
      <c r="D80" s="498"/>
      <c r="E80" s="498"/>
      <c r="F80" s="498"/>
      <c r="G80" s="498"/>
      <c r="H80" s="498"/>
      <c r="I80" s="498"/>
      <c r="J80" s="166" t="s">
        <v>173</v>
      </c>
      <c r="K80" s="144" t="s">
        <v>174</v>
      </c>
      <c r="L80" s="100" t="s">
        <v>175</v>
      </c>
      <c r="M80" s="498"/>
      <c r="N80" s="498"/>
      <c r="O80" s="498"/>
      <c r="P80" s="498"/>
      <c r="Q80" s="498"/>
      <c r="R80" s="492"/>
    </row>
    <row r="81" spans="2:18" ht="42.75" x14ac:dyDescent="0.25">
      <c r="B81" s="47" t="s">
        <v>176</v>
      </c>
      <c r="C81" s="245" t="s">
        <v>642</v>
      </c>
      <c r="D81" s="47" t="s">
        <v>962</v>
      </c>
      <c r="E81" s="71">
        <v>1082896828</v>
      </c>
      <c r="F81" s="47" t="s">
        <v>963</v>
      </c>
      <c r="G81" s="47" t="s">
        <v>964</v>
      </c>
      <c r="H81" s="82">
        <v>40446</v>
      </c>
      <c r="I81" s="71" t="s">
        <v>854</v>
      </c>
      <c r="J81" s="47" t="s">
        <v>891</v>
      </c>
      <c r="K81" s="82" t="s">
        <v>898</v>
      </c>
      <c r="L81" s="82" t="s">
        <v>899</v>
      </c>
      <c r="M81" s="47" t="s">
        <v>95</v>
      </c>
      <c r="N81" s="47" t="s">
        <v>75</v>
      </c>
      <c r="O81" s="47" t="s">
        <v>75</v>
      </c>
      <c r="P81" s="470" t="s">
        <v>894</v>
      </c>
      <c r="Q81" s="470"/>
      <c r="R81" s="127"/>
    </row>
    <row r="82" spans="2:18" ht="42.75" x14ac:dyDescent="0.25">
      <c r="B82" s="47" t="s">
        <v>176</v>
      </c>
      <c r="C82" s="245" t="s">
        <v>642</v>
      </c>
      <c r="D82" s="47" t="s">
        <v>965</v>
      </c>
      <c r="E82" s="71">
        <v>36725140</v>
      </c>
      <c r="F82" s="47" t="s">
        <v>966</v>
      </c>
      <c r="G82" s="47" t="s">
        <v>901</v>
      </c>
      <c r="H82" s="82">
        <v>39066</v>
      </c>
      <c r="I82" s="71" t="s">
        <v>854</v>
      </c>
      <c r="J82" s="47" t="s">
        <v>891</v>
      </c>
      <c r="K82" s="82" t="s">
        <v>967</v>
      </c>
      <c r="L82" s="82" t="s">
        <v>968</v>
      </c>
      <c r="M82" s="201" t="s">
        <v>95</v>
      </c>
      <c r="N82" s="47" t="s">
        <v>75</v>
      </c>
      <c r="O82" s="47" t="s">
        <v>75</v>
      </c>
      <c r="P82" s="470" t="s">
        <v>894</v>
      </c>
      <c r="Q82" s="470"/>
      <c r="R82" s="127"/>
    </row>
    <row r="83" spans="2:18" ht="85.5" x14ac:dyDescent="0.25">
      <c r="B83" s="47" t="s">
        <v>176</v>
      </c>
      <c r="C83" s="245" t="s">
        <v>642</v>
      </c>
      <c r="D83" s="47" t="s">
        <v>969</v>
      </c>
      <c r="E83" s="71">
        <v>1082895893</v>
      </c>
      <c r="F83" s="47" t="s">
        <v>970</v>
      </c>
      <c r="G83" s="47" t="s">
        <v>943</v>
      </c>
      <c r="H83" s="82">
        <v>41103</v>
      </c>
      <c r="I83" s="71" t="s">
        <v>854</v>
      </c>
      <c r="J83" s="47" t="s">
        <v>971</v>
      </c>
      <c r="K83" s="82" t="s">
        <v>972</v>
      </c>
      <c r="L83" s="82" t="s">
        <v>973</v>
      </c>
      <c r="M83" s="201" t="s">
        <v>95</v>
      </c>
      <c r="N83" s="47" t="s">
        <v>75</v>
      </c>
      <c r="O83" s="47" t="s">
        <v>75</v>
      </c>
      <c r="P83" s="470" t="s">
        <v>894</v>
      </c>
      <c r="Q83" s="470"/>
      <c r="R83" s="127"/>
    </row>
    <row r="84" spans="2:18" ht="42.75" x14ac:dyDescent="0.25">
      <c r="B84" s="47" t="s">
        <v>176</v>
      </c>
      <c r="C84" s="84" t="s">
        <v>642</v>
      </c>
      <c r="D84" s="47" t="s">
        <v>974</v>
      </c>
      <c r="E84" s="71">
        <v>57466886</v>
      </c>
      <c r="F84" s="47" t="s">
        <v>853</v>
      </c>
      <c r="G84" s="47" t="s">
        <v>975</v>
      </c>
      <c r="H84" s="82">
        <v>40166</v>
      </c>
      <c r="I84" s="71" t="s">
        <v>854</v>
      </c>
      <c r="J84" s="47" t="s">
        <v>891</v>
      </c>
      <c r="K84" s="82" t="s">
        <v>898</v>
      </c>
      <c r="L84" s="82" t="s">
        <v>968</v>
      </c>
      <c r="M84" s="201" t="s">
        <v>95</v>
      </c>
      <c r="N84" s="47" t="s">
        <v>75</v>
      </c>
      <c r="O84" s="47" t="s">
        <v>95</v>
      </c>
      <c r="P84" s="468" t="s">
        <v>914</v>
      </c>
      <c r="Q84" s="469"/>
      <c r="R84" s="127"/>
    </row>
    <row r="85" spans="2:18" ht="42.75" customHeight="1" x14ac:dyDescent="0.25">
      <c r="B85" s="47" t="s">
        <v>183</v>
      </c>
      <c r="C85" s="245" t="s">
        <v>642</v>
      </c>
      <c r="D85" s="47" t="s">
        <v>976</v>
      </c>
      <c r="E85" s="71">
        <v>64696421</v>
      </c>
      <c r="F85" s="47" t="s">
        <v>683</v>
      </c>
      <c r="G85" s="47" t="s">
        <v>904</v>
      </c>
      <c r="H85" s="82">
        <v>39640</v>
      </c>
      <c r="I85" s="71" t="s">
        <v>854</v>
      </c>
      <c r="J85" s="47" t="s">
        <v>891</v>
      </c>
      <c r="K85" s="47" t="s">
        <v>977</v>
      </c>
      <c r="L85" s="47" t="s">
        <v>183</v>
      </c>
      <c r="M85" s="201" t="s">
        <v>95</v>
      </c>
      <c r="N85" s="47" t="s">
        <v>75</v>
      </c>
      <c r="O85" s="47" t="s">
        <v>75</v>
      </c>
      <c r="P85" s="468" t="s">
        <v>894</v>
      </c>
      <c r="Q85" s="469"/>
      <c r="R85" s="127"/>
    </row>
    <row r="86" spans="2:18" ht="99.75" customHeight="1" x14ac:dyDescent="0.25">
      <c r="B86" s="47" t="s">
        <v>183</v>
      </c>
      <c r="C86" s="245" t="s">
        <v>642</v>
      </c>
      <c r="D86" s="47" t="s">
        <v>978</v>
      </c>
      <c r="E86" s="71">
        <v>73485252</v>
      </c>
      <c r="F86" s="47" t="s">
        <v>689</v>
      </c>
      <c r="G86" s="47" t="s">
        <v>979</v>
      </c>
      <c r="H86" s="82">
        <v>38492</v>
      </c>
      <c r="I86" s="47" t="s">
        <v>905</v>
      </c>
      <c r="J86" s="47" t="s">
        <v>980</v>
      </c>
      <c r="K86" s="82" t="s">
        <v>981</v>
      </c>
      <c r="L86" s="47" t="s">
        <v>982</v>
      </c>
      <c r="M86" s="201" t="s">
        <v>95</v>
      </c>
      <c r="N86" s="47" t="s">
        <v>75</v>
      </c>
      <c r="O86" s="47" t="s">
        <v>75</v>
      </c>
      <c r="P86" s="468" t="s">
        <v>894</v>
      </c>
      <c r="Q86" s="469"/>
      <c r="R86" s="99"/>
    </row>
    <row r="87" spans="2:18" ht="57" customHeight="1" x14ac:dyDescent="0.25">
      <c r="B87" s="47" t="s">
        <v>183</v>
      </c>
      <c r="C87" s="245" t="s">
        <v>642</v>
      </c>
      <c r="D87" s="47" t="s">
        <v>983</v>
      </c>
      <c r="E87" s="71">
        <v>32653109</v>
      </c>
      <c r="F87" s="47" t="s">
        <v>683</v>
      </c>
      <c r="G87" s="47" t="s">
        <v>964</v>
      </c>
      <c r="H87" s="82">
        <v>31604</v>
      </c>
      <c r="I87" s="47">
        <v>49757131</v>
      </c>
      <c r="J87" s="47" t="s">
        <v>891</v>
      </c>
      <c r="K87" s="47" t="s">
        <v>892</v>
      </c>
      <c r="L87" s="47" t="s">
        <v>984</v>
      </c>
      <c r="M87" s="201" t="s">
        <v>95</v>
      </c>
      <c r="N87" s="47" t="s">
        <v>75</v>
      </c>
      <c r="O87" s="47" t="s">
        <v>75</v>
      </c>
      <c r="P87" s="468" t="s">
        <v>914</v>
      </c>
      <c r="Q87" s="469"/>
      <c r="R87" s="99"/>
    </row>
    <row r="88" spans="2:18" ht="57" customHeight="1" x14ac:dyDescent="0.25">
      <c r="B88" s="47" t="s">
        <v>183</v>
      </c>
      <c r="C88" s="245" t="s">
        <v>642</v>
      </c>
      <c r="D88" s="47" t="s">
        <v>985</v>
      </c>
      <c r="E88" s="71">
        <v>57438310</v>
      </c>
      <c r="F88" s="47" t="s">
        <v>986</v>
      </c>
      <c r="G88" s="47" t="s">
        <v>987</v>
      </c>
      <c r="H88" s="82">
        <v>35279</v>
      </c>
      <c r="I88" s="47">
        <v>125845</v>
      </c>
      <c r="J88" s="47" t="s">
        <v>971</v>
      </c>
      <c r="K88" s="83" t="s">
        <v>988</v>
      </c>
      <c r="L88" s="47" t="s">
        <v>989</v>
      </c>
      <c r="M88" s="201" t="s">
        <v>95</v>
      </c>
      <c r="N88" s="47" t="s">
        <v>75</v>
      </c>
      <c r="O88" s="47" t="s">
        <v>75</v>
      </c>
      <c r="P88" s="468" t="s">
        <v>990</v>
      </c>
      <c r="Q88" s="469"/>
      <c r="R88" s="99"/>
    </row>
    <row r="89" spans="2:18" ht="45" customHeight="1" x14ac:dyDescent="0.25">
      <c r="B89" s="47" t="s">
        <v>183</v>
      </c>
      <c r="C89" s="245" t="s">
        <v>642</v>
      </c>
      <c r="D89" s="85" t="s">
        <v>991</v>
      </c>
      <c r="E89" s="58">
        <v>84454059</v>
      </c>
      <c r="F89" s="85" t="s">
        <v>683</v>
      </c>
      <c r="G89" s="85" t="s">
        <v>916</v>
      </c>
      <c r="H89" s="82">
        <v>39891</v>
      </c>
      <c r="I89" s="47" t="s">
        <v>854</v>
      </c>
      <c r="J89" s="47" t="s">
        <v>992</v>
      </c>
      <c r="K89" s="84" t="s">
        <v>993</v>
      </c>
      <c r="L89" s="85" t="s">
        <v>994</v>
      </c>
      <c r="M89" s="201" t="s">
        <v>95</v>
      </c>
      <c r="N89" s="85" t="s">
        <v>95</v>
      </c>
      <c r="O89" s="85" t="s">
        <v>75</v>
      </c>
      <c r="P89" s="468" t="s">
        <v>995</v>
      </c>
      <c r="Q89" s="469"/>
      <c r="R89" s="127"/>
    </row>
    <row r="90" spans="2:18" ht="45" customHeight="1" x14ac:dyDescent="0.25">
      <c r="B90" s="47" t="s">
        <v>183</v>
      </c>
      <c r="C90" s="245" t="s">
        <v>642</v>
      </c>
      <c r="D90" s="85" t="s">
        <v>996</v>
      </c>
      <c r="E90" s="58">
        <v>64571649</v>
      </c>
      <c r="F90" s="85" t="s">
        <v>689</v>
      </c>
      <c r="G90" s="85" t="s">
        <v>904</v>
      </c>
      <c r="H90" s="82">
        <v>38282</v>
      </c>
      <c r="I90" s="47" t="s">
        <v>854</v>
      </c>
      <c r="J90" s="47" t="s">
        <v>997</v>
      </c>
      <c r="K90" s="84" t="s">
        <v>998</v>
      </c>
      <c r="L90" s="47" t="s">
        <v>999</v>
      </c>
      <c r="M90" s="201" t="s">
        <v>95</v>
      </c>
      <c r="N90" s="85" t="s">
        <v>75</v>
      </c>
      <c r="O90" s="85" t="s">
        <v>75</v>
      </c>
      <c r="P90" s="468" t="s">
        <v>990</v>
      </c>
      <c r="Q90" s="469"/>
      <c r="R90" s="127"/>
    </row>
    <row r="93" spans="2:18" ht="15" thickBot="1" x14ac:dyDescent="0.3"/>
    <row r="94" spans="2:18" ht="15.75" thickBot="1" x14ac:dyDescent="0.3">
      <c r="B94" s="486" t="s">
        <v>191</v>
      </c>
      <c r="C94" s="487"/>
      <c r="D94" s="487"/>
      <c r="E94" s="487"/>
      <c r="F94" s="487"/>
      <c r="G94" s="487"/>
      <c r="H94" s="487"/>
      <c r="I94" s="487"/>
      <c r="J94" s="487"/>
      <c r="K94" s="487"/>
      <c r="L94" s="487"/>
      <c r="M94" s="487"/>
      <c r="N94" s="488"/>
    </row>
    <row r="97" spans="1:26" ht="30" x14ac:dyDescent="0.25">
      <c r="B97" s="195" t="s">
        <v>94</v>
      </c>
      <c r="C97" s="195" t="s">
        <v>156</v>
      </c>
      <c r="D97" s="489" t="s">
        <v>96</v>
      </c>
      <c r="E97" s="491"/>
    </row>
    <row r="98" spans="1:26" ht="28.5" x14ac:dyDescent="0.25">
      <c r="B98" s="127" t="s">
        <v>867</v>
      </c>
      <c r="C98" s="85" t="s">
        <v>75</v>
      </c>
      <c r="D98" s="492"/>
      <c r="E98" s="492"/>
    </row>
    <row r="101" spans="1:26" ht="15" x14ac:dyDescent="0.25">
      <c r="B101" s="493" t="s">
        <v>193</v>
      </c>
      <c r="C101" s="494"/>
      <c r="D101" s="494"/>
      <c r="E101" s="494"/>
      <c r="F101" s="494"/>
      <c r="G101" s="494"/>
      <c r="H101" s="494"/>
      <c r="I101" s="494"/>
      <c r="J101" s="494"/>
      <c r="K101" s="494"/>
      <c r="L101" s="494"/>
      <c r="M101" s="494"/>
      <c r="N101" s="494"/>
      <c r="O101" s="494"/>
      <c r="P101" s="494"/>
    </row>
    <row r="103" spans="1:26" ht="15" thickBot="1" x14ac:dyDescent="0.3"/>
    <row r="104" spans="1:26" ht="15.75" thickBot="1" x14ac:dyDescent="0.3">
      <c r="B104" s="486" t="s">
        <v>194</v>
      </c>
      <c r="C104" s="487"/>
      <c r="D104" s="487"/>
      <c r="E104" s="487"/>
      <c r="F104" s="487"/>
      <c r="G104" s="487"/>
      <c r="H104" s="487"/>
      <c r="I104" s="487"/>
      <c r="J104" s="487"/>
      <c r="K104" s="487"/>
      <c r="L104" s="487"/>
      <c r="M104" s="487"/>
      <c r="N104" s="488"/>
    </row>
    <row r="106" spans="1:26" ht="15" thickBot="1" x14ac:dyDescent="0.3">
      <c r="M106" s="191"/>
      <c r="N106" s="191"/>
    </row>
    <row r="107" spans="1:26" s="174" customFormat="1" ht="75" x14ac:dyDescent="0.25">
      <c r="B107" s="192" t="s">
        <v>110</v>
      </c>
      <c r="C107" s="192" t="s">
        <v>111</v>
      </c>
      <c r="D107" s="192" t="s">
        <v>112</v>
      </c>
      <c r="E107" s="192" t="s">
        <v>113</v>
      </c>
      <c r="F107" s="192" t="s">
        <v>114</v>
      </c>
      <c r="G107" s="192" t="s">
        <v>115</v>
      </c>
      <c r="H107" s="192" t="s">
        <v>116</v>
      </c>
      <c r="I107" s="192" t="s">
        <v>117</v>
      </c>
      <c r="J107" s="192" t="s">
        <v>118</v>
      </c>
      <c r="K107" s="192" t="s">
        <v>119</v>
      </c>
      <c r="L107" s="192" t="s">
        <v>120</v>
      </c>
      <c r="M107" s="193" t="s">
        <v>121</v>
      </c>
      <c r="N107" s="192" t="s">
        <v>122</v>
      </c>
      <c r="O107" s="192" t="s">
        <v>123</v>
      </c>
      <c r="P107" s="194" t="s">
        <v>124</v>
      </c>
      <c r="Q107" s="194" t="s">
        <v>125</v>
      </c>
    </row>
    <row r="108" spans="1:26" s="79" customFormat="1" ht="99.75" x14ac:dyDescent="0.25">
      <c r="A108" s="47">
        <v>1</v>
      </c>
      <c r="B108" s="62" t="s">
        <v>873</v>
      </c>
      <c r="C108" s="62" t="s">
        <v>873</v>
      </c>
      <c r="D108" s="62" t="s">
        <v>594</v>
      </c>
      <c r="E108" s="62" t="s">
        <v>946</v>
      </c>
      <c r="F108" s="63" t="s">
        <v>75</v>
      </c>
      <c r="G108" s="64">
        <v>0.25</v>
      </c>
      <c r="H108" s="65">
        <v>40574</v>
      </c>
      <c r="I108" s="65">
        <v>41274</v>
      </c>
      <c r="J108" s="66" t="s">
        <v>95</v>
      </c>
      <c r="K108" s="67">
        <f>(I108-H108)/30</f>
        <v>23.333333333333332</v>
      </c>
      <c r="L108" s="78" t="s">
        <v>128</v>
      </c>
      <c r="M108" s="69">
        <v>330</v>
      </c>
      <c r="N108" s="68">
        <f>M108*G108</f>
        <v>82.5</v>
      </c>
      <c r="O108" s="70">
        <v>172957282</v>
      </c>
      <c r="P108" s="70" t="s">
        <v>1000</v>
      </c>
      <c r="Q108" s="76" t="s">
        <v>930</v>
      </c>
      <c r="R108" s="86"/>
      <c r="S108" s="86"/>
      <c r="T108" s="86"/>
      <c r="U108" s="86"/>
      <c r="V108" s="86"/>
      <c r="W108" s="86"/>
      <c r="X108" s="86"/>
      <c r="Y108" s="86"/>
      <c r="Z108" s="86"/>
    </row>
    <row r="109" spans="1:26" s="79" customFormat="1" ht="99.75" x14ac:dyDescent="0.25">
      <c r="A109" s="47">
        <f>+A108+1</f>
        <v>2</v>
      </c>
      <c r="B109" s="62" t="s">
        <v>872</v>
      </c>
      <c r="C109" s="62" t="s">
        <v>872</v>
      </c>
      <c r="D109" s="79" t="s">
        <v>948</v>
      </c>
      <c r="E109" s="62" t="s">
        <v>949</v>
      </c>
      <c r="F109" s="63" t="s">
        <v>95</v>
      </c>
      <c r="G109" s="64">
        <v>0.25</v>
      </c>
      <c r="H109" s="65">
        <v>40973</v>
      </c>
      <c r="I109" s="65">
        <v>41590</v>
      </c>
      <c r="J109" s="66" t="s">
        <v>95</v>
      </c>
      <c r="K109" s="67">
        <f>(I109-H109)/30</f>
        <v>20.566666666666666</v>
      </c>
      <c r="L109" s="80" t="s">
        <v>596</v>
      </c>
      <c r="M109" s="69">
        <v>100</v>
      </c>
      <c r="N109" s="68">
        <f t="shared" ref="N109:N110" si="2">M109*G109</f>
        <v>25</v>
      </c>
      <c r="O109" s="70">
        <v>30000000</v>
      </c>
      <c r="P109" s="70">
        <v>281</v>
      </c>
      <c r="Q109" s="76" t="s">
        <v>930</v>
      </c>
      <c r="R109" s="86"/>
      <c r="S109" s="86"/>
      <c r="T109" s="86"/>
      <c r="U109" s="86"/>
      <c r="V109" s="86"/>
      <c r="W109" s="86"/>
      <c r="X109" s="86"/>
      <c r="Y109" s="86"/>
      <c r="Z109" s="86"/>
    </row>
    <row r="110" spans="1:26" s="79" customFormat="1" ht="99.75" x14ac:dyDescent="0.25">
      <c r="A110" s="47">
        <f t="shared" ref="A110:A115" si="3">+A109+1</f>
        <v>3</v>
      </c>
      <c r="B110" s="62" t="s">
        <v>874</v>
      </c>
      <c r="C110" s="62" t="s">
        <v>951</v>
      </c>
      <c r="D110" s="62" t="s">
        <v>952</v>
      </c>
      <c r="E110" s="62" t="s">
        <v>953</v>
      </c>
      <c r="F110" s="63" t="s">
        <v>75</v>
      </c>
      <c r="G110" s="64">
        <v>0.5</v>
      </c>
      <c r="H110" s="65">
        <v>40162</v>
      </c>
      <c r="I110" s="65">
        <v>40939</v>
      </c>
      <c r="J110" s="66" t="s">
        <v>95</v>
      </c>
      <c r="K110" s="67">
        <f>(I110-I119)/30</f>
        <v>24.833333333333332</v>
      </c>
      <c r="L110" s="78">
        <f>+(I119-H110)/30</f>
        <v>1.0666666666666667</v>
      </c>
      <c r="M110" s="69">
        <v>2640</v>
      </c>
      <c r="N110" s="68">
        <f t="shared" si="2"/>
        <v>1320</v>
      </c>
      <c r="O110" s="70">
        <v>936500000</v>
      </c>
      <c r="P110" s="70" t="s">
        <v>1001</v>
      </c>
      <c r="Q110" s="76" t="s">
        <v>930</v>
      </c>
      <c r="R110" s="86"/>
      <c r="S110" s="86"/>
      <c r="T110" s="86"/>
      <c r="U110" s="86"/>
      <c r="V110" s="86"/>
      <c r="W110" s="86"/>
      <c r="X110" s="86"/>
      <c r="Y110" s="86"/>
      <c r="Z110" s="86"/>
    </row>
    <row r="111" spans="1:26" s="79" customFormat="1" x14ac:dyDescent="0.25">
      <c r="A111" s="47">
        <f t="shared" si="3"/>
        <v>4</v>
      </c>
      <c r="B111" s="62"/>
      <c r="C111" s="63"/>
      <c r="D111" s="62"/>
      <c r="E111" s="138"/>
      <c r="F111" s="63"/>
      <c r="G111" s="68"/>
      <c r="H111" s="68"/>
      <c r="I111" s="68"/>
      <c r="J111" s="66"/>
      <c r="K111" s="68"/>
      <c r="L111" s="68"/>
      <c r="M111" s="68"/>
      <c r="N111" s="68"/>
      <c r="O111" s="68"/>
      <c r="P111" s="68"/>
      <c r="Q111" s="76"/>
      <c r="R111" s="86"/>
      <c r="S111" s="86"/>
      <c r="T111" s="86"/>
      <c r="U111" s="86"/>
      <c r="V111" s="86"/>
      <c r="W111" s="86"/>
      <c r="X111" s="86"/>
      <c r="Y111" s="86"/>
      <c r="Z111" s="86"/>
    </row>
    <row r="112" spans="1:26" s="79" customFormat="1" x14ac:dyDescent="0.25">
      <c r="A112" s="47">
        <f t="shared" si="3"/>
        <v>5</v>
      </c>
      <c r="B112" s="62"/>
      <c r="C112" s="63"/>
      <c r="D112" s="62"/>
      <c r="E112" s="138"/>
      <c r="F112" s="63"/>
      <c r="G112" s="63"/>
      <c r="H112" s="63"/>
      <c r="I112" s="66"/>
      <c r="J112" s="66"/>
      <c r="K112" s="66"/>
      <c r="L112" s="66"/>
      <c r="M112" s="68"/>
      <c r="N112" s="68"/>
      <c r="O112" s="70"/>
      <c r="P112" s="70"/>
      <c r="Q112" s="76"/>
      <c r="R112" s="86"/>
      <c r="S112" s="86"/>
      <c r="T112" s="86"/>
      <c r="U112" s="86"/>
      <c r="V112" s="86"/>
      <c r="W112" s="86"/>
      <c r="X112" s="86"/>
      <c r="Y112" s="86"/>
      <c r="Z112" s="86"/>
    </row>
    <row r="113" spans="1:26" s="79" customFormat="1" x14ac:dyDescent="0.25">
      <c r="A113" s="47">
        <f t="shared" si="3"/>
        <v>6</v>
      </c>
      <c r="B113" s="62"/>
      <c r="C113" s="63"/>
      <c r="D113" s="62"/>
      <c r="E113" s="138"/>
      <c r="F113" s="63"/>
      <c r="G113" s="63"/>
      <c r="H113" s="63"/>
      <c r="I113" s="66"/>
      <c r="J113" s="66"/>
      <c r="K113" s="66"/>
      <c r="L113" s="66"/>
      <c r="M113" s="68"/>
      <c r="N113" s="68"/>
      <c r="O113" s="70"/>
      <c r="P113" s="70"/>
      <c r="Q113" s="76"/>
      <c r="R113" s="86"/>
      <c r="S113" s="86"/>
      <c r="T113" s="86"/>
      <c r="U113" s="86"/>
      <c r="V113" s="86"/>
      <c r="W113" s="86"/>
      <c r="X113" s="86"/>
      <c r="Y113" s="86"/>
      <c r="Z113" s="86"/>
    </row>
    <row r="114" spans="1:26" s="79" customFormat="1" x14ac:dyDescent="0.25">
      <c r="A114" s="47">
        <f t="shared" si="3"/>
        <v>7</v>
      </c>
      <c r="B114" s="62"/>
      <c r="C114" s="63"/>
      <c r="D114" s="62"/>
      <c r="E114" s="138"/>
      <c r="F114" s="63"/>
      <c r="G114" s="63"/>
      <c r="H114" s="63"/>
      <c r="I114" s="66"/>
      <c r="J114" s="66"/>
      <c r="K114" s="66"/>
      <c r="L114" s="66"/>
      <c r="M114" s="68"/>
      <c r="N114" s="68"/>
      <c r="O114" s="70"/>
      <c r="P114" s="70"/>
      <c r="Q114" s="76"/>
      <c r="R114" s="86"/>
      <c r="S114" s="86"/>
      <c r="T114" s="86"/>
      <c r="U114" s="86"/>
      <c r="V114" s="86"/>
      <c r="W114" s="86"/>
      <c r="X114" s="86"/>
      <c r="Y114" s="86"/>
      <c r="Z114" s="86"/>
    </row>
    <row r="115" spans="1:26" s="79" customFormat="1" x14ac:dyDescent="0.25">
      <c r="A115" s="47">
        <f t="shared" si="3"/>
        <v>8</v>
      </c>
      <c r="B115" s="62"/>
      <c r="C115" s="63"/>
      <c r="D115" s="62"/>
      <c r="E115" s="138"/>
      <c r="F115" s="63"/>
      <c r="G115" s="63"/>
      <c r="H115" s="63"/>
      <c r="I115" s="66"/>
      <c r="J115" s="66"/>
      <c r="K115" s="68"/>
      <c r="L115" s="66"/>
      <c r="M115" s="68"/>
      <c r="N115" s="68"/>
      <c r="O115" s="70"/>
      <c r="P115" s="70"/>
      <c r="Q115" s="76"/>
      <c r="R115" s="86"/>
      <c r="S115" s="86"/>
      <c r="T115" s="86"/>
      <c r="U115" s="86"/>
      <c r="V115" s="86"/>
      <c r="W115" s="86"/>
      <c r="X115" s="86"/>
      <c r="Y115" s="86"/>
      <c r="Z115" s="86"/>
    </row>
    <row r="116" spans="1:26" s="79" customFormat="1" ht="15" x14ac:dyDescent="0.25">
      <c r="A116" s="47"/>
      <c r="B116" s="118" t="s">
        <v>105</v>
      </c>
      <c r="C116" s="63"/>
      <c r="D116" s="62"/>
      <c r="E116" s="138"/>
      <c r="F116" s="63"/>
      <c r="G116" s="63"/>
      <c r="H116" s="63"/>
      <c r="I116" s="66"/>
      <c r="J116" s="66"/>
      <c r="K116" s="68"/>
      <c r="L116" s="140">
        <f>SUM(L108:L115)</f>
        <v>1.0666666666666667</v>
      </c>
      <c r="M116" s="139">
        <f>SUM(M108:M115)</f>
        <v>3070</v>
      </c>
      <c r="N116" s="140">
        <f>SUM(N108:N115)</f>
        <v>1427.5</v>
      </c>
      <c r="O116" s="70"/>
      <c r="P116" s="70"/>
      <c r="Q116" s="76"/>
    </row>
    <row r="117" spans="1:26" x14ac:dyDescent="0.25">
      <c r="E117" s="155"/>
    </row>
    <row r="118" spans="1:26" ht="15" x14ac:dyDescent="0.25">
      <c r="B118" s="160" t="s">
        <v>204</v>
      </c>
      <c r="C118" s="235">
        <f>+K116</f>
        <v>0</v>
      </c>
      <c r="H118" s="142"/>
      <c r="I118" s="142"/>
      <c r="J118" s="142"/>
      <c r="K118" s="142"/>
      <c r="L118" s="142"/>
      <c r="M118" s="142"/>
    </row>
    <row r="119" spans="1:26" x14ac:dyDescent="0.25">
      <c r="I119" s="161">
        <v>40194</v>
      </c>
    </row>
    <row r="120" spans="1:26" ht="15" thickBot="1" x14ac:dyDescent="0.3"/>
    <row r="121" spans="1:26" ht="30.75" thickBot="1" x14ac:dyDescent="0.3">
      <c r="B121" s="210" t="s">
        <v>205</v>
      </c>
      <c r="C121" s="211" t="s">
        <v>206</v>
      </c>
      <c r="D121" s="210" t="s">
        <v>104</v>
      </c>
      <c r="E121" s="211" t="s">
        <v>207</v>
      </c>
    </row>
    <row r="122" spans="1:26" x14ac:dyDescent="0.25">
      <c r="B122" s="47" t="s">
        <v>208</v>
      </c>
      <c r="C122" s="212">
        <v>20</v>
      </c>
      <c r="D122" s="212">
        <v>0</v>
      </c>
      <c r="E122" s="495">
        <f>+D122+D123+D124</f>
        <v>0</v>
      </c>
    </row>
    <row r="123" spans="1:26" x14ac:dyDescent="0.25">
      <c r="B123" s="47" t="s">
        <v>209</v>
      </c>
      <c r="C123" s="85">
        <v>30</v>
      </c>
      <c r="D123" s="85">
        <v>0</v>
      </c>
      <c r="E123" s="496"/>
    </row>
    <row r="124" spans="1:26" ht="15" thickBot="1" x14ac:dyDescent="0.3">
      <c r="B124" s="47" t="s">
        <v>210</v>
      </c>
      <c r="C124" s="213">
        <v>40</v>
      </c>
      <c r="D124" s="213">
        <v>0</v>
      </c>
      <c r="E124" s="497"/>
    </row>
    <row r="126" spans="1:26" ht="15" thickBot="1" x14ac:dyDescent="0.3"/>
    <row r="127" spans="1:26" ht="15.75" thickBot="1" x14ac:dyDescent="0.3">
      <c r="B127" s="486" t="s">
        <v>211</v>
      </c>
      <c r="C127" s="487"/>
      <c r="D127" s="487"/>
      <c r="E127" s="487"/>
      <c r="F127" s="487"/>
      <c r="G127" s="487"/>
      <c r="H127" s="487"/>
      <c r="I127" s="487"/>
      <c r="J127" s="487"/>
      <c r="K127" s="487"/>
      <c r="L127" s="487"/>
      <c r="M127" s="487"/>
      <c r="N127" s="488"/>
    </row>
    <row r="129" spans="2:17" ht="15" x14ac:dyDescent="0.25">
      <c r="B129" s="476" t="s">
        <v>163</v>
      </c>
      <c r="C129" s="476" t="s">
        <v>164</v>
      </c>
      <c r="D129" s="476" t="s">
        <v>165</v>
      </c>
      <c r="E129" s="476" t="s">
        <v>166</v>
      </c>
      <c r="F129" s="476" t="s">
        <v>167</v>
      </c>
      <c r="G129" s="476" t="s">
        <v>168</v>
      </c>
      <c r="H129" s="476" t="s">
        <v>169</v>
      </c>
      <c r="I129" s="476" t="s">
        <v>170</v>
      </c>
      <c r="J129" s="489" t="s">
        <v>171</v>
      </c>
      <c r="K129" s="490"/>
      <c r="L129" s="491"/>
      <c r="M129" s="476" t="s">
        <v>172</v>
      </c>
      <c r="N129" s="476" t="s">
        <v>640</v>
      </c>
      <c r="O129" s="476" t="s">
        <v>641</v>
      </c>
      <c r="P129" s="478" t="s">
        <v>96</v>
      </c>
      <c r="Q129" s="479"/>
    </row>
    <row r="130" spans="2:17" ht="30" x14ac:dyDescent="0.25">
      <c r="B130" s="477"/>
      <c r="C130" s="477"/>
      <c r="D130" s="477"/>
      <c r="E130" s="477"/>
      <c r="F130" s="477"/>
      <c r="G130" s="477"/>
      <c r="H130" s="477"/>
      <c r="I130" s="477"/>
      <c r="J130" s="176" t="s">
        <v>173</v>
      </c>
      <c r="K130" s="176" t="s">
        <v>174</v>
      </c>
      <c r="L130" s="176" t="s">
        <v>175</v>
      </c>
      <c r="M130" s="477"/>
      <c r="N130" s="477"/>
      <c r="O130" s="477"/>
      <c r="P130" s="480"/>
      <c r="Q130" s="481"/>
    </row>
    <row r="131" spans="2:17" ht="73.5" customHeight="1" x14ac:dyDescent="0.25">
      <c r="B131" s="47" t="s">
        <v>869</v>
      </c>
      <c r="C131" s="245" t="s">
        <v>212</v>
      </c>
      <c r="D131" s="47" t="s">
        <v>1002</v>
      </c>
      <c r="E131" s="47">
        <v>85458589</v>
      </c>
      <c r="F131" s="47" t="s">
        <v>1003</v>
      </c>
      <c r="G131" s="47" t="s">
        <v>901</v>
      </c>
      <c r="H131" s="82">
        <v>40890</v>
      </c>
      <c r="I131" s="47" t="s">
        <v>128</v>
      </c>
      <c r="J131" s="47" t="s">
        <v>1004</v>
      </c>
      <c r="K131" s="82" t="s">
        <v>988</v>
      </c>
      <c r="L131" s="47" t="s">
        <v>1005</v>
      </c>
      <c r="M131" s="47" t="s">
        <v>95</v>
      </c>
      <c r="N131" s="47" t="s">
        <v>75</v>
      </c>
      <c r="O131" s="47" t="s">
        <v>75</v>
      </c>
      <c r="P131" s="468" t="s">
        <v>990</v>
      </c>
      <c r="Q131" s="469"/>
    </row>
    <row r="132" spans="2:17" ht="45" customHeight="1" x14ac:dyDescent="0.25">
      <c r="B132" s="47" t="s">
        <v>870</v>
      </c>
      <c r="C132" s="245" t="s">
        <v>212</v>
      </c>
      <c r="D132" s="47" t="s">
        <v>1006</v>
      </c>
      <c r="E132" s="47" t="s">
        <v>854</v>
      </c>
      <c r="F132" s="47" t="s">
        <v>1007</v>
      </c>
      <c r="G132" s="47" t="s">
        <v>854</v>
      </c>
      <c r="H132" s="82" t="s">
        <v>854</v>
      </c>
      <c r="I132" s="47" t="s">
        <v>128</v>
      </c>
      <c r="J132" s="47" t="s">
        <v>854</v>
      </c>
      <c r="K132" s="82" t="s">
        <v>1008</v>
      </c>
      <c r="L132" s="47" t="s">
        <v>1009</v>
      </c>
      <c r="M132" s="201" t="s">
        <v>95</v>
      </c>
      <c r="N132" s="47" t="s">
        <v>95</v>
      </c>
      <c r="O132" s="47" t="s">
        <v>75</v>
      </c>
      <c r="P132" s="468" t="s">
        <v>1010</v>
      </c>
      <c r="Q132" s="469"/>
    </row>
    <row r="133" spans="2:17" ht="51" customHeight="1" x14ac:dyDescent="0.25">
      <c r="B133" s="47" t="s">
        <v>559</v>
      </c>
      <c r="C133" s="84" t="s">
        <v>220</v>
      </c>
      <c r="D133" s="47" t="s">
        <v>942</v>
      </c>
      <c r="E133" s="47">
        <v>7629230</v>
      </c>
      <c r="F133" s="47" t="s">
        <v>222</v>
      </c>
      <c r="G133" s="47" t="s">
        <v>943</v>
      </c>
      <c r="H133" s="82">
        <v>40004</v>
      </c>
      <c r="I133" s="47" t="s">
        <v>944</v>
      </c>
      <c r="J133" s="47" t="s">
        <v>854</v>
      </c>
      <c r="K133" s="82" t="s">
        <v>854</v>
      </c>
      <c r="L133" s="47" t="s">
        <v>854</v>
      </c>
      <c r="M133" s="201" t="s">
        <v>95</v>
      </c>
      <c r="N133" s="47" t="s">
        <v>95</v>
      </c>
      <c r="O133" s="47" t="s">
        <v>75</v>
      </c>
      <c r="P133" s="468" t="s">
        <v>945</v>
      </c>
      <c r="Q133" s="469"/>
    </row>
    <row r="134" spans="2:17" x14ac:dyDescent="0.25">
      <c r="M134" s="201"/>
    </row>
    <row r="136" spans="2:17" ht="15" thickBot="1" x14ac:dyDescent="0.3"/>
    <row r="137" spans="2:17" ht="30" x14ac:dyDescent="0.25">
      <c r="B137" s="158" t="s">
        <v>94</v>
      </c>
      <c r="C137" s="158" t="s">
        <v>205</v>
      </c>
      <c r="D137" s="176" t="s">
        <v>206</v>
      </c>
      <c r="E137" s="158" t="s">
        <v>104</v>
      </c>
      <c r="F137" s="211" t="s">
        <v>227</v>
      </c>
      <c r="G137" s="177"/>
    </row>
    <row r="138" spans="2:17" ht="156.75" x14ac:dyDescent="0.2">
      <c r="B138" s="470" t="s">
        <v>228</v>
      </c>
      <c r="C138" s="217" t="s">
        <v>229</v>
      </c>
      <c r="D138" s="85">
        <v>25</v>
      </c>
      <c r="E138" s="85"/>
      <c r="F138" s="471">
        <f>+E138+E139+E140</f>
        <v>0</v>
      </c>
      <c r="G138" s="221"/>
    </row>
    <row r="139" spans="2:17" ht="114" x14ac:dyDescent="0.2">
      <c r="B139" s="470"/>
      <c r="C139" s="217" t="s">
        <v>230</v>
      </c>
      <c r="D139" s="47">
        <v>25</v>
      </c>
      <c r="E139" s="85"/>
      <c r="F139" s="472"/>
      <c r="G139" s="221"/>
    </row>
    <row r="140" spans="2:17" ht="99.75" x14ac:dyDescent="0.2">
      <c r="B140" s="470"/>
      <c r="C140" s="217" t="s">
        <v>231</v>
      </c>
      <c r="D140" s="85">
        <v>10</v>
      </c>
      <c r="E140" s="85"/>
      <c r="F140" s="473"/>
      <c r="G140" s="221"/>
    </row>
    <row r="141" spans="2:17" x14ac:dyDescent="0.2">
      <c r="C141" s="171"/>
    </row>
    <row r="144" spans="2:17" ht="15" x14ac:dyDescent="0.25">
      <c r="B144" s="188" t="s">
        <v>232</v>
      </c>
    </row>
    <row r="147" spans="2:5" ht="15" x14ac:dyDescent="0.25">
      <c r="B147" s="176" t="s">
        <v>94</v>
      </c>
      <c r="C147" s="176" t="s">
        <v>103</v>
      </c>
      <c r="D147" s="158" t="s">
        <v>104</v>
      </c>
      <c r="E147" s="158" t="s">
        <v>105</v>
      </c>
    </row>
    <row r="148" spans="2:5" ht="42.75" x14ac:dyDescent="0.25">
      <c r="B148" s="190" t="s">
        <v>106</v>
      </c>
      <c r="C148" s="47">
        <v>40</v>
      </c>
      <c r="D148" s="85">
        <f>+E122</f>
        <v>0</v>
      </c>
      <c r="E148" s="474">
        <f>+D148+D149</f>
        <v>0</v>
      </c>
    </row>
    <row r="149" spans="2:5" ht="71.25" x14ac:dyDescent="0.25">
      <c r="B149" s="190" t="s">
        <v>107</v>
      </c>
      <c r="C149" s="47">
        <v>60</v>
      </c>
      <c r="D149" s="85">
        <f>+F138</f>
        <v>0</v>
      </c>
      <c r="E149" s="475"/>
    </row>
  </sheetData>
  <mergeCells count="73">
    <mergeCell ref="C9:N9"/>
    <mergeCell ref="B2:P2"/>
    <mergeCell ref="B4:P4"/>
    <mergeCell ref="A5:L5"/>
    <mergeCell ref="C7:N7"/>
    <mergeCell ref="C8:N8"/>
    <mergeCell ref="P64:Q64"/>
    <mergeCell ref="C10:N10"/>
    <mergeCell ref="C11:E11"/>
    <mergeCell ref="B15:C22"/>
    <mergeCell ref="B23:C23"/>
    <mergeCell ref="E41:E42"/>
    <mergeCell ref="M46:N46"/>
    <mergeCell ref="B55:B56"/>
    <mergeCell ref="C55:C56"/>
    <mergeCell ref="D55:E55"/>
    <mergeCell ref="C59:N59"/>
    <mergeCell ref="B61:N61"/>
    <mergeCell ref="N79:N80"/>
    <mergeCell ref="O79:O80"/>
    <mergeCell ref="P79:Q80"/>
    <mergeCell ref="P65:Q65"/>
    <mergeCell ref="P66:Q66"/>
    <mergeCell ref="P67:Q67"/>
    <mergeCell ref="P68:Q68"/>
    <mergeCell ref="B74:N74"/>
    <mergeCell ref="B79:B80"/>
    <mergeCell ref="C79:C80"/>
    <mergeCell ref="D79:D80"/>
    <mergeCell ref="E79:E80"/>
    <mergeCell ref="F79:F80"/>
    <mergeCell ref="G79:G80"/>
    <mergeCell ref="H79:H80"/>
    <mergeCell ref="I79:I80"/>
    <mergeCell ref="J79:L79"/>
    <mergeCell ref="M79:M80"/>
    <mergeCell ref="R79:R80"/>
    <mergeCell ref="P81:Q81"/>
    <mergeCell ref="P82:Q82"/>
    <mergeCell ref="B104:N104"/>
    <mergeCell ref="P84:Q84"/>
    <mergeCell ref="P85:Q85"/>
    <mergeCell ref="P86:Q86"/>
    <mergeCell ref="P87:Q87"/>
    <mergeCell ref="P88:Q88"/>
    <mergeCell ref="P89:Q89"/>
    <mergeCell ref="P90:Q90"/>
    <mergeCell ref="B94:N94"/>
    <mergeCell ref="D97:E97"/>
    <mergeCell ref="D98:E98"/>
    <mergeCell ref="B101:P101"/>
    <mergeCell ref="P83:Q83"/>
    <mergeCell ref="P131:Q131"/>
    <mergeCell ref="E122:E124"/>
    <mergeCell ref="B127:N127"/>
    <mergeCell ref="B129:B130"/>
    <mergeCell ref="C129:C130"/>
    <mergeCell ref="D129:D130"/>
    <mergeCell ref="E129:E130"/>
    <mergeCell ref="F129:F130"/>
    <mergeCell ref="G129:G130"/>
    <mergeCell ref="H129:H130"/>
    <mergeCell ref="I129:I130"/>
    <mergeCell ref="J129:L129"/>
    <mergeCell ref="M129:M130"/>
    <mergeCell ref="N129:N130"/>
    <mergeCell ref="O129:O130"/>
    <mergeCell ref="P129:Q130"/>
    <mergeCell ref="P132:Q132"/>
    <mergeCell ref="P133:Q133"/>
    <mergeCell ref="B138:B140"/>
    <mergeCell ref="F138:F140"/>
    <mergeCell ref="E148:E149"/>
  </mergeCells>
  <dataValidations disablePrompts="1" count="2">
    <dataValidation type="decimal" allowBlank="1" showInputMessage="1" showErrorMessage="1" sqref="WVH983065 WVH25:WVH45 WLL25:WLL45 WBP25:WBP45 VRT25:VRT45 VHX25:VHX45 UYB25:UYB45 UOF25:UOF45 UEJ25:UEJ45 TUN25:TUN45 TKR25:TKR45 TAV25:TAV45 SQZ25:SQZ45 SHD25:SHD45 RXH25:RXH45 RNL25:RNL45 RDP25:RDP45 QTT25:QTT45 QJX25:QJX45 QAB25:QAB45 PQF25:PQF45 PGJ25:PGJ45 OWN25:OWN45 OMR25:OMR45 OCV25:OCV45 NSZ25:NSZ45 NJD25:NJD45 MZH25:MZH45 MPL25:MPL45 MFP25:MFP45 LVT25:LVT45 LLX25:LLX45 LCB25:LCB45 KSF25:KSF45 KIJ25:KIJ45 JYN25:JYN45 JOR25:JOR45 JEV25:JEV45 IUZ25:IUZ45 ILD25:ILD45 IBH25:IBH45 HRL25:HRL45 HHP25:HHP45 GXT25:GXT45 GNX25:GNX45 GEB25:GEB45 FUF25:FUF45 FKJ25:FKJ45 FAN25:FAN45 EQR25:EQR45 EGV25:EGV45 DWZ25:DWZ45 DND25:DND45 DDH25:DDH45 CTL25:CTL45 CJP25:CJP45 BZT25:BZT45 BPX25:BPX45 BGB25:BGB45 AWF25:AWF45 AMJ25:AMJ45 ACN25:ACN45 SR25:SR45 IV25:IV45 WBP983065 VRT983065 VHX983065 UYB983065 UOF983065 UEJ983065 TUN983065 TKR983065 TAV983065 SQZ983065 SHD983065 RXH983065 RNL983065 RDP983065 QTT983065 QJX983065 QAB983065 PQF983065 PGJ983065 OWN983065 OMR983065 OCV983065 NSZ983065 NJD983065 MZH983065 MPL983065 MFP983065 LVT983065 LLX983065 LCB983065 KSF983065 KIJ983065 JYN983065 JOR983065 JEV983065 IUZ983065 ILD983065 IBH983065 HRL983065 HHP983065 GXT983065 GNX983065 GEB983065 FUF983065 FKJ983065 FAN983065 EQR983065 EGV983065 DWZ983065 DND983065 DDH983065 CTL983065 CJP983065 BZT983065 BPX983065 BGB983065 AWF983065 AMJ983065 ACN983065 SR983065 IV983065 C983065 WVH917529 WLL917529 WBP917529 VRT917529 VHX917529 UYB917529 UOF917529 UEJ917529 TUN917529 TKR917529 TAV917529 SQZ917529 SHD917529 RXH917529 RNL917529 RDP917529 QTT917529 QJX917529 QAB917529 PQF917529 PGJ917529 OWN917529 OMR917529 OCV917529 NSZ917529 NJD917529 MZH917529 MPL917529 MFP917529 LVT917529 LLX917529 LCB917529 KSF917529 KIJ917529 JYN917529 JOR917529 JEV917529 IUZ917529 ILD917529 IBH917529 HRL917529 HHP917529 GXT917529 GNX917529 GEB917529 FUF917529 FKJ917529 FAN917529 EQR917529 EGV917529 DWZ917529 DND917529 DDH917529 CTL917529 CJP917529 BZT917529 BPX917529 BGB917529 AWF917529 AMJ917529 ACN917529 SR917529 IV917529 C917529 WVH851993 WLL851993 WBP851993 VRT851993 VHX851993 UYB851993 UOF851993 UEJ851993 TUN851993 TKR851993 TAV851993 SQZ851993 SHD851993 RXH851993 RNL851993 RDP851993 QTT851993 QJX851993 QAB851993 PQF851993 PGJ851993 OWN851993 OMR851993 OCV851993 NSZ851993 NJD851993 MZH851993 MPL851993 MFP851993 LVT851993 LLX851993 LCB851993 KSF851993 KIJ851993 JYN851993 JOR851993 JEV851993 IUZ851993 ILD851993 IBH851993 HRL851993 HHP851993 GXT851993 GNX851993 GEB851993 FUF851993 FKJ851993 FAN851993 EQR851993 EGV851993 DWZ851993 DND851993 DDH851993 CTL851993 CJP851993 BZT851993 BPX851993 BGB851993 AWF851993 AMJ851993 ACN851993 SR851993 IV851993 C851993 WVH786457 WLL786457 WBP786457 VRT786457 VHX786457 UYB786457 UOF786457 UEJ786457 TUN786457 TKR786457 TAV786457 SQZ786457 SHD786457 RXH786457 RNL786457 RDP786457 QTT786457 QJX786457 QAB786457 PQF786457 PGJ786457 OWN786457 OMR786457 OCV786457 NSZ786457 NJD786457 MZH786457 MPL786457 MFP786457 LVT786457 LLX786457 LCB786457 KSF786457 KIJ786457 JYN786457 JOR786457 JEV786457 IUZ786457 ILD786457 IBH786457 HRL786457 HHP786457 GXT786457 GNX786457 GEB786457 FUF786457 FKJ786457 FAN786457 EQR786457 EGV786457 DWZ786457 DND786457 DDH786457 CTL786457 CJP786457 BZT786457 BPX786457 BGB786457 AWF786457 AMJ786457 ACN786457 SR786457 IV786457 C786457 WVH720921 WLL720921 WBP720921 VRT720921 VHX720921 UYB720921 UOF720921 UEJ720921 TUN720921 TKR720921 TAV720921 SQZ720921 SHD720921 RXH720921 RNL720921 RDP720921 QTT720921 QJX720921 QAB720921 PQF720921 PGJ720921 OWN720921 OMR720921 OCV720921 NSZ720921 NJD720921 MZH720921 MPL720921 MFP720921 LVT720921 LLX720921 LCB720921 KSF720921 KIJ720921 JYN720921 JOR720921 JEV720921 IUZ720921 ILD720921 IBH720921 HRL720921 HHP720921 GXT720921 GNX720921 GEB720921 FUF720921 FKJ720921 FAN720921 EQR720921 EGV720921 DWZ720921 DND720921 DDH720921 CTL720921 CJP720921 BZT720921 BPX720921 BGB720921 AWF720921 AMJ720921 ACN720921 SR720921 IV720921 C720921 WVH655385 WLL655385 WBP655385 VRT655385 VHX655385 UYB655385 UOF655385 UEJ655385 TUN655385 TKR655385 TAV655385 SQZ655385 SHD655385 RXH655385 RNL655385 RDP655385 QTT655385 QJX655385 QAB655385 PQF655385 PGJ655385 OWN655385 OMR655385 OCV655385 NSZ655385 NJD655385 MZH655385 MPL655385 MFP655385 LVT655385 LLX655385 LCB655385 KSF655385 KIJ655385 JYN655385 JOR655385 JEV655385 IUZ655385 ILD655385 IBH655385 HRL655385 HHP655385 GXT655385 GNX655385 GEB655385 FUF655385 FKJ655385 FAN655385 EQR655385 EGV655385 DWZ655385 DND655385 DDH655385 CTL655385 CJP655385 BZT655385 BPX655385 BGB655385 AWF655385 AMJ655385 ACN655385 SR655385 IV655385 C655385 WVH589849 WLL589849 WBP589849 VRT589849 VHX589849 UYB589849 UOF589849 UEJ589849 TUN589849 TKR589849 TAV589849 SQZ589849 SHD589849 RXH589849 RNL589849 RDP589849 QTT589849 QJX589849 QAB589849 PQF589849 PGJ589849 OWN589849 OMR589849 OCV589849 NSZ589849 NJD589849 MZH589849 MPL589849 MFP589849 LVT589849 LLX589849 LCB589849 KSF589849 KIJ589849 JYN589849 JOR589849 JEV589849 IUZ589849 ILD589849 IBH589849 HRL589849 HHP589849 GXT589849 GNX589849 GEB589849 FUF589849 FKJ589849 FAN589849 EQR589849 EGV589849 DWZ589849 DND589849 DDH589849 CTL589849 CJP589849 BZT589849 BPX589849 BGB589849 AWF589849 AMJ589849 ACN589849 SR589849 IV589849 C589849 WVH524313 WLL524313 WBP524313 VRT524313 VHX524313 UYB524313 UOF524313 UEJ524313 TUN524313 TKR524313 TAV524313 SQZ524313 SHD524313 RXH524313 RNL524313 RDP524313 QTT524313 QJX524313 QAB524313 PQF524313 PGJ524313 OWN524313 OMR524313 OCV524313 NSZ524313 NJD524313 MZH524313 MPL524313 MFP524313 LVT524313 LLX524313 LCB524313 KSF524313 KIJ524313 JYN524313 JOR524313 JEV524313 IUZ524313 ILD524313 IBH524313 HRL524313 HHP524313 GXT524313 GNX524313 GEB524313 FUF524313 FKJ524313 FAN524313 EQR524313 EGV524313 DWZ524313 DND524313 DDH524313 CTL524313 CJP524313 BZT524313 BPX524313 BGB524313 AWF524313 AMJ524313 ACN524313 SR524313 IV524313 C524313 WVH458777 WLL458777 WBP458777 VRT458777 VHX458777 UYB458777 UOF458777 UEJ458777 TUN458777 TKR458777 TAV458777 SQZ458777 SHD458777 RXH458777 RNL458777 RDP458777 QTT458777 QJX458777 QAB458777 PQF458777 PGJ458777 OWN458777 OMR458777 OCV458777 NSZ458777 NJD458777 MZH458777 MPL458777 MFP458777 LVT458777 LLX458777 LCB458777 KSF458777 KIJ458777 JYN458777 JOR458777 JEV458777 IUZ458777 ILD458777 IBH458777 HRL458777 HHP458777 GXT458777 GNX458777 GEB458777 FUF458777 FKJ458777 FAN458777 EQR458777 EGV458777 DWZ458777 DND458777 DDH458777 CTL458777 CJP458777 BZT458777 BPX458777 BGB458777 AWF458777 AMJ458777 ACN458777 SR458777 IV458777 C458777 WVH393241 WLL393241 WBP393241 VRT393241 VHX393241 UYB393241 UOF393241 UEJ393241 TUN393241 TKR393241 TAV393241 SQZ393241 SHD393241 RXH393241 RNL393241 RDP393241 QTT393241 QJX393241 QAB393241 PQF393241 PGJ393241 OWN393241 OMR393241 OCV393241 NSZ393241 NJD393241 MZH393241 MPL393241 MFP393241 LVT393241 LLX393241 LCB393241 KSF393241 KIJ393241 JYN393241 JOR393241 JEV393241 IUZ393241 ILD393241 IBH393241 HRL393241 HHP393241 GXT393241 GNX393241 GEB393241 FUF393241 FKJ393241 FAN393241 EQR393241 EGV393241 DWZ393241 DND393241 DDH393241 CTL393241 CJP393241 BZT393241 BPX393241 BGB393241 AWF393241 AMJ393241 ACN393241 SR393241 IV393241 C393241 WVH327705 WLL327705 WBP327705 VRT327705 VHX327705 UYB327705 UOF327705 UEJ327705 TUN327705 TKR327705 TAV327705 SQZ327705 SHD327705 RXH327705 RNL327705 RDP327705 QTT327705 QJX327705 QAB327705 PQF327705 PGJ327705 OWN327705 OMR327705 OCV327705 NSZ327705 NJD327705 MZH327705 MPL327705 MFP327705 LVT327705 LLX327705 LCB327705 KSF327705 KIJ327705 JYN327705 JOR327705 JEV327705 IUZ327705 ILD327705 IBH327705 HRL327705 HHP327705 GXT327705 GNX327705 GEB327705 FUF327705 FKJ327705 FAN327705 EQR327705 EGV327705 DWZ327705 DND327705 DDH327705 CTL327705 CJP327705 BZT327705 BPX327705 BGB327705 AWF327705 AMJ327705 ACN327705 SR327705 IV327705 C327705 WVH262169 WLL262169 WBP262169 VRT262169 VHX262169 UYB262169 UOF262169 UEJ262169 TUN262169 TKR262169 TAV262169 SQZ262169 SHD262169 RXH262169 RNL262169 RDP262169 QTT262169 QJX262169 QAB262169 PQF262169 PGJ262169 OWN262169 OMR262169 OCV262169 NSZ262169 NJD262169 MZH262169 MPL262169 MFP262169 LVT262169 LLX262169 LCB262169 KSF262169 KIJ262169 JYN262169 JOR262169 JEV262169 IUZ262169 ILD262169 IBH262169 HRL262169 HHP262169 GXT262169 GNX262169 GEB262169 FUF262169 FKJ262169 FAN262169 EQR262169 EGV262169 DWZ262169 DND262169 DDH262169 CTL262169 CJP262169 BZT262169 BPX262169 BGB262169 AWF262169 AMJ262169 ACN262169 SR262169 IV262169 C262169 WVH196633 WLL196633 WBP196633 VRT196633 VHX196633 UYB196633 UOF196633 UEJ196633 TUN196633 TKR196633 TAV196633 SQZ196633 SHD196633 RXH196633 RNL196633 RDP196633 QTT196633 QJX196633 QAB196633 PQF196633 PGJ196633 OWN196633 OMR196633 OCV196633 NSZ196633 NJD196633 MZH196633 MPL196633 MFP196633 LVT196633 LLX196633 LCB196633 KSF196633 KIJ196633 JYN196633 JOR196633 JEV196633 IUZ196633 ILD196633 IBH196633 HRL196633 HHP196633 GXT196633 GNX196633 GEB196633 FUF196633 FKJ196633 FAN196633 EQR196633 EGV196633 DWZ196633 DND196633 DDH196633 CTL196633 CJP196633 BZT196633 BPX196633 BGB196633 AWF196633 AMJ196633 ACN196633 SR196633 IV196633 C196633 WVH131097 WLL131097 WBP131097 VRT131097 VHX131097 UYB131097 UOF131097 UEJ131097 TUN131097 TKR131097 TAV131097 SQZ131097 SHD131097 RXH131097 RNL131097 RDP131097 QTT131097 QJX131097 QAB131097 PQF131097 PGJ131097 OWN131097 OMR131097 OCV131097 NSZ131097 NJD131097 MZH131097 MPL131097 MFP131097 LVT131097 LLX131097 LCB131097 KSF131097 KIJ131097 JYN131097 JOR131097 JEV131097 IUZ131097 ILD131097 IBH131097 HRL131097 HHP131097 GXT131097 GNX131097 GEB131097 FUF131097 FKJ131097 FAN131097 EQR131097 EGV131097 DWZ131097 DND131097 DDH131097 CTL131097 CJP131097 BZT131097 BPX131097 BGB131097 AWF131097 AMJ131097 ACN131097 SR131097 IV131097 C131097 WVH65561 WLL65561 WBP65561 VRT65561 VHX65561 UYB65561 UOF65561 UEJ65561 TUN65561 TKR65561 TAV65561 SQZ65561 SHD65561 RXH65561 RNL65561 RDP65561 QTT65561 QJX65561 QAB65561 PQF65561 PGJ65561 OWN65561 OMR65561 OCV65561 NSZ65561 NJD65561 MZH65561 MPL65561 MFP65561 LVT65561 LLX65561 LCB65561 KSF65561 KIJ65561 JYN65561 JOR65561 JEV65561 IUZ65561 ILD65561 IBH65561 HRL65561 HHP65561 GXT65561 GNX65561 GEB65561 FUF65561 FKJ65561 FAN65561 EQR65561 EGV65561 DWZ65561 DND65561 DDH65561 CTL65561 CJP65561 BZT65561 BPX65561 BGB65561 AWF65561 AMJ65561 ACN65561 SR65561 IV65561 C65561 WLL983065">
      <formula1>0</formula1>
      <formula2>1</formula2>
    </dataValidation>
    <dataValidation type="list" allowBlank="1" showInputMessage="1" showErrorMessage="1" sqref="WVE983065 WVE25:WVE45 WLI25:WLI45 WBM25:WBM45 VRQ25:VRQ45 VHU25:VHU45 UXY25:UXY45 UOC25:UOC45 UEG25:UEG45 TUK25:TUK45 TKO25:TKO45 TAS25:TAS45 SQW25:SQW45 SHA25:SHA45 RXE25:RXE45 RNI25:RNI45 RDM25:RDM45 QTQ25:QTQ45 QJU25:QJU45 PZY25:PZY45 PQC25:PQC45 PGG25:PGG45 OWK25:OWK45 OMO25:OMO45 OCS25:OCS45 NSW25:NSW45 NJA25:NJA45 MZE25:MZE45 MPI25:MPI45 MFM25:MFM45 LVQ25:LVQ45 LLU25:LLU45 LBY25:LBY45 KSC25:KSC45 KIG25:KIG45 JYK25:JYK45 JOO25:JOO45 JES25:JES45 IUW25:IUW45 ILA25:ILA45 IBE25:IBE45 HRI25:HRI45 HHM25:HHM45 GXQ25:GXQ45 GNU25:GNU45 GDY25:GDY45 FUC25:FUC45 FKG25:FKG45 FAK25:FAK45 EQO25:EQO45 EGS25:EGS45 DWW25:DWW45 DNA25:DNA45 DDE25:DDE45 CTI25:CTI45 CJM25:CJM45 BZQ25:BZQ45 BPU25:BPU45 BFY25:BFY45 AWC25:AWC45 AMG25:AMG45 ACK25:ACK45 SO25:SO45 IS25:IS45 A25:A45 WLI983065 WBM983065 VRQ983065 VHU983065 UXY983065 UOC983065 UEG983065 TUK983065 TKO983065 TAS983065 SQW983065 SHA983065 RXE983065 RNI983065 RDM983065 QTQ983065 QJU983065 PZY983065 PQC983065 PGG983065 OWK983065 OMO983065 OCS983065 NSW983065 NJA983065 MZE983065 MPI983065 MFM983065 LVQ983065 LLU983065 LBY983065 KSC983065 KIG983065 JYK983065 JOO983065 JES983065 IUW983065 ILA983065 IBE983065 HRI983065 HHM983065 GXQ983065 GNU983065 GDY983065 FUC983065 FKG983065 FAK983065 EQO983065 EGS983065 DWW983065 DNA983065 DDE983065 CTI983065 CJM983065 BZQ983065 BPU983065 BFY983065 AWC983065 AMG983065 ACK983065 SO983065 IS983065 A983065 WVE917529 WLI917529 WBM917529 VRQ917529 VHU917529 UXY917529 UOC917529 UEG917529 TUK917529 TKO917529 TAS917529 SQW917529 SHA917529 RXE917529 RNI917529 RDM917529 QTQ917529 QJU917529 PZY917529 PQC917529 PGG917529 OWK917529 OMO917529 OCS917529 NSW917529 NJA917529 MZE917529 MPI917529 MFM917529 LVQ917529 LLU917529 LBY917529 KSC917529 KIG917529 JYK917529 JOO917529 JES917529 IUW917529 ILA917529 IBE917529 HRI917529 HHM917529 GXQ917529 GNU917529 GDY917529 FUC917529 FKG917529 FAK917529 EQO917529 EGS917529 DWW917529 DNA917529 DDE917529 CTI917529 CJM917529 BZQ917529 BPU917529 BFY917529 AWC917529 AMG917529 ACK917529 SO917529 IS917529 A917529 WVE851993 WLI851993 WBM851993 VRQ851993 VHU851993 UXY851993 UOC851993 UEG851993 TUK851993 TKO851993 TAS851993 SQW851993 SHA851993 RXE851993 RNI851993 RDM851993 QTQ851993 QJU851993 PZY851993 PQC851993 PGG851993 OWK851993 OMO851993 OCS851993 NSW851993 NJA851993 MZE851993 MPI851993 MFM851993 LVQ851993 LLU851993 LBY851993 KSC851993 KIG851993 JYK851993 JOO851993 JES851993 IUW851993 ILA851993 IBE851993 HRI851993 HHM851993 GXQ851993 GNU851993 GDY851993 FUC851993 FKG851993 FAK851993 EQO851993 EGS851993 DWW851993 DNA851993 DDE851993 CTI851993 CJM851993 BZQ851993 BPU851993 BFY851993 AWC851993 AMG851993 ACK851993 SO851993 IS851993 A851993 WVE786457 WLI786457 WBM786457 VRQ786457 VHU786457 UXY786457 UOC786457 UEG786457 TUK786457 TKO786457 TAS786457 SQW786457 SHA786457 RXE786457 RNI786457 RDM786457 QTQ786457 QJU786457 PZY786457 PQC786457 PGG786457 OWK786457 OMO786457 OCS786457 NSW786457 NJA786457 MZE786457 MPI786457 MFM786457 LVQ786457 LLU786457 LBY786457 KSC786457 KIG786457 JYK786457 JOO786457 JES786457 IUW786457 ILA786457 IBE786457 HRI786457 HHM786457 GXQ786457 GNU786457 GDY786457 FUC786457 FKG786457 FAK786457 EQO786457 EGS786457 DWW786457 DNA786457 DDE786457 CTI786457 CJM786457 BZQ786457 BPU786457 BFY786457 AWC786457 AMG786457 ACK786457 SO786457 IS786457 A786457 WVE720921 WLI720921 WBM720921 VRQ720921 VHU720921 UXY720921 UOC720921 UEG720921 TUK720921 TKO720921 TAS720921 SQW720921 SHA720921 RXE720921 RNI720921 RDM720921 QTQ720921 QJU720921 PZY720921 PQC720921 PGG720921 OWK720921 OMO720921 OCS720921 NSW720921 NJA720921 MZE720921 MPI720921 MFM720921 LVQ720921 LLU720921 LBY720921 KSC720921 KIG720921 JYK720921 JOO720921 JES720921 IUW720921 ILA720921 IBE720921 HRI720921 HHM720921 GXQ720921 GNU720921 GDY720921 FUC720921 FKG720921 FAK720921 EQO720921 EGS720921 DWW720921 DNA720921 DDE720921 CTI720921 CJM720921 BZQ720921 BPU720921 BFY720921 AWC720921 AMG720921 ACK720921 SO720921 IS720921 A720921 WVE655385 WLI655385 WBM655385 VRQ655385 VHU655385 UXY655385 UOC655385 UEG655385 TUK655385 TKO655385 TAS655385 SQW655385 SHA655385 RXE655385 RNI655385 RDM655385 QTQ655385 QJU655385 PZY655385 PQC655385 PGG655385 OWK655385 OMO655385 OCS655385 NSW655385 NJA655385 MZE655385 MPI655385 MFM655385 LVQ655385 LLU655385 LBY655385 KSC655385 KIG655385 JYK655385 JOO655385 JES655385 IUW655385 ILA655385 IBE655385 HRI655385 HHM655385 GXQ655385 GNU655385 GDY655385 FUC655385 FKG655385 FAK655385 EQO655385 EGS655385 DWW655385 DNA655385 DDE655385 CTI655385 CJM655385 BZQ655385 BPU655385 BFY655385 AWC655385 AMG655385 ACK655385 SO655385 IS655385 A655385 WVE589849 WLI589849 WBM589849 VRQ589849 VHU589849 UXY589849 UOC589849 UEG589849 TUK589849 TKO589849 TAS589849 SQW589849 SHA589849 RXE589849 RNI589849 RDM589849 QTQ589849 QJU589849 PZY589849 PQC589849 PGG589849 OWK589849 OMO589849 OCS589849 NSW589849 NJA589849 MZE589849 MPI589849 MFM589849 LVQ589849 LLU589849 LBY589849 KSC589849 KIG589849 JYK589849 JOO589849 JES589849 IUW589849 ILA589849 IBE589849 HRI589849 HHM589849 GXQ589849 GNU589849 GDY589849 FUC589849 FKG589849 FAK589849 EQO589849 EGS589849 DWW589849 DNA589849 DDE589849 CTI589849 CJM589849 BZQ589849 BPU589849 BFY589849 AWC589849 AMG589849 ACK589849 SO589849 IS589849 A589849 WVE524313 WLI524313 WBM524313 VRQ524313 VHU524313 UXY524313 UOC524313 UEG524313 TUK524313 TKO524313 TAS524313 SQW524313 SHA524313 RXE524313 RNI524313 RDM524313 QTQ524313 QJU524313 PZY524313 PQC524313 PGG524313 OWK524313 OMO524313 OCS524313 NSW524313 NJA524313 MZE524313 MPI524313 MFM524313 LVQ524313 LLU524313 LBY524313 KSC524313 KIG524313 JYK524313 JOO524313 JES524313 IUW524313 ILA524313 IBE524313 HRI524313 HHM524313 GXQ524313 GNU524313 GDY524313 FUC524313 FKG524313 FAK524313 EQO524313 EGS524313 DWW524313 DNA524313 DDE524313 CTI524313 CJM524313 BZQ524313 BPU524313 BFY524313 AWC524313 AMG524313 ACK524313 SO524313 IS524313 A524313 WVE458777 WLI458777 WBM458777 VRQ458777 VHU458777 UXY458777 UOC458777 UEG458777 TUK458777 TKO458777 TAS458777 SQW458777 SHA458777 RXE458777 RNI458777 RDM458777 QTQ458777 QJU458777 PZY458777 PQC458777 PGG458777 OWK458777 OMO458777 OCS458777 NSW458777 NJA458777 MZE458777 MPI458777 MFM458777 LVQ458777 LLU458777 LBY458777 KSC458777 KIG458777 JYK458777 JOO458777 JES458777 IUW458777 ILA458777 IBE458777 HRI458777 HHM458777 GXQ458777 GNU458777 GDY458777 FUC458777 FKG458777 FAK458777 EQO458777 EGS458777 DWW458777 DNA458777 DDE458777 CTI458777 CJM458777 BZQ458777 BPU458777 BFY458777 AWC458777 AMG458777 ACK458777 SO458777 IS458777 A458777 WVE393241 WLI393241 WBM393241 VRQ393241 VHU393241 UXY393241 UOC393241 UEG393241 TUK393241 TKO393241 TAS393241 SQW393241 SHA393241 RXE393241 RNI393241 RDM393241 QTQ393241 QJU393241 PZY393241 PQC393241 PGG393241 OWK393241 OMO393241 OCS393241 NSW393241 NJA393241 MZE393241 MPI393241 MFM393241 LVQ393241 LLU393241 LBY393241 KSC393241 KIG393241 JYK393241 JOO393241 JES393241 IUW393241 ILA393241 IBE393241 HRI393241 HHM393241 GXQ393241 GNU393241 GDY393241 FUC393241 FKG393241 FAK393241 EQO393241 EGS393241 DWW393241 DNA393241 DDE393241 CTI393241 CJM393241 BZQ393241 BPU393241 BFY393241 AWC393241 AMG393241 ACK393241 SO393241 IS393241 A393241 WVE327705 WLI327705 WBM327705 VRQ327705 VHU327705 UXY327705 UOC327705 UEG327705 TUK327705 TKO327705 TAS327705 SQW327705 SHA327705 RXE327705 RNI327705 RDM327705 QTQ327705 QJU327705 PZY327705 PQC327705 PGG327705 OWK327705 OMO327705 OCS327705 NSW327705 NJA327705 MZE327705 MPI327705 MFM327705 LVQ327705 LLU327705 LBY327705 KSC327705 KIG327705 JYK327705 JOO327705 JES327705 IUW327705 ILA327705 IBE327705 HRI327705 HHM327705 GXQ327705 GNU327705 GDY327705 FUC327705 FKG327705 FAK327705 EQO327705 EGS327705 DWW327705 DNA327705 DDE327705 CTI327705 CJM327705 BZQ327705 BPU327705 BFY327705 AWC327705 AMG327705 ACK327705 SO327705 IS327705 A327705 WVE262169 WLI262169 WBM262169 VRQ262169 VHU262169 UXY262169 UOC262169 UEG262169 TUK262169 TKO262169 TAS262169 SQW262169 SHA262169 RXE262169 RNI262169 RDM262169 QTQ262169 QJU262169 PZY262169 PQC262169 PGG262169 OWK262169 OMO262169 OCS262169 NSW262169 NJA262169 MZE262169 MPI262169 MFM262169 LVQ262169 LLU262169 LBY262169 KSC262169 KIG262169 JYK262169 JOO262169 JES262169 IUW262169 ILA262169 IBE262169 HRI262169 HHM262169 GXQ262169 GNU262169 GDY262169 FUC262169 FKG262169 FAK262169 EQO262169 EGS262169 DWW262169 DNA262169 DDE262169 CTI262169 CJM262169 BZQ262169 BPU262169 BFY262169 AWC262169 AMG262169 ACK262169 SO262169 IS262169 A262169 WVE196633 WLI196633 WBM196633 VRQ196633 VHU196633 UXY196633 UOC196633 UEG196633 TUK196633 TKO196633 TAS196633 SQW196633 SHA196633 RXE196633 RNI196633 RDM196633 QTQ196633 QJU196633 PZY196633 PQC196633 PGG196633 OWK196633 OMO196633 OCS196633 NSW196633 NJA196633 MZE196633 MPI196633 MFM196633 LVQ196633 LLU196633 LBY196633 KSC196633 KIG196633 JYK196633 JOO196633 JES196633 IUW196633 ILA196633 IBE196633 HRI196633 HHM196633 GXQ196633 GNU196633 GDY196633 FUC196633 FKG196633 FAK196633 EQO196633 EGS196633 DWW196633 DNA196633 DDE196633 CTI196633 CJM196633 BZQ196633 BPU196633 BFY196633 AWC196633 AMG196633 ACK196633 SO196633 IS196633 A196633 WVE131097 WLI131097 WBM131097 VRQ131097 VHU131097 UXY131097 UOC131097 UEG131097 TUK131097 TKO131097 TAS131097 SQW131097 SHA131097 RXE131097 RNI131097 RDM131097 QTQ131097 QJU131097 PZY131097 PQC131097 PGG131097 OWK131097 OMO131097 OCS131097 NSW131097 NJA131097 MZE131097 MPI131097 MFM131097 LVQ131097 LLU131097 LBY131097 KSC131097 KIG131097 JYK131097 JOO131097 JES131097 IUW131097 ILA131097 IBE131097 HRI131097 HHM131097 GXQ131097 GNU131097 GDY131097 FUC131097 FKG131097 FAK131097 EQO131097 EGS131097 DWW131097 DNA131097 DDE131097 CTI131097 CJM131097 BZQ131097 BPU131097 BFY131097 AWC131097 AMG131097 ACK131097 SO131097 IS131097 A131097 WVE65561 WLI65561 WBM65561 VRQ65561 VHU65561 UXY65561 UOC65561 UEG65561 TUK65561 TKO65561 TAS65561 SQW65561 SHA65561 RXE65561 RNI65561 RDM65561 QTQ65561 QJU65561 PZY65561 PQC65561 PGG65561 OWK65561 OMO65561 OCS65561 NSW65561 NJA65561 MZE65561 MPI65561 MFM65561 LVQ65561 LLU65561 LBY65561 KSC65561 KIG65561 JYK65561 JOO65561 JES65561 IUW65561 ILA65561 IBE65561 HRI65561 HHM65561 GXQ65561 GNU65561 GDY65561 FUC65561 FKG65561 FAK65561 EQO65561 EGS65561 DWW65561 DNA65561 DDE65561 CTI65561 CJM65561 BZQ65561 BPU65561 BFY65561 AWC65561 AMG65561 ACK65561 SO65561 IS65561 A65561">
      <formula1>"1,2,3,4,5"</formula1>
    </dataValidation>
  </dataValidations>
  <pageMargins left="0.7" right="0.7" top="0.75" bottom="0.75" header="0.3" footer="0.3"/>
  <pageSetup orientation="portrait" horizontalDpi="4294967295" verticalDpi="4294967295"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V150"/>
  <sheetViews>
    <sheetView zoomScale="89" zoomScaleNormal="89" workbookViewId="0">
      <selection activeCell="P91" sqref="P91:Q91"/>
    </sheetView>
  </sheetViews>
  <sheetFormatPr baseColWidth="10" defaultColWidth="20" defaultRowHeight="14.25" x14ac:dyDescent="0.25"/>
  <cols>
    <col min="1" max="1" width="3.140625" style="123" bestFit="1" customWidth="1"/>
    <col min="2" max="2" width="58.85546875" style="123" customWidth="1"/>
    <col min="3" max="3" width="31.140625" style="123" customWidth="1"/>
    <col min="4" max="4" width="26.7109375" style="123" customWidth="1"/>
    <col min="5" max="5" width="25" style="123" customWidth="1"/>
    <col min="6" max="7" width="29.7109375" style="123" customWidth="1"/>
    <col min="8" max="8" width="23" style="123" customWidth="1"/>
    <col min="9" max="9" width="27.28515625" style="123" customWidth="1"/>
    <col min="10" max="10" width="29.5703125" style="123" customWidth="1"/>
    <col min="11" max="11" width="33" style="123" customWidth="1"/>
    <col min="12" max="12" width="29.85546875" style="123" customWidth="1"/>
    <col min="13" max="13" width="26.28515625" style="123" customWidth="1"/>
    <col min="14" max="14" width="22.140625" style="123" customWidth="1"/>
    <col min="15" max="15" width="26.140625" style="123" customWidth="1"/>
    <col min="16" max="16" width="19.5703125" style="123" bestFit="1" customWidth="1"/>
    <col min="17" max="17" width="21.85546875" style="123" customWidth="1"/>
    <col min="18" max="18" width="18.28515625" style="123" customWidth="1"/>
    <col min="19" max="22" width="6.42578125" style="123" customWidth="1"/>
    <col min="23" max="251" width="11.42578125" style="123" customWidth="1"/>
    <col min="252" max="252" width="1" style="123" customWidth="1"/>
    <col min="253" max="253" width="4.28515625" style="123" customWidth="1"/>
    <col min="254" max="254" width="34.7109375" style="123" customWidth="1"/>
    <col min="255" max="255" width="0" style="123" hidden="1" customWidth="1"/>
    <col min="256" max="256" width="20" style="123"/>
    <col min="257" max="257" width="3.140625" style="123" bestFit="1" customWidth="1"/>
    <col min="258" max="258" width="58.85546875" style="123" customWidth="1"/>
    <col min="259" max="259" width="31.140625" style="123" customWidth="1"/>
    <col min="260" max="260" width="26.7109375" style="123" customWidth="1"/>
    <col min="261" max="261" width="25" style="123" customWidth="1"/>
    <col min="262" max="263" width="29.7109375" style="123" customWidth="1"/>
    <col min="264" max="264" width="23" style="123" customWidth="1"/>
    <col min="265" max="265" width="27.28515625" style="123" customWidth="1"/>
    <col min="266" max="266" width="29.5703125" style="123" customWidth="1"/>
    <col min="267" max="267" width="33" style="123" customWidth="1"/>
    <col min="268" max="268" width="29.85546875" style="123" customWidth="1"/>
    <col min="269" max="269" width="26.28515625" style="123" customWidth="1"/>
    <col min="270" max="270" width="22.140625" style="123" customWidth="1"/>
    <col min="271" max="271" width="26.140625" style="123" customWidth="1"/>
    <col min="272" max="272" width="19.5703125" style="123" bestFit="1" customWidth="1"/>
    <col min="273" max="273" width="21.85546875" style="123" customWidth="1"/>
    <col min="274" max="274" width="18.28515625" style="123" customWidth="1"/>
    <col min="275" max="278" width="6.42578125" style="123" customWidth="1"/>
    <col min="279" max="507" width="11.42578125" style="123" customWidth="1"/>
    <col min="508" max="508" width="1" style="123" customWidth="1"/>
    <col min="509" max="509" width="4.28515625" style="123" customWidth="1"/>
    <col min="510" max="510" width="34.7109375" style="123" customWidth="1"/>
    <col min="511" max="511" width="0" style="123" hidden="1" customWidth="1"/>
    <col min="512" max="512" width="20" style="123"/>
    <col min="513" max="513" width="3.140625" style="123" bestFit="1" customWidth="1"/>
    <col min="514" max="514" width="58.85546875" style="123" customWidth="1"/>
    <col min="515" max="515" width="31.140625" style="123" customWidth="1"/>
    <col min="516" max="516" width="26.7109375" style="123" customWidth="1"/>
    <col min="517" max="517" width="25" style="123" customWidth="1"/>
    <col min="518" max="519" width="29.7109375" style="123" customWidth="1"/>
    <col min="520" max="520" width="23" style="123" customWidth="1"/>
    <col min="521" max="521" width="27.28515625" style="123" customWidth="1"/>
    <col min="522" max="522" width="29.5703125" style="123" customWidth="1"/>
    <col min="523" max="523" width="33" style="123" customWidth="1"/>
    <col min="524" max="524" width="29.85546875" style="123" customWidth="1"/>
    <col min="525" max="525" width="26.28515625" style="123" customWidth="1"/>
    <col min="526" max="526" width="22.140625" style="123" customWidth="1"/>
    <col min="527" max="527" width="26.140625" style="123" customWidth="1"/>
    <col min="528" max="528" width="19.5703125" style="123" bestFit="1" customWidth="1"/>
    <col min="529" max="529" width="21.85546875" style="123" customWidth="1"/>
    <col min="530" max="530" width="18.28515625" style="123" customWidth="1"/>
    <col min="531" max="534" width="6.42578125" style="123" customWidth="1"/>
    <col min="535" max="763" width="11.42578125" style="123" customWidth="1"/>
    <col min="764" max="764" width="1" style="123" customWidth="1"/>
    <col min="765" max="765" width="4.28515625" style="123" customWidth="1"/>
    <col min="766" max="766" width="34.7109375" style="123" customWidth="1"/>
    <col min="767" max="767" width="0" style="123" hidden="1" customWidth="1"/>
    <col min="768" max="768" width="20" style="123"/>
    <col min="769" max="769" width="3.140625" style="123" bestFit="1" customWidth="1"/>
    <col min="770" max="770" width="58.85546875" style="123" customWidth="1"/>
    <col min="771" max="771" width="31.140625" style="123" customWidth="1"/>
    <col min="772" max="772" width="26.7109375" style="123" customWidth="1"/>
    <col min="773" max="773" width="25" style="123" customWidth="1"/>
    <col min="774" max="775" width="29.7109375" style="123" customWidth="1"/>
    <col min="776" max="776" width="23" style="123" customWidth="1"/>
    <col min="777" max="777" width="27.28515625" style="123" customWidth="1"/>
    <col min="778" max="778" width="29.5703125" style="123" customWidth="1"/>
    <col min="779" max="779" width="33" style="123" customWidth="1"/>
    <col min="780" max="780" width="29.85546875" style="123" customWidth="1"/>
    <col min="781" max="781" width="26.28515625" style="123" customWidth="1"/>
    <col min="782" max="782" width="22.140625" style="123" customWidth="1"/>
    <col min="783" max="783" width="26.140625" style="123" customWidth="1"/>
    <col min="784" max="784" width="19.5703125" style="123" bestFit="1" customWidth="1"/>
    <col min="785" max="785" width="21.85546875" style="123" customWidth="1"/>
    <col min="786" max="786" width="18.28515625" style="123" customWidth="1"/>
    <col min="787" max="790" width="6.42578125" style="123" customWidth="1"/>
    <col min="791" max="1019" width="11.42578125" style="123" customWidth="1"/>
    <col min="1020" max="1020" width="1" style="123" customWidth="1"/>
    <col min="1021" max="1021" width="4.28515625" style="123" customWidth="1"/>
    <col min="1022" max="1022" width="34.7109375" style="123" customWidth="1"/>
    <col min="1023" max="1023" width="0" style="123" hidden="1" customWidth="1"/>
    <col min="1024" max="1024" width="20" style="123"/>
    <col min="1025" max="1025" width="3.140625" style="123" bestFit="1" customWidth="1"/>
    <col min="1026" max="1026" width="58.85546875" style="123" customWidth="1"/>
    <col min="1027" max="1027" width="31.140625" style="123" customWidth="1"/>
    <col min="1028" max="1028" width="26.7109375" style="123" customWidth="1"/>
    <col min="1029" max="1029" width="25" style="123" customWidth="1"/>
    <col min="1030" max="1031" width="29.7109375" style="123" customWidth="1"/>
    <col min="1032" max="1032" width="23" style="123" customWidth="1"/>
    <col min="1033" max="1033" width="27.28515625" style="123" customWidth="1"/>
    <col min="1034" max="1034" width="29.5703125" style="123" customWidth="1"/>
    <col min="1035" max="1035" width="33" style="123" customWidth="1"/>
    <col min="1036" max="1036" width="29.85546875" style="123" customWidth="1"/>
    <col min="1037" max="1037" width="26.28515625" style="123" customWidth="1"/>
    <col min="1038" max="1038" width="22.140625" style="123" customWidth="1"/>
    <col min="1039" max="1039" width="26.140625" style="123" customWidth="1"/>
    <col min="1040" max="1040" width="19.5703125" style="123" bestFit="1" customWidth="1"/>
    <col min="1041" max="1041" width="21.85546875" style="123" customWidth="1"/>
    <col min="1042" max="1042" width="18.28515625" style="123" customWidth="1"/>
    <col min="1043" max="1046" width="6.42578125" style="123" customWidth="1"/>
    <col min="1047" max="1275" width="11.42578125" style="123" customWidth="1"/>
    <col min="1276" max="1276" width="1" style="123" customWidth="1"/>
    <col min="1277" max="1277" width="4.28515625" style="123" customWidth="1"/>
    <col min="1278" max="1278" width="34.7109375" style="123" customWidth="1"/>
    <col min="1279" max="1279" width="0" style="123" hidden="1" customWidth="1"/>
    <col min="1280" max="1280" width="20" style="123"/>
    <col min="1281" max="1281" width="3.140625" style="123" bestFit="1" customWidth="1"/>
    <col min="1282" max="1282" width="58.85546875" style="123" customWidth="1"/>
    <col min="1283" max="1283" width="31.140625" style="123" customWidth="1"/>
    <col min="1284" max="1284" width="26.7109375" style="123" customWidth="1"/>
    <col min="1285" max="1285" width="25" style="123" customWidth="1"/>
    <col min="1286" max="1287" width="29.7109375" style="123" customWidth="1"/>
    <col min="1288" max="1288" width="23" style="123" customWidth="1"/>
    <col min="1289" max="1289" width="27.28515625" style="123" customWidth="1"/>
    <col min="1290" max="1290" width="29.5703125" style="123" customWidth="1"/>
    <col min="1291" max="1291" width="33" style="123" customWidth="1"/>
    <col min="1292" max="1292" width="29.85546875" style="123" customWidth="1"/>
    <col min="1293" max="1293" width="26.28515625" style="123" customWidth="1"/>
    <col min="1294" max="1294" width="22.140625" style="123" customWidth="1"/>
    <col min="1295" max="1295" width="26.140625" style="123" customWidth="1"/>
    <col min="1296" max="1296" width="19.5703125" style="123" bestFit="1" customWidth="1"/>
    <col min="1297" max="1297" width="21.85546875" style="123" customWidth="1"/>
    <col min="1298" max="1298" width="18.28515625" style="123" customWidth="1"/>
    <col min="1299" max="1302" width="6.42578125" style="123" customWidth="1"/>
    <col min="1303" max="1531" width="11.42578125" style="123" customWidth="1"/>
    <col min="1532" max="1532" width="1" style="123" customWidth="1"/>
    <col min="1533" max="1533" width="4.28515625" style="123" customWidth="1"/>
    <col min="1534" max="1534" width="34.7109375" style="123" customWidth="1"/>
    <col min="1535" max="1535" width="0" style="123" hidden="1" customWidth="1"/>
    <col min="1536" max="1536" width="20" style="123"/>
    <col min="1537" max="1537" width="3.140625" style="123" bestFit="1" customWidth="1"/>
    <col min="1538" max="1538" width="58.85546875" style="123" customWidth="1"/>
    <col min="1539" max="1539" width="31.140625" style="123" customWidth="1"/>
    <col min="1540" max="1540" width="26.7109375" style="123" customWidth="1"/>
    <col min="1541" max="1541" width="25" style="123" customWidth="1"/>
    <col min="1542" max="1543" width="29.7109375" style="123" customWidth="1"/>
    <col min="1544" max="1544" width="23" style="123" customWidth="1"/>
    <col min="1545" max="1545" width="27.28515625" style="123" customWidth="1"/>
    <col min="1546" max="1546" width="29.5703125" style="123" customWidth="1"/>
    <col min="1547" max="1547" width="33" style="123" customWidth="1"/>
    <col min="1548" max="1548" width="29.85546875" style="123" customWidth="1"/>
    <col min="1549" max="1549" width="26.28515625" style="123" customWidth="1"/>
    <col min="1550" max="1550" width="22.140625" style="123" customWidth="1"/>
    <col min="1551" max="1551" width="26.140625" style="123" customWidth="1"/>
    <col min="1552" max="1552" width="19.5703125" style="123" bestFit="1" customWidth="1"/>
    <col min="1553" max="1553" width="21.85546875" style="123" customWidth="1"/>
    <col min="1554" max="1554" width="18.28515625" style="123" customWidth="1"/>
    <col min="1555" max="1558" width="6.42578125" style="123" customWidth="1"/>
    <col min="1559" max="1787" width="11.42578125" style="123" customWidth="1"/>
    <col min="1788" max="1788" width="1" style="123" customWidth="1"/>
    <col min="1789" max="1789" width="4.28515625" style="123" customWidth="1"/>
    <col min="1790" max="1790" width="34.7109375" style="123" customWidth="1"/>
    <col min="1791" max="1791" width="0" style="123" hidden="1" customWidth="1"/>
    <col min="1792" max="1792" width="20" style="123"/>
    <col min="1793" max="1793" width="3.140625" style="123" bestFit="1" customWidth="1"/>
    <col min="1794" max="1794" width="58.85546875" style="123" customWidth="1"/>
    <col min="1795" max="1795" width="31.140625" style="123" customWidth="1"/>
    <col min="1796" max="1796" width="26.7109375" style="123" customWidth="1"/>
    <col min="1797" max="1797" width="25" style="123" customWidth="1"/>
    <col min="1798" max="1799" width="29.7109375" style="123" customWidth="1"/>
    <col min="1800" max="1800" width="23" style="123" customWidth="1"/>
    <col min="1801" max="1801" width="27.28515625" style="123" customWidth="1"/>
    <col min="1802" max="1802" width="29.5703125" style="123" customWidth="1"/>
    <col min="1803" max="1803" width="33" style="123" customWidth="1"/>
    <col min="1804" max="1804" width="29.85546875" style="123" customWidth="1"/>
    <col min="1805" max="1805" width="26.28515625" style="123" customWidth="1"/>
    <col min="1806" max="1806" width="22.140625" style="123" customWidth="1"/>
    <col min="1807" max="1807" width="26.140625" style="123" customWidth="1"/>
    <col min="1808" max="1808" width="19.5703125" style="123" bestFit="1" customWidth="1"/>
    <col min="1809" max="1809" width="21.85546875" style="123" customWidth="1"/>
    <col min="1810" max="1810" width="18.28515625" style="123" customWidth="1"/>
    <col min="1811" max="1814" width="6.42578125" style="123" customWidth="1"/>
    <col min="1815" max="2043" width="11.42578125" style="123" customWidth="1"/>
    <col min="2044" max="2044" width="1" style="123" customWidth="1"/>
    <col min="2045" max="2045" width="4.28515625" style="123" customWidth="1"/>
    <col min="2046" max="2046" width="34.7109375" style="123" customWidth="1"/>
    <col min="2047" max="2047" width="0" style="123" hidden="1" customWidth="1"/>
    <col min="2048" max="2048" width="20" style="123"/>
    <col min="2049" max="2049" width="3.140625" style="123" bestFit="1" customWidth="1"/>
    <col min="2050" max="2050" width="58.85546875" style="123" customWidth="1"/>
    <col min="2051" max="2051" width="31.140625" style="123" customWidth="1"/>
    <col min="2052" max="2052" width="26.7109375" style="123" customWidth="1"/>
    <col min="2053" max="2053" width="25" style="123" customWidth="1"/>
    <col min="2054" max="2055" width="29.7109375" style="123" customWidth="1"/>
    <col min="2056" max="2056" width="23" style="123" customWidth="1"/>
    <col min="2057" max="2057" width="27.28515625" style="123" customWidth="1"/>
    <col min="2058" max="2058" width="29.5703125" style="123" customWidth="1"/>
    <col min="2059" max="2059" width="33" style="123" customWidth="1"/>
    <col min="2060" max="2060" width="29.85546875" style="123" customWidth="1"/>
    <col min="2061" max="2061" width="26.28515625" style="123" customWidth="1"/>
    <col min="2062" max="2062" width="22.140625" style="123" customWidth="1"/>
    <col min="2063" max="2063" width="26.140625" style="123" customWidth="1"/>
    <col min="2064" max="2064" width="19.5703125" style="123" bestFit="1" customWidth="1"/>
    <col min="2065" max="2065" width="21.85546875" style="123" customWidth="1"/>
    <col min="2066" max="2066" width="18.28515625" style="123" customWidth="1"/>
    <col min="2067" max="2070" width="6.42578125" style="123" customWidth="1"/>
    <col min="2071" max="2299" width="11.42578125" style="123" customWidth="1"/>
    <col min="2300" max="2300" width="1" style="123" customWidth="1"/>
    <col min="2301" max="2301" width="4.28515625" style="123" customWidth="1"/>
    <col min="2302" max="2302" width="34.7109375" style="123" customWidth="1"/>
    <col min="2303" max="2303" width="0" style="123" hidden="1" customWidth="1"/>
    <col min="2304" max="2304" width="20" style="123"/>
    <col min="2305" max="2305" width="3.140625" style="123" bestFit="1" customWidth="1"/>
    <col min="2306" max="2306" width="58.85546875" style="123" customWidth="1"/>
    <col min="2307" max="2307" width="31.140625" style="123" customWidth="1"/>
    <col min="2308" max="2308" width="26.7109375" style="123" customWidth="1"/>
    <col min="2309" max="2309" width="25" style="123" customWidth="1"/>
    <col min="2310" max="2311" width="29.7109375" style="123" customWidth="1"/>
    <col min="2312" max="2312" width="23" style="123" customWidth="1"/>
    <col min="2313" max="2313" width="27.28515625" style="123" customWidth="1"/>
    <col min="2314" max="2314" width="29.5703125" style="123" customWidth="1"/>
    <col min="2315" max="2315" width="33" style="123" customWidth="1"/>
    <col min="2316" max="2316" width="29.85546875" style="123" customWidth="1"/>
    <col min="2317" max="2317" width="26.28515625" style="123" customWidth="1"/>
    <col min="2318" max="2318" width="22.140625" style="123" customWidth="1"/>
    <col min="2319" max="2319" width="26.140625" style="123" customWidth="1"/>
    <col min="2320" max="2320" width="19.5703125" style="123" bestFit="1" customWidth="1"/>
    <col min="2321" max="2321" width="21.85546875" style="123" customWidth="1"/>
    <col min="2322" max="2322" width="18.28515625" style="123" customWidth="1"/>
    <col min="2323" max="2326" width="6.42578125" style="123" customWidth="1"/>
    <col min="2327" max="2555" width="11.42578125" style="123" customWidth="1"/>
    <col min="2556" max="2556" width="1" style="123" customWidth="1"/>
    <col min="2557" max="2557" width="4.28515625" style="123" customWidth="1"/>
    <col min="2558" max="2558" width="34.7109375" style="123" customWidth="1"/>
    <col min="2559" max="2559" width="0" style="123" hidden="1" customWidth="1"/>
    <col min="2560" max="2560" width="20" style="123"/>
    <col min="2561" max="2561" width="3.140625" style="123" bestFit="1" customWidth="1"/>
    <col min="2562" max="2562" width="58.85546875" style="123" customWidth="1"/>
    <col min="2563" max="2563" width="31.140625" style="123" customWidth="1"/>
    <col min="2564" max="2564" width="26.7109375" style="123" customWidth="1"/>
    <col min="2565" max="2565" width="25" style="123" customWidth="1"/>
    <col min="2566" max="2567" width="29.7109375" style="123" customWidth="1"/>
    <col min="2568" max="2568" width="23" style="123" customWidth="1"/>
    <col min="2569" max="2569" width="27.28515625" style="123" customWidth="1"/>
    <col min="2570" max="2570" width="29.5703125" style="123" customWidth="1"/>
    <col min="2571" max="2571" width="33" style="123" customWidth="1"/>
    <col min="2572" max="2572" width="29.85546875" style="123" customWidth="1"/>
    <col min="2573" max="2573" width="26.28515625" style="123" customWidth="1"/>
    <col min="2574" max="2574" width="22.140625" style="123" customWidth="1"/>
    <col min="2575" max="2575" width="26.140625" style="123" customWidth="1"/>
    <col min="2576" max="2576" width="19.5703125" style="123" bestFit="1" customWidth="1"/>
    <col min="2577" max="2577" width="21.85546875" style="123" customWidth="1"/>
    <col min="2578" max="2578" width="18.28515625" style="123" customWidth="1"/>
    <col min="2579" max="2582" width="6.42578125" style="123" customWidth="1"/>
    <col min="2583" max="2811" width="11.42578125" style="123" customWidth="1"/>
    <col min="2812" max="2812" width="1" style="123" customWidth="1"/>
    <col min="2813" max="2813" width="4.28515625" style="123" customWidth="1"/>
    <col min="2814" max="2814" width="34.7109375" style="123" customWidth="1"/>
    <col min="2815" max="2815" width="0" style="123" hidden="1" customWidth="1"/>
    <col min="2816" max="2816" width="20" style="123"/>
    <col min="2817" max="2817" width="3.140625" style="123" bestFit="1" customWidth="1"/>
    <col min="2818" max="2818" width="58.85546875" style="123" customWidth="1"/>
    <col min="2819" max="2819" width="31.140625" style="123" customWidth="1"/>
    <col min="2820" max="2820" width="26.7109375" style="123" customWidth="1"/>
    <col min="2821" max="2821" width="25" style="123" customWidth="1"/>
    <col min="2822" max="2823" width="29.7109375" style="123" customWidth="1"/>
    <col min="2824" max="2824" width="23" style="123" customWidth="1"/>
    <col min="2825" max="2825" width="27.28515625" style="123" customWidth="1"/>
    <col min="2826" max="2826" width="29.5703125" style="123" customWidth="1"/>
    <col min="2827" max="2827" width="33" style="123" customWidth="1"/>
    <col min="2828" max="2828" width="29.85546875" style="123" customWidth="1"/>
    <col min="2829" max="2829" width="26.28515625" style="123" customWidth="1"/>
    <col min="2830" max="2830" width="22.140625" style="123" customWidth="1"/>
    <col min="2831" max="2831" width="26.140625" style="123" customWidth="1"/>
    <col min="2832" max="2832" width="19.5703125" style="123" bestFit="1" customWidth="1"/>
    <col min="2833" max="2833" width="21.85546875" style="123" customWidth="1"/>
    <col min="2834" max="2834" width="18.28515625" style="123" customWidth="1"/>
    <col min="2835" max="2838" width="6.42578125" style="123" customWidth="1"/>
    <col min="2839" max="3067" width="11.42578125" style="123" customWidth="1"/>
    <col min="3068" max="3068" width="1" style="123" customWidth="1"/>
    <col min="3069" max="3069" width="4.28515625" style="123" customWidth="1"/>
    <col min="3070" max="3070" width="34.7109375" style="123" customWidth="1"/>
    <col min="3071" max="3071" width="0" style="123" hidden="1" customWidth="1"/>
    <col min="3072" max="3072" width="20" style="123"/>
    <col min="3073" max="3073" width="3.140625" style="123" bestFit="1" customWidth="1"/>
    <col min="3074" max="3074" width="58.85546875" style="123" customWidth="1"/>
    <col min="3075" max="3075" width="31.140625" style="123" customWidth="1"/>
    <col min="3076" max="3076" width="26.7109375" style="123" customWidth="1"/>
    <col min="3077" max="3077" width="25" style="123" customWidth="1"/>
    <col min="3078" max="3079" width="29.7109375" style="123" customWidth="1"/>
    <col min="3080" max="3080" width="23" style="123" customWidth="1"/>
    <col min="3081" max="3081" width="27.28515625" style="123" customWidth="1"/>
    <col min="3082" max="3082" width="29.5703125" style="123" customWidth="1"/>
    <col min="3083" max="3083" width="33" style="123" customWidth="1"/>
    <col min="3084" max="3084" width="29.85546875" style="123" customWidth="1"/>
    <col min="3085" max="3085" width="26.28515625" style="123" customWidth="1"/>
    <col min="3086" max="3086" width="22.140625" style="123" customWidth="1"/>
    <col min="3087" max="3087" width="26.140625" style="123" customWidth="1"/>
    <col min="3088" max="3088" width="19.5703125" style="123" bestFit="1" customWidth="1"/>
    <col min="3089" max="3089" width="21.85546875" style="123" customWidth="1"/>
    <col min="3090" max="3090" width="18.28515625" style="123" customWidth="1"/>
    <col min="3091" max="3094" width="6.42578125" style="123" customWidth="1"/>
    <col min="3095" max="3323" width="11.42578125" style="123" customWidth="1"/>
    <col min="3324" max="3324" width="1" style="123" customWidth="1"/>
    <col min="3325" max="3325" width="4.28515625" style="123" customWidth="1"/>
    <col min="3326" max="3326" width="34.7109375" style="123" customWidth="1"/>
    <col min="3327" max="3327" width="0" style="123" hidden="1" customWidth="1"/>
    <col min="3328" max="3328" width="20" style="123"/>
    <col min="3329" max="3329" width="3.140625" style="123" bestFit="1" customWidth="1"/>
    <col min="3330" max="3330" width="58.85546875" style="123" customWidth="1"/>
    <col min="3331" max="3331" width="31.140625" style="123" customWidth="1"/>
    <col min="3332" max="3332" width="26.7109375" style="123" customWidth="1"/>
    <col min="3333" max="3333" width="25" style="123" customWidth="1"/>
    <col min="3334" max="3335" width="29.7109375" style="123" customWidth="1"/>
    <col min="3336" max="3336" width="23" style="123" customWidth="1"/>
    <col min="3337" max="3337" width="27.28515625" style="123" customWidth="1"/>
    <col min="3338" max="3338" width="29.5703125" style="123" customWidth="1"/>
    <col min="3339" max="3339" width="33" style="123" customWidth="1"/>
    <col min="3340" max="3340" width="29.85546875" style="123" customWidth="1"/>
    <col min="3341" max="3341" width="26.28515625" style="123" customWidth="1"/>
    <col min="3342" max="3342" width="22.140625" style="123" customWidth="1"/>
    <col min="3343" max="3343" width="26.140625" style="123" customWidth="1"/>
    <col min="3344" max="3344" width="19.5703125" style="123" bestFit="1" customWidth="1"/>
    <col min="3345" max="3345" width="21.85546875" style="123" customWidth="1"/>
    <col min="3346" max="3346" width="18.28515625" style="123" customWidth="1"/>
    <col min="3347" max="3350" width="6.42578125" style="123" customWidth="1"/>
    <col min="3351" max="3579" width="11.42578125" style="123" customWidth="1"/>
    <col min="3580" max="3580" width="1" style="123" customWidth="1"/>
    <col min="3581" max="3581" width="4.28515625" style="123" customWidth="1"/>
    <col min="3582" max="3582" width="34.7109375" style="123" customWidth="1"/>
    <col min="3583" max="3583" width="0" style="123" hidden="1" customWidth="1"/>
    <col min="3584" max="3584" width="20" style="123"/>
    <col min="3585" max="3585" width="3.140625" style="123" bestFit="1" customWidth="1"/>
    <col min="3586" max="3586" width="58.85546875" style="123" customWidth="1"/>
    <col min="3587" max="3587" width="31.140625" style="123" customWidth="1"/>
    <col min="3588" max="3588" width="26.7109375" style="123" customWidth="1"/>
    <col min="3589" max="3589" width="25" style="123" customWidth="1"/>
    <col min="3590" max="3591" width="29.7109375" style="123" customWidth="1"/>
    <col min="3592" max="3592" width="23" style="123" customWidth="1"/>
    <col min="3593" max="3593" width="27.28515625" style="123" customWidth="1"/>
    <col min="3594" max="3594" width="29.5703125" style="123" customWidth="1"/>
    <col min="3595" max="3595" width="33" style="123" customWidth="1"/>
    <col min="3596" max="3596" width="29.85546875" style="123" customWidth="1"/>
    <col min="3597" max="3597" width="26.28515625" style="123" customWidth="1"/>
    <col min="3598" max="3598" width="22.140625" style="123" customWidth="1"/>
    <col min="3599" max="3599" width="26.140625" style="123" customWidth="1"/>
    <col min="3600" max="3600" width="19.5703125" style="123" bestFit="1" customWidth="1"/>
    <col min="3601" max="3601" width="21.85546875" style="123" customWidth="1"/>
    <col min="3602" max="3602" width="18.28515625" style="123" customWidth="1"/>
    <col min="3603" max="3606" width="6.42578125" style="123" customWidth="1"/>
    <col min="3607" max="3835" width="11.42578125" style="123" customWidth="1"/>
    <col min="3836" max="3836" width="1" style="123" customWidth="1"/>
    <col min="3837" max="3837" width="4.28515625" style="123" customWidth="1"/>
    <col min="3838" max="3838" width="34.7109375" style="123" customWidth="1"/>
    <col min="3839" max="3839" width="0" style="123" hidden="1" customWidth="1"/>
    <col min="3840" max="3840" width="20" style="123"/>
    <col min="3841" max="3841" width="3.140625" style="123" bestFit="1" customWidth="1"/>
    <col min="3842" max="3842" width="58.85546875" style="123" customWidth="1"/>
    <col min="3843" max="3843" width="31.140625" style="123" customWidth="1"/>
    <col min="3844" max="3844" width="26.7109375" style="123" customWidth="1"/>
    <col min="3845" max="3845" width="25" style="123" customWidth="1"/>
    <col min="3846" max="3847" width="29.7109375" style="123" customWidth="1"/>
    <col min="3848" max="3848" width="23" style="123" customWidth="1"/>
    <col min="3849" max="3849" width="27.28515625" style="123" customWidth="1"/>
    <col min="3850" max="3850" width="29.5703125" style="123" customWidth="1"/>
    <col min="3851" max="3851" width="33" style="123" customWidth="1"/>
    <col min="3852" max="3852" width="29.85546875" style="123" customWidth="1"/>
    <col min="3853" max="3853" width="26.28515625" style="123" customWidth="1"/>
    <col min="3854" max="3854" width="22.140625" style="123" customWidth="1"/>
    <col min="3855" max="3855" width="26.140625" style="123" customWidth="1"/>
    <col min="3856" max="3856" width="19.5703125" style="123" bestFit="1" customWidth="1"/>
    <col min="3857" max="3857" width="21.85546875" style="123" customWidth="1"/>
    <col min="3858" max="3858" width="18.28515625" style="123" customWidth="1"/>
    <col min="3859" max="3862" width="6.42578125" style="123" customWidth="1"/>
    <col min="3863" max="4091" width="11.42578125" style="123" customWidth="1"/>
    <col min="4092" max="4092" width="1" style="123" customWidth="1"/>
    <col min="4093" max="4093" width="4.28515625" style="123" customWidth="1"/>
    <col min="4094" max="4094" width="34.7109375" style="123" customWidth="1"/>
    <col min="4095" max="4095" width="0" style="123" hidden="1" customWidth="1"/>
    <col min="4096" max="4096" width="20" style="123"/>
    <col min="4097" max="4097" width="3.140625" style="123" bestFit="1" customWidth="1"/>
    <col min="4098" max="4098" width="58.85546875" style="123" customWidth="1"/>
    <col min="4099" max="4099" width="31.140625" style="123" customWidth="1"/>
    <col min="4100" max="4100" width="26.7109375" style="123" customWidth="1"/>
    <col min="4101" max="4101" width="25" style="123" customWidth="1"/>
    <col min="4102" max="4103" width="29.7109375" style="123" customWidth="1"/>
    <col min="4104" max="4104" width="23" style="123" customWidth="1"/>
    <col min="4105" max="4105" width="27.28515625" style="123" customWidth="1"/>
    <col min="4106" max="4106" width="29.5703125" style="123" customWidth="1"/>
    <col min="4107" max="4107" width="33" style="123" customWidth="1"/>
    <col min="4108" max="4108" width="29.85546875" style="123" customWidth="1"/>
    <col min="4109" max="4109" width="26.28515625" style="123" customWidth="1"/>
    <col min="4110" max="4110" width="22.140625" style="123" customWidth="1"/>
    <col min="4111" max="4111" width="26.140625" style="123" customWidth="1"/>
    <col min="4112" max="4112" width="19.5703125" style="123" bestFit="1" customWidth="1"/>
    <col min="4113" max="4113" width="21.85546875" style="123" customWidth="1"/>
    <col min="4114" max="4114" width="18.28515625" style="123" customWidth="1"/>
    <col min="4115" max="4118" width="6.42578125" style="123" customWidth="1"/>
    <col min="4119" max="4347" width="11.42578125" style="123" customWidth="1"/>
    <col min="4348" max="4348" width="1" style="123" customWidth="1"/>
    <col min="4349" max="4349" width="4.28515625" style="123" customWidth="1"/>
    <col min="4350" max="4350" width="34.7109375" style="123" customWidth="1"/>
    <col min="4351" max="4351" width="0" style="123" hidden="1" customWidth="1"/>
    <col min="4352" max="4352" width="20" style="123"/>
    <col min="4353" max="4353" width="3.140625" style="123" bestFit="1" customWidth="1"/>
    <col min="4354" max="4354" width="58.85546875" style="123" customWidth="1"/>
    <col min="4355" max="4355" width="31.140625" style="123" customWidth="1"/>
    <col min="4356" max="4356" width="26.7109375" style="123" customWidth="1"/>
    <col min="4357" max="4357" width="25" style="123" customWidth="1"/>
    <col min="4358" max="4359" width="29.7109375" style="123" customWidth="1"/>
    <col min="4360" max="4360" width="23" style="123" customWidth="1"/>
    <col min="4361" max="4361" width="27.28515625" style="123" customWidth="1"/>
    <col min="4362" max="4362" width="29.5703125" style="123" customWidth="1"/>
    <col min="4363" max="4363" width="33" style="123" customWidth="1"/>
    <col min="4364" max="4364" width="29.85546875" style="123" customWidth="1"/>
    <col min="4365" max="4365" width="26.28515625" style="123" customWidth="1"/>
    <col min="4366" max="4366" width="22.140625" style="123" customWidth="1"/>
    <col min="4367" max="4367" width="26.140625" style="123" customWidth="1"/>
    <col min="4368" max="4368" width="19.5703125" style="123" bestFit="1" customWidth="1"/>
    <col min="4369" max="4369" width="21.85546875" style="123" customWidth="1"/>
    <col min="4370" max="4370" width="18.28515625" style="123" customWidth="1"/>
    <col min="4371" max="4374" width="6.42578125" style="123" customWidth="1"/>
    <col min="4375" max="4603" width="11.42578125" style="123" customWidth="1"/>
    <col min="4604" max="4604" width="1" style="123" customWidth="1"/>
    <col min="4605" max="4605" width="4.28515625" style="123" customWidth="1"/>
    <col min="4606" max="4606" width="34.7109375" style="123" customWidth="1"/>
    <col min="4607" max="4607" width="0" style="123" hidden="1" customWidth="1"/>
    <col min="4608" max="4608" width="20" style="123"/>
    <col min="4609" max="4609" width="3.140625" style="123" bestFit="1" customWidth="1"/>
    <col min="4610" max="4610" width="58.85546875" style="123" customWidth="1"/>
    <col min="4611" max="4611" width="31.140625" style="123" customWidth="1"/>
    <col min="4612" max="4612" width="26.7109375" style="123" customWidth="1"/>
    <col min="4613" max="4613" width="25" style="123" customWidth="1"/>
    <col min="4614" max="4615" width="29.7109375" style="123" customWidth="1"/>
    <col min="4616" max="4616" width="23" style="123" customWidth="1"/>
    <col min="4617" max="4617" width="27.28515625" style="123" customWidth="1"/>
    <col min="4618" max="4618" width="29.5703125" style="123" customWidth="1"/>
    <col min="4619" max="4619" width="33" style="123" customWidth="1"/>
    <col min="4620" max="4620" width="29.85546875" style="123" customWidth="1"/>
    <col min="4621" max="4621" width="26.28515625" style="123" customWidth="1"/>
    <col min="4622" max="4622" width="22.140625" style="123" customWidth="1"/>
    <col min="4623" max="4623" width="26.140625" style="123" customWidth="1"/>
    <col min="4624" max="4624" width="19.5703125" style="123" bestFit="1" customWidth="1"/>
    <col min="4625" max="4625" width="21.85546875" style="123" customWidth="1"/>
    <col min="4626" max="4626" width="18.28515625" style="123" customWidth="1"/>
    <col min="4627" max="4630" width="6.42578125" style="123" customWidth="1"/>
    <col min="4631" max="4859" width="11.42578125" style="123" customWidth="1"/>
    <col min="4860" max="4860" width="1" style="123" customWidth="1"/>
    <col min="4861" max="4861" width="4.28515625" style="123" customWidth="1"/>
    <col min="4862" max="4862" width="34.7109375" style="123" customWidth="1"/>
    <col min="4863" max="4863" width="0" style="123" hidden="1" customWidth="1"/>
    <col min="4864" max="4864" width="20" style="123"/>
    <col min="4865" max="4865" width="3.140625" style="123" bestFit="1" customWidth="1"/>
    <col min="4866" max="4866" width="58.85546875" style="123" customWidth="1"/>
    <col min="4867" max="4867" width="31.140625" style="123" customWidth="1"/>
    <col min="4868" max="4868" width="26.7109375" style="123" customWidth="1"/>
    <col min="4869" max="4869" width="25" style="123" customWidth="1"/>
    <col min="4870" max="4871" width="29.7109375" style="123" customWidth="1"/>
    <col min="4872" max="4872" width="23" style="123" customWidth="1"/>
    <col min="4873" max="4873" width="27.28515625" style="123" customWidth="1"/>
    <col min="4874" max="4874" width="29.5703125" style="123" customWidth="1"/>
    <col min="4875" max="4875" width="33" style="123" customWidth="1"/>
    <col min="4876" max="4876" width="29.85546875" style="123" customWidth="1"/>
    <col min="4877" max="4877" width="26.28515625" style="123" customWidth="1"/>
    <col min="4878" max="4878" width="22.140625" style="123" customWidth="1"/>
    <col min="4879" max="4879" width="26.140625" style="123" customWidth="1"/>
    <col min="4880" max="4880" width="19.5703125" style="123" bestFit="1" customWidth="1"/>
    <col min="4881" max="4881" width="21.85546875" style="123" customWidth="1"/>
    <col min="4882" max="4882" width="18.28515625" style="123" customWidth="1"/>
    <col min="4883" max="4886" width="6.42578125" style="123" customWidth="1"/>
    <col min="4887" max="5115" width="11.42578125" style="123" customWidth="1"/>
    <col min="5116" max="5116" width="1" style="123" customWidth="1"/>
    <col min="5117" max="5117" width="4.28515625" style="123" customWidth="1"/>
    <col min="5118" max="5118" width="34.7109375" style="123" customWidth="1"/>
    <col min="5119" max="5119" width="0" style="123" hidden="1" customWidth="1"/>
    <col min="5120" max="5120" width="20" style="123"/>
    <col min="5121" max="5121" width="3.140625" style="123" bestFit="1" customWidth="1"/>
    <col min="5122" max="5122" width="58.85546875" style="123" customWidth="1"/>
    <col min="5123" max="5123" width="31.140625" style="123" customWidth="1"/>
    <col min="5124" max="5124" width="26.7109375" style="123" customWidth="1"/>
    <col min="5125" max="5125" width="25" style="123" customWidth="1"/>
    <col min="5126" max="5127" width="29.7109375" style="123" customWidth="1"/>
    <col min="5128" max="5128" width="23" style="123" customWidth="1"/>
    <col min="5129" max="5129" width="27.28515625" style="123" customWidth="1"/>
    <col min="5130" max="5130" width="29.5703125" style="123" customWidth="1"/>
    <col min="5131" max="5131" width="33" style="123" customWidth="1"/>
    <col min="5132" max="5132" width="29.85546875" style="123" customWidth="1"/>
    <col min="5133" max="5133" width="26.28515625" style="123" customWidth="1"/>
    <col min="5134" max="5134" width="22.140625" style="123" customWidth="1"/>
    <col min="5135" max="5135" width="26.140625" style="123" customWidth="1"/>
    <col min="5136" max="5136" width="19.5703125" style="123" bestFit="1" customWidth="1"/>
    <col min="5137" max="5137" width="21.85546875" style="123" customWidth="1"/>
    <col min="5138" max="5138" width="18.28515625" style="123" customWidth="1"/>
    <col min="5139" max="5142" width="6.42578125" style="123" customWidth="1"/>
    <col min="5143" max="5371" width="11.42578125" style="123" customWidth="1"/>
    <col min="5372" max="5372" width="1" style="123" customWidth="1"/>
    <col min="5373" max="5373" width="4.28515625" style="123" customWidth="1"/>
    <col min="5374" max="5374" width="34.7109375" style="123" customWidth="1"/>
    <col min="5375" max="5375" width="0" style="123" hidden="1" customWidth="1"/>
    <col min="5376" max="5376" width="20" style="123"/>
    <col min="5377" max="5377" width="3.140625" style="123" bestFit="1" customWidth="1"/>
    <col min="5378" max="5378" width="58.85546875" style="123" customWidth="1"/>
    <col min="5379" max="5379" width="31.140625" style="123" customWidth="1"/>
    <col min="5380" max="5380" width="26.7109375" style="123" customWidth="1"/>
    <col min="5381" max="5381" width="25" style="123" customWidth="1"/>
    <col min="5382" max="5383" width="29.7109375" style="123" customWidth="1"/>
    <col min="5384" max="5384" width="23" style="123" customWidth="1"/>
    <col min="5385" max="5385" width="27.28515625" style="123" customWidth="1"/>
    <col min="5386" max="5386" width="29.5703125" style="123" customWidth="1"/>
    <col min="5387" max="5387" width="33" style="123" customWidth="1"/>
    <col min="5388" max="5388" width="29.85546875" style="123" customWidth="1"/>
    <col min="5389" max="5389" width="26.28515625" style="123" customWidth="1"/>
    <col min="5390" max="5390" width="22.140625" style="123" customWidth="1"/>
    <col min="5391" max="5391" width="26.140625" style="123" customWidth="1"/>
    <col min="5392" max="5392" width="19.5703125" style="123" bestFit="1" customWidth="1"/>
    <col min="5393" max="5393" width="21.85546875" style="123" customWidth="1"/>
    <col min="5394" max="5394" width="18.28515625" style="123" customWidth="1"/>
    <col min="5395" max="5398" width="6.42578125" style="123" customWidth="1"/>
    <col min="5399" max="5627" width="11.42578125" style="123" customWidth="1"/>
    <col min="5628" max="5628" width="1" style="123" customWidth="1"/>
    <col min="5629" max="5629" width="4.28515625" style="123" customWidth="1"/>
    <col min="5630" max="5630" width="34.7109375" style="123" customWidth="1"/>
    <col min="5631" max="5631" width="0" style="123" hidden="1" customWidth="1"/>
    <col min="5632" max="5632" width="20" style="123"/>
    <col min="5633" max="5633" width="3.140625" style="123" bestFit="1" customWidth="1"/>
    <col min="5634" max="5634" width="58.85546875" style="123" customWidth="1"/>
    <col min="5635" max="5635" width="31.140625" style="123" customWidth="1"/>
    <col min="5636" max="5636" width="26.7109375" style="123" customWidth="1"/>
    <col min="5637" max="5637" width="25" style="123" customWidth="1"/>
    <col min="5638" max="5639" width="29.7109375" style="123" customWidth="1"/>
    <col min="5640" max="5640" width="23" style="123" customWidth="1"/>
    <col min="5641" max="5641" width="27.28515625" style="123" customWidth="1"/>
    <col min="5642" max="5642" width="29.5703125" style="123" customWidth="1"/>
    <col min="5643" max="5643" width="33" style="123" customWidth="1"/>
    <col min="5644" max="5644" width="29.85546875" style="123" customWidth="1"/>
    <col min="5645" max="5645" width="26.28515625" style="123" customWidth="1"/>
    <col min="5646" max="5646" width="22.140625" style="123" customWidth="1"/>
    <col min="5647" max="5647" width="26.140625" style="123" customWidth="1"/>
    <col min="5648" max="5648" width="19.5703125" style="123" bestFit="1" customWidth="1"/>
    <col min="5649" max="5649" width="21.85546875" style="123" customWidth="1"/>
    <col min="5650" max="5650" width="18.28515625" style="123" customWidth="1"/>
    <col min="5651" max="5654" width="6.42578125" style="123" customWidth="1"/>
    <col min="5655" max="5883" width="11.42578125" style="123" customWidth="1"/>
    <col min="5884" max="5884" width="1" style="123" customWidth="1"/>
    <col min="5885" max="5885" width="4.28515625" style="123" customWidth="1"/>
    <col min="5886" max="5886" width="34.7109375" style="123" customWidth="1"/>
    <col min="5887" max="5887" width="0" style="123" hidden="1" customWidth="1"/>
    <col min="5888" max="5888" width="20" style="123"/>
    <col min="5889" max="5889" width="3.140625" style="123" bestFit="1" customWidth="1"/>
    <col min="5890" max="5890" width="58.85546875" style="123" customWidth="1"/>
    <col min="5891" max="5891" width="31.140625" style="123" customWidth="1"/>
    <col min="5892" max="5892" width="26.7109375" style="123" customWidth="1"/>
    <col min="5893" max="5893" width="25" style="123" customWidth="1"/>
    <col min="5894" max="5895" width="29.7109375" style="123" customWidth="1"/>
    <col min="5896" max="5896" width="23" style="123" customWidth="1"/>
    <col min="5897" max="5897" width="27.28515625" style="123" customWidth="1"/>
    <col min="5898" max="5898" width="29.5703125" style="123" customWidth="1"/>
    <col min="5899" max="5899" width="33" style="123" customWidth="1"/>
    <col min="5900" max="5900" width="29.85546875" style="123" customWidth="1"/>
    <col min="5901" max="5901" width="26.28515625" style="123" customWidth="1"/>
    <col min="5902" max="5902" width="22.140625" style="123" customWidth="1"/>
    <col min="5903" max="5903" width="26.140625" style="123" customWidth="1"/>
    <col min="5904" max="5904" width="19.5703125" style="123" bestFit="1" customWidth="1"/>
    <col min="5905" max="5905" width="21.85546875" style="123" customWidth="1"/>
    <col min="5906" max="5906" width="18.28515625" style="123" customWidth="1"/>
    <col min="5907" max="5910" width="6.42578125" style="123" customWidth="1"/>
    <col min="5911" max="6139" width="11.42578125" style="123" customWidth="1"/>
    <col min="6140" max="6140" width="1" style="123" customWidth="1"/>
    <col min="6141" max="6141" width="4.28515625" style="123" customWidth="1"/>
    <col min="6142" max="6142" width="34.7109375" style="123" customWidth="1"/>
    <col min="6143" max="6143" width="0" style="123" hidden="1" customWidth="1"/>
    <col min="6144" max="6144" width="20" style="123"/>
    <col min="6145" max="6145" width="3.140625" style="123" bestFit="1" customWidth="1"/>
    <col min="6146" max="6146" width="58.85546875" style="123" customWidth="1"/>
    <col min="6147" max="6147" width="31.140625" style="123" customWidth="1"/>
    <col min="6148" max="6148" width="26.7109375" style="123" customWidth="1"/>
    <col min="6149" max="6149" width="25" style="123" customWidth="1"/>
    <col min="6150" max="6151" width="29.7109375" style="123" customWidth="1"/>
    <col min="6152" max="6152" width="23" style="123" customWidth="1"/>
    <col min="6153" max="6153" width="27.28515625" style="123" customWidth="1"/>
    <col min="6154" max="6154" width="29.5703125" style="123" customWidth="1"/>
    <col min="6155" max="6155" width="33" style="123" customWidth="1"/>
    <col min="6156" max="6156" width="29.85546875" style="123" customWidth="1"/>
    <col min="6157" max="6157" width="26.28515625" style="123" customWidth="1"/>
    <col min="6158" max="6158" width="22.140625" style="123" customWidth="1"/>
    <col min="6159" max="6159" width="26.140625" style="123" customWidth="1"/>
    <col min="6160" max="6160" width="19.5703125" style="123" bestFit="1" customWidth="1"/>
    <col min="6161" max="6161" width="21.85546875" style="123" customWidth="1"/>
    <col min="6162" max="6162" width="18.28515625" style="123" customWidth="1"/>
    <col min="6163" max="6166" width="6.42578125" style="123" customWidth="1"/>
    <col min="6167" max="6395" width="11.42578125" style="123" customWidth="1"/>
    <col min="6396" max="6396" width="1" style="123" customWidth="1"/>
    <col min="6397" max="6397" width="4.28515625" style="123" customWidth="1"/>
    <col min="6398" max="6398" width="34.7109375" style="123" customWidth="1"/>
    <col min="6399" max="6399" width="0" style="123" hidden="1" customWidth="1"/>
    <col min="6400" max="6400" width="20" style="123"/>
    <col min="6401" max="6401" width="3.140625" style="123" bestFit="1" customWidth="1"/>
    <col min="6402" max="6402" width="58.85546875" style="123" customWidth="1"/>
    <col min="6403" max="6403" width="31.140625" style="123" customWidth="1"/>
    <col min="6404" max="6404" width="26.7109375" style="123" customWidth="1"/>
    <col min="6405" max="6405" width="25" style="123" customWidth="1"/>
    <col min="6406" max="6407" width="29.7109375" style="123" customWidth="1"/>
    <col min="6408" max="6408" width="23" style="123" customWidth="1"/>
    <col min="6409" max="6409" width="27.28515625" style="123" customWidth="1"/>
    <col min="6410" max="6410" width="29.5703125" style="123" customWidth="1"/>
    <col min="6411" max="6411" width="33" style="123" customWidth="1"/>
    <col min="6412" max="6412" width="29.85546875" style="123" customWidth="1"/>
    <col min="6413" max="6413" width="26.28515625" style="123" customWidth="1"/>
    <col min="6414" max="6414" width="22.140625" style="123" customWidth="1"/>
    <col min="6415" max="6415" width="26.140625" style="123" customWidth="1"/>
    <col min="6416" max="6416" width="19.5703125" style="123" bestFit="1" customWidth="1"/>
    <col min="6417" max="6417" width="21.85546875" style="123" customWidth="1"/>
    <col min="6418" max="6418" width="18.28515625" style="123" customWidth="1"/>
    <col min="6419" max="6422" width="6.42578125" style="123" customWidth="1"/>
    <col min="6423" max="6651" width="11.42578125" style="123" customWidth="1"/>
    <col min="6652" max="6652" width="1" style="123" customWidth="1"/>
    <col min="6653" max="6653" width="4.28515625" style="123" customWidth="1"/>
    <col min="6654" max="6654" width="34.7109375" style="123" customWidth="1"/>
    <col min="6655" max="6655" width="0" style="123" hidden="1" customWidth="1"/>
    <col min="6656" max="6656" width="20" style="123"/>
    <col min="6657" max="6657" width="3.140625" style="123" bestFit="1" customWidth="1"/>
    <col min="6658" max="6658" width="58.85546875" style="123" customWidth="1"/>
    <col min="6659" max="6659" width="31.140625" style="123" customWidth="1"/>
    <col min="6660" max="6660" width="26.7109375" style="123" customWidth="1"/>
    <col min="6661" max="6661" width="25" style="123" customWidth="1"/>
    <col min="6662" max="6663" width="29.7109375" style="123" customWidth="1"/>
    <col min="6664" max="6664" width="23" style="123" customWidth="1"/>
    <col min="6665" max="6665" width="27.28515625" style="123" customWidth="1"/>
    <col min="6666" max="6666" width="29.5703125" style="123" customWidth="1"/>
    <col min="6667" max="6667" width="33" style="123" customWidth="1"/>
    <col min="6668" max="6668" width="29.85546875" style="123" customWidth="1"/>
    <col min="6669" max="6669" width="26.28515625" style="123" customWidth="1"/>
    <col min="6670" max="6670" width="22.140625" style="123" customWidth="1"/>
    <col min="6671" max="6671" width="26.140625" style="123" customWidth="1"/>
    <col min="6672" max="6672" width="19.5703125" style="123" bestFit="1" customWidth="1"/>
    <col min="6673" max="6673" width="21.85546875" style="123" customWidth="1"/>
    <col min="6674" max="6674" width="18.28515625" style="123" customWidth="1"/>
    <col min="6675" max="6678" width="6.42578125" style="123" customWidth="1"/>
    <col min="6679" max="6907" width="11.42578125" style="123" customWidth="1"/>
    <col min="6908" max="6908" width="1" style="123" customWidth="1"/>
    <col min="6909" max="6909" width="4.28515625" style="123" customWidth="1"/>
    <col min="6910" max="6910" width="34.7109375" style="123" customWidth="1"/>
    <col min="6911" max="6911" width="0" style="123" hidden="1" customWidth="1"/>
    <col min="6912" max="6912" width="20" style="123"/>
    <col min="6913" max="6913" width="3.140625" style="123" bestFit="1" customWidth="1"/>
    <col min="6914" max="6914" width="58.85546875" style="123" customWidth="1"/>
    <col min="6915" max="6915" width="31.140625" style="123" customWidth="1"/>
    <col min="6916" max="6916" width="26.7109375" style="123" customWidth="1"/>
    <col min="6917" max="6917" width="25" style="123" customWidth="1"/>
    <col min="6918" max="6919" width="29.7109375" style="123" customWidth="1"/>
    <col min="6920" max="6920" width="23" style="123" customWidth="1"/>
    <col min="6921" max="6921" width="27.28515625" style="123" customWidth="1"/>
    <col min="6922" max="6922" width="29.5703125" style="123" customWidth="1"/>
    <col min="6923" max="6923" width="33" style="123" customWidth="1"/>
    <col min="6924" max="6924" width="29.85546875" style="123" customWidth="1"/>
    <col min="6925" max="6925" width="26.28515625" style="123" customWidth="1"/>
    <col min="6926" max="6926" width="22.140625" style="123" customWidth="1"/>
    <col min="6927" max="6927" width="26.140625" style="123" customWidth="1"/>
    <col min="6928" max="6928" width="19.5703125" style="123" bestFit="1" customWidth="1"/>
    <col min="6929" max="6929" width="21.85546875" style="123" customWidth="1"/>
    <col min="6930" max="6930" width="18.28515625" style="123" customWidth="1"/>
    <col min="6931" max="6934" width="6.42578125" style="123" customWidth="1"/>
    <col min="6935" max="7163" width="11.42578125" style="123" customWidth="1"/>
    <col min="7164" max="7164" width="1" style="123" customWidth="1"/>
    <col min="7165" max="7165" width="4.28515625" style="123" customWidth="1"/>
    <col min="7166" max="7166" width="34.7109375" style="123" customWidth="1"/>
    <col min="7167" max="7167" width="0" style="123" hidden="1" customWidth="1"/>
    <col min="7168" max="7168" width="20" style="123"/>
    <col min="7169" max="7169" width="3.140625" style="123" bestFit="1" customWidth="1"/>
    <col min="7170" max="7170" width="58.85546875" style="123" customWidth="1"/>
    <col min="7171" max="7171" width="31.140625" style="123" customWidth="1"/>
    <col min="7172" max="7172" width="26.7109375" style="123" customWidth="1"/>
    <col min="7173" max="7173" width="25" style="123" customWidth="1"/>
    <col min="7174" max="7175" width="29.7109375" style="123" customWidth="1"/>
    <col min="7176" max="7176" width="23" style="123" customWidth="1"/>
    <col min="7177" max="7177" width="27.28515625" style="123" customWidth="1"/>
    <col min="7178" max="7178" width="29.5703125" style="123" customWidth="1"/>
    <col min="7179" max="7179" width="33" style="123" customWidth="1"/>
    <col min="7180" max="7180" width="29.85546875" style="123" customWidth="1"/>
    <col min="7181" max="7181" width="26.28515625" style="123" customWidth="1"/>
    <col min="7182" max="7182" width="22.140625" style="123" customWidth="1"/>
    <col min="7183" max="7183" width="26.140625" style="123" customWidth="1"/>
    <col min="7184" max="7184" width="19.5703125" style="123" bestFit="1" customWidth="1"/>
    <col min="7185" max="7185" width="21.85546875" style="123" customWidth="1"/>
    <col min="7186" max="7186" width="18.28515625" style="123" customWidth="1"/>
    <col min="7187" max="7190" width="6.42578125" style="123" customWidth="1"/>
    <col min="7191" max="7419" width="11.42578125" style="123" customWidth="1"/>
    <col min="7420" max="7420" width="1" style="123" customWidth="1"/>
    <col min="7421" max="7421" width="4.28515625" style="123" customWidth="1"/>
    <col min="7422" max="7422" width="34.7109375" style="123" customWidth="1"/>
    <col min="7423" max="7423" width="0" style="123" hidden="1" customWidth="1"/>
    <col min="7424" max="7424" width="20" style="123"/>
    <col min="7425" max="7425" width="3.140625" style="123" bestFit="1" customWidth="1"/>
    <col min="7426" max="7426" width="58.85546875" style="123" customWidth="1"/>
    <col min="7427" max="7427" width="31.140625" style="123" customWidth="1"/>
    <col min="7428" max="7428" width="26.7109375" style="123" customWidth="1"/>
    <col min="7429" max="7429" width="25" style="123" customWidth="1"/>
    <col min="7430" max="7431" width="29.7109375" style="123" customWidth="1"/>
    <col min="7432" max="7432" width="23" style="123" customWidth="1"/>
    <col min="7433" max="7433" width="27.28515625" style="123" customWidth="1"/>
    <col min="7434" max="7434" width="29.5703125" style="123" customWidth="1"/>
    <col min="7435" max="7435" width="33" style="123" customWidth="1"/>
    <col min="7436" max="7436" width="29.85546875" style="123" customWidth="1"/>
    <col min="7437" max="7437" width="26.28515625" style="123" customWidth="1"/>
    <col min="7438" max="7438" width="22.140625" style="123" customWidth="1"/>
    <col min="7439" max="7439" width="26.140625" style="123" customWidth="1"/>
    <col min="7440" max="7440" width="19.5703125" style="123" bestFit="1" customWidth="1"/>
    <col min="7441" max="7441" width="21.85546875" style="123" customWidth="1"/>
    <col min="7442" max="7442" width="18.28515625" style="123" customWidth="1"/>
    <col min="7443" max="7446" width="6.42578125" style="123" customWidth="1"/>
    <col min="7447" max="7675" width="11.42578125" style="123" customWidth="1"/>
    <col min="7676" max="7676" width="1" style="123" customWidth="1"/>
    <col min="7677" max="7677" width="4.28515625" style="123" customWidth="1"/>
    <col min="7678" max="7678" width="34.7109375" style="123" customWidth="1"/>
    <col min="7679" max="7679" width="0" style="123" hidden="1" customWidth="1"/>
    <col min="7680" max="7680" width="20" style="123"/>
    <col min="7681" max="7681" width="3.140625" style="123" bestFit="1" customWidth="1"/>
    <col min="7682" max="7682" width="58.85546875" style="123" customWidth="1"/>
    <col min="7683" max="7683" width="31.140625" style="123" customWidth="1"/>
    <col min="7684" max="7684" width="26.7109375" style="123" customWidth="1"/>
    <col min="7685" max="7685" width="25" style="123" customWidth="1"/>
    <col min="7686" max="7687" width="29.7109375" style="123" customWidth="1"/>
    <col min="7688" max="7688" width="23" style="123" customWidth="1"/>
    <col min="7689" max="7689" width="27.28515625" style="123" customWidth="1"/>
    <col min="7690" max="7690" width="29.5703125" style="123" customWidth="1"/>
    <col min="7691" max="7691" width="33" style="123" customWidth="1"/>
    <col min="7692" max="7692" width="29.85546875" style="123" customWidth="1"/>
    <col min="7693" max="7693" width="26.28515625" style="123" customWidth="1"/>
    <col min="7694" max="7694" width="22.140625" style="123" customWidth="1"/>
    <col min="7695" max="7695" width="26.140625" style="123" customWidth="1"/>
    <col min="7696" max="7696" width="19.5703125" style="123" bestFit="1" customWidth="1"/>
    <col min="7697" max="7697" width="21.85546875" style="123" customWidth="1"/>
    <col min="7698" max="7698" width="18.28515625" style="123" customWidth="1"/>
    <col min="7699" max="7702" width="6.42578125" style="123" customWidth="1"/>
    <col min="7703" max="7931" width="11.42578125" style="123" customWidth="1"/>
    <col min="7932" max="7932" width="1" style="123" customWidth="1"/>
    <col min="7933" max="7933" width="4.28515625" style="123" customWidth="1"/>
    <col min="7934" max="7934" width="34.7109375" style="123" customWidth="1"/>
    <col min="7935" max="7935" width="0" style="123" hidden="1" customWidth="1"/>
    <col min="7936" max="7936" width="20" style="123"/>
    <col min="7937" max="7937" width="3.140625" style="123" bestFit="1" customWidth="1"/>
    <col min="7938" max="7938" width="58.85546875" style="123" customWidth="1"/>
    <col min="7939" max="7939" width="31.140625" style="123" customWidth="1"/>
    <col min="7940" max="7940" width="26.7109375" style="123" customWidth="1"/>
    <col min="7941" max="7941" width="25" style="123" customWidth="1"/>
    <col min="7942" max="7943" width="29.7109375" style="123" customWidth="1"/>
    <col min="7944" max="7944" width="23" style="123" customWidth="1"/>
    <col min="7945" max="7945" width="27.28515625" style="123" customWidth="1"/>
    <col min="7946" max="7946" width="29.5703125" style="123" customWidth="1"/>
    <col min="7947" max="7947" width="33" style="123" customWidth="1"/>
    <col min="7948" max="7948" width="29.85546875" style="123" customWidth="1"/>
    <col min="7949" max="7949" width="26.28515625" style="123" customWidth="1"/>
    <col min="7950" max="7950" width="22.140625" style="123" customWidth="1"/>
    <col min="7951" max="7951" width="26.140625" style="123" customWidth="1"/>
    <col min="7952" max="7952" width="19.5703125" style="123" bestFit="1" customWidth="1"/>
    <col min="7953" max="7953" width="21.85546875" style="123" customWidth="1"/>
    <col min="7954" max="7954" width="18.28515625" style="123" customWidth="1"/>
    <col min="7955" max="7958" width="6.42578125" style="123" customWidth="1"/>
    <col min="7959" max="8187" width="11.42578125" style="123" customWidth="1"/>
    <col min="8188" max="8188" width="1" style="123" customWidth="1"/>
    <col min="8189" max="8189" width="4.28515625" style="123" customWidth="1"/>
    <col min="8190" max="8190" width="34.7109375" style="123" customWidth="1"/>
    <col min="8191" max="8191" width="0" style="123" hidden="1" customWidth="1"/>
    <col min="8192" max="8192" width="20" style="123"/>
    <col min="8193" max="8193" width="3.140625" style="123" bestFit="1" customWidth="1"/>
    <col min="8194" max="8194" width="58.85546875" style="123" customWidth="1"/>
    <col min="8195" max="8195" width="31.140625" style="123" customWidth="1"/>
    <col min="8196" max="8196" width="26.7109375" style="123" customWidth="1"/>
    <col min="8197" max="8197" width="25" style="123" customWidth="1"/>
    <col min="8198" max="8199" width="29.7109375" style="123" customWidth="1"/>
    <col min="8200" max="8200" width="23" style="123" customWidth="1"/>
    <col min="8201" max="8201" width="27.28515625" style="123" customWidth="1"/>
    <col min="8202" max="8202" width="29.5703125" style="123" customWidth="1"/>
    <col min="8203" max="8203" width="33" style="123" customWidth="1"/>
    <col min="8204" max="8204" width="29.85546875" style="123" customWidth="1"/>
    <col min="8205" max="8205" width="26.28515625" style="123" customWidth="1"/>
    <col min="8206" max="8206" width="22.140625" style="123" customWidth="1"/>
    <col min="8207" max="8207" width="26.140625" style="123" customWidth="1"/>
    <col min="8208" max="8208" width="19.5703125" style="123" bestFit="1" customWidth="1"/>
    <col min="8209" max="8209" width="21.85546875" style="123" customWidth="1"/>
    <col min="8210" max="8210" width="18.28515625" style="123" customWidth="1"/>
    <col min="8211" max="8214" width="6.42578125" style="123" customWidth="1"/>
    <col min="8215" max="8443" width="11.42578125" style="123" customWidth="1"/>
    <col min="8444" max="8444" width="1" style="123" customWidth="1"/>
    <col min="8445" max="8445" width="4.28515625" style="123" customWidth="1"/>
    <col min="8446" max="8446" width="34.7109375" style="123" customWidth="1"/>
    <col min="8447" max="8447" width="0" style="123" hidden="1" customWidth="1"/>
    <col min="8448" max="8448" width="20" style="123"/>
    <col min="8449" max="8449" width="3.140625" style="123" bestFit="1" customWidth="1"/>
    <col min="8450" max="8450" width="58.85546875" style="123" customWidth="1"/>
    <col min="8451" max="8451" width="31.140625" style="123" customWidth="1"/>
    <col min="8452" max="8452" width="26.7109375" style="123" customWidth="1"/>
    <col min="8453" max="8453" width="25" style="123" customWidth="1"/>
    <col min="8454" max="8455" width="29.7109375" style="123" customWidth="1"/>
    <col min="8456" max="8456" width="23" style="123" customWidth="1"/>
    <col min="8457" max="8457" width="27.28515625" style="123" customWidth="1"/>
    <col min="8458" max="8458" width="29.5703125" style="123" customWidth="1"/>
    <col min="8459" max="8459" width="33" style="123" customWidth="1"/>
    <col min="8460" max="8460" width="29.85546875" style="123" customWidth="1"/>
    <col min="8461" max="8461" width="26.28515625" style="123" customWidth="1"/>
    <col min="8462" max="8462" width="22.140625" style="123" customWidth="1"/>
    <col min="8463" max="8463" width="26.140625" style="123" customWidth="1"/>
    <col min="8464" max="8464" width="19.5703125" style="123" bestFit="1" customWidth="1"/>
    <col min="8465" max="8465" width="21.85546875" style="123" customWidth="1"/>
    <col min="8466" max="8466" width="18.28515625" style="123" customWidth="1"/>
    <col min="8467" max="8470" width="6.42578125" style="123" customWidth="1"/>
    <col min="8471" max="8699" width="11.42578125" style="123" customWidth="1"/>
    <col min="8700" max="8700" width="1" style="123" customWidth="1"/>
    <col min="8701" max="8701" width="4.28515625" style="123" customWidth="1"/>
    <col min="8702" max="8702" width="34.7109375" style="123" customWidth="1"/>
    <col min="8703" max="8703" width="0" style="123" hidden="1" customWidth="1"/>
    <col min="8704" max="8704" width="20" style="123"/>
    <col min="8705" max="8705" width="3.140625" style="123" bestFit="1" customWidth="1"/>
    <col min="8706" max="8706" width="58.85546875" style="123" customWidth="1"/>
    <col min="8707" max="8707" width="31.140625" style="123" customWidth="1"/>
    <col min="8708" max="8708" width="26.7109375" style="123" customWidth="1"/>
    <col min="8709" max="8709" width="25" style="123" customWidth="1"/>
    <col min="8710" max="8711" width="29.7109375" style="123" customWidth="1"/>
    <col min="8712" max="8712" width="23" style="123" customWidth="1"/>
    <col min="8713" max="8713" width="27.28515625" style="123" customWidth="1"/>
    <col min="8714" max="8714" width="29.5703125" style="123" customWidth="1"/>
    <col min="8715" max="8715" width="33" style="123" customWidth="1"/>
    <col min="8716" max="8716" width="29.85546875" style="123" customWidth="1"/>
    <col min="8717" max="8717" width="26.28515625" style="123" customWidth="1"/>
    <col min="8718" max="8718" width="22.140625" style="123" customWidth="1"/>
    <col min="8719" max="8719" width="26.140625" style="123" customWidth="1"/>
    <col min="8720" max="8720" width="19.5703125" style="123" bestFit="1" customWidth="1"/>
    <col min="8721" max="8721" width="21.85546875" style="123" customWidth="1"/>
    <col min="8722" max="8722" width="18.28515625" style="123" customWidth="1"/>
    <col min="8723" max="8726" width="6.42578125" style="123" customWidth="1"/>
    <col min="8727" max="8955" width="11.42578125" style="123" customWidth="1"/>
    <col min="8956" max="8956" width="1" style="123" customWidth="1"/>
    <col min="8957" max="8957" width="4.28515625" style="123" customWidth="1"/>
    <col min="8958" max="8958" width="34.7109375" style="123" customWidth="1"/>
    <col min="8959" max="8959" width="0" style="123" hidden="1" customWidth="1"/>
    <col min="8960" max="8960" width="20" style="123"/>
    <col min="8961" max="8961" width="3.140625" style="123" bestFit="1" customWidth="1"/>
    <col min="8962" max="8962" width="58.85546875" style="123" customWidth="1"/>
    <col min="8963" max="8963" width="31.140625" style="123" customWidth="1"/>
    <col min="8964" max="8964" width="26.7109375" style="123" customWidth="1"/>
    <col min="8965" max="8965" width="25" style="123" customWidth="1"/>
    <col min="8966" max="8967" width="29.7109375" style="123" customWidth="1"/>
    <col min="8968" max="8968" width="23" style="123" customWidth="1"/>
    <col min="8969" max="8969" width="27.28515625" style="123" customWidth="1"/>
    <col min="8970" max="8970" width="29.5703125" style="123" customWidth="1"/>
    <col min="8971" max="8971" width="33" style="123" customWidth="1"/>
    <col min="8972" max="8972" width="29.85546875" style="123" customWidth="1"/>
    <col min="8973" max="8973" width="26.28515625" style="123" customWidth="1"/>
    <col min="8974" max="8974" width="22.140625" style="123" customWidth="1"/>
    <col min="8975" max="8975" width="26.140625" style="123" customWidth="1"/>
    <col min="8976" max="8976" width="19.5703125" style="123" bestFit="1" customWidth="1"/>
    <col min="8977" max="8977" width="21.85546875" style="123" customWidth="1"/>
    <col min="8978" max="8978" width="18.28515625" style="123" customWidth="1"/>
    <col min="8979" max="8982" width="6.42578125" style="123" customWidth="1"/>
    <col min="8983" max="9211" width="11.42578125" style="123" customWidth="1"/>
    <col min="9212" max="9212" width="1" style="123" customWidth="1"/>
    <col min="9213" max="9213" width="4.28515625" style="123" customWidth="1"/>
    <col min="9214" max="9214" width="34.7109375" style="123" customWidth="1"/>
    <col min="9215" max="9215" width="0" style="123" hidden="1" customWidth="1"/>
    <col min="9216" max="9216" width="20" style="123"/>
    <col min="9217" max="9217" width="3.140625" style="123" bestFit="1" customWidth="1"/>
    <col min="9218" max="9218" width="58.85546875" style="123" customWidth="1"/>
    <col min="9219" max="9219" width="31.140625" style="123" customWidth="1"/>
    <col min="9220" max="9220" width="26.7109375" style="123" customWidth="1"/>
    <col min="9221" max="9221" width="25" style="123" customWidth="1"/>
    <col min="9222" max="9223" width="29.7109375" style="123" customWidth="1"/>
    <col min="9224" max="9224" width="23" style="123" customWidth="1"/>
    <col min="9225" max="9225" width="27.28515625" style="123" customWidth="1"/>
    <col min="9226" max="9226" width="29.5703125" style="123" customWidth="1"/>
    <col min="9227" max="9227" width="33" style="123" customWidth="1"/>
    <col min="9228" max="9228" width="29.85546875" style="123" customWidth="1"/>
    <col min="9229" max="9229" width="26.28515625" style="123" customWidth="1"/>
    <col min="9230" max="9230" width="22.140625" style="123" customWidth="1"/>
    <col min="9231" max="9231" width="26.140625" style="123" customWidth="1"/>
    <col min="9232" max="9232" width="19.5703125" style="123" bestFit="1" customWidth="1"/>
    <col min="9233" max="9233" width="21.85546875" style="123" customWidth="1"/>
    <col min="9234" max="9234" width="18.28515625" style="123" customWidth="1"/>
    <col min="9235" max="9238" width="6.42578125" style="123" customWidth="1"/>
    <col min="9239" max="9467" width="11.42578125" style="123" customWidth="1"/>
    <col min="9468" max="9468" width="1" style="123" customWidth="1"/>
    <col min="9469" max="9469" width="4.28515625" style="123" customWidth="1"/>
    <col min="9470" max="9470" width="34.7109375" style="123" customWidth="1"/>
    <col min="9471" max="9471" width="0" style="123" hidden="1" customWidth="1"/>
    <col min="9472" max="9472" width="20" style="123"/>
    <col min="9473" max="9473" width="3.140625" style="123" bestFit="1" customWidth="1"/>
    <col min="9474" max="9474" width="58.85546875" style="123" customWidth="1"/>
    <col min="9475" max="9475" width="31.140625" style="123" customWidth="1"/>
    <col min="9476" max="9476" width="26.7109375" style="123" customWidth="1"/>
    <col min="9477" max="9477" width="25" style="123" customWidth="1"/>
    <col min="9478" max="9479" width="29.7109375" style="123" customWidth="1"/>
    <col min="9480" max="9480" width="23" style="123" customWidth="1"/>
    <col min="9481" max="9481" width="27.28515625" style="123" customWidth="1"/>
    <col min="9482" max="9482" width="29.5703125" style="123" customWidth="1"/>
    <col min="9483" max="9483" width="33" style="123" customWidth="1"/>
    <col min="9484" max="9484" width="29.85546875" style="123" customWidth="1"/>
    <col min="9485" max="9485" width="26.28515625" style="123" customWidth="1"/>
    <col min="9486" max="9486" width="22.140625" style="123" customWidth="1"/>
    <col min="9487" max="9487" width="26.140625" style="123" customWidth="1"/>
    <col min="9488" max="9488" width="19.5703125" style="123" bestFit="1" customWidth="1"/>
    <col min="9489" max="9489" width="21.85546875" style="123" customWidth="1"/>
    <col min="9490" max="9490" width="18.28515625" style="123" customWidth="1"/>
    <col min="9491" max="9494" width="6.42578125" style="123" customWidth="1"/>
    <col min="9495" max="9723" width="11.42578125" style="123" customWidth="1"/>
    <col min="9724" max="9724" width="1" style="123" customWidth="1"/>
    <col min="9725" max="9725" width="4.28515625" style="123" customWidth="1"/>
    <col min="9726" max="9726" width="34.7109375" style="123" customWidth="1"/>
    <col min="9727" max="9727" width="0" style="123" hidden="1" customWidth="1"/>
    <col min="9728" max="9728" width="20" style="123"/>
    <col min="9729" max="9729" width="3.140625" style="123" bestFit="1" customWidth="1"/>
    <col min="9730" max="9730" width="58.85546875" style="123" customWidth="1"/>
    <col min="9731" max="9731" width="31.140625" style="123" customWidth="1"/>
    <col min="9732" max="9732" width="26.7109375" style="123" customWidth="1"/>
    <col min="9733" max="9733" width="25" style="123" customWidth="1"/>
    <col min="9734" max="9735" width="29.7109375" style="123" customWidth="1"/>
    <col min="9736" max="9736" width="23" style="123" customWidth="1"/>
    <col min="9737" max="9737" width="27.28515625" style="123" customWidth="1"/>
    <col min="9738" max="9738" width="29.5703125" style="123" customWidth="1"/>
    <col min="9739" max="9739" width="33" style="123" customWidth="1"/>
    <col min="9740" max="9740" width="29.85546875" style="123" customWidth="1"/>
    <col min="9741" max="9741" width="26.28515625" style="123" customWidth="1"/>
    <col min="9742" max="9742" width="22.140625" style="123" customWidth="1"/>
    <col min="9743" max="9743" width="26.140625" style="123" customWidth="1"/>
    <col min="9744" max="9744" width="19.5703125" style="123" bestFit="1" customWidth="1"/>
    <col min="9745" max="9745" width="21.85546875" style="123" customWidth="1"/>
    <col min="9746" max="9746" width="18.28515625" style="123" customWidth="1"/>
    <col min="9747" max="9750" width="6.42578125" style="123" customWidth="1"/>
    <col min="9751" max="9979" width="11.42578125" style="123" customWidth="1"/>
    <col min="9980" max="9980" width="1" style="123" customWidth="1"/>
    <col min="9981" max="9981" width="4.28515625" style="123" customWidth="1"/>
    <col min="9982" max="9982" width="34.7109375" style="123" customWidth="1"/>
    <col min="9983" max="9983" width="0" style="123" hidden="1" customWidth="1"/>
    <col min="9984" max="9984" width="20" style="123"/>
    <col min="9985" max="9985" width="3.140625" style="123" bestFit="1" customWidth="1"/>
    <col min="9986" max="9986" width="58.85546875" style="123" customWidth="1"/>
    <col min="9987" max="9987" width="31.140625" style="123" customWidth="1"/>
    <col min="9988" max="9988" width="26.7109375" style="123" customWidth="1"/>
    <col min="9989" max="9989" width="25" style="123" customWidth="1"/>
    <col min="9990" max="9991" width="29.7109375" style="123" customWidth="1"/>
    <col min="9992" max="9992" width="23" style="123" customWidth="1"/>
    <col min="9993" max="9993" width="27.28515625" style="123" customWidth="1"/>
    <col min="9994" max="9994" width="29.5703125" style="123" customWidth="1"/>
    <col min="9995" max="9995" width="33" style="123" customWidth="1"/>
    <col min="9996" max="9996" width="29.85546875" style="123" customWidth="1"/>
    <col min="9997" max="9997" width="26.28515625" style="123" customWidth="1"/>
    <col min="9998" max="9998" width="22.140625" style="123" customWidth="1"/>
    <col min="9999" max="9999" width="26.140625" style="123" customWidth="1"/>
    <col min="10000" max="10000" width="19.5703125" style="123" bestFit="1" customWidth="1"/>
    <col min="10001" max="10001" width="21.85546875" style="123" customWidth="1"/>
    <col min="10002" max="10002" width="18.28515625" style="123" customWidth="1"/>
    <col min="10003" max="10006" width="6.42578125" style="123" customWidth="1"/>
    <col min="10007" max="10235" width="11.42578125" style="123" customWidth="1"/>
    <col min="10236" max="10236" width="1" style="123" customWidth="1"/>
    <col min="10237" max="10237" width="4.28515625" style="123" customWidth="1"/>
    <col min="10238" max="10238" width="34.7109375" style="123" customWidth="1"/>
    <col min="10239" max="10239" width="0" style="123" hidden="1" customWidth="1"/>
    <col min="10240" max="10240" width="20" style="123"/>
    <col min="10241" max="10241" width="3.140625" style="123" bestFit="1" customWidth="1"/>
    <col min="10242" max="10242" width="58.85546875" style="123" customWidth="1"/>
    <col min="10243" max="10243" width="31.140625" style="123" customWidth="1"/>
    <col min="10244" max="10244" width="26.7109375" style="123" customWidth="1"/>
    <col min="10245" max="10245" width="25" style="123" customWidth="1"/>
    <col min="10246" max="10247" width="29.7109375" style="123" customWidth="1"/>
    <col min="10248" max="10248" width="23" style="123" customWidth="1"/>
    <col min="10249" max="10249" width="27.28515625" style="123" customWidth="1"/>
    <col min="10250" max="10250" width="29.5703125" style="123" customWidth="1"/>
    <col min="10251" max="10251" width="33" style="123" customWidth="1"/>
    <col min="10252" max="10252" width="29.85546875" style="123" customWidth="1"/>
    <col min="10253" max="10253" width="26.28515625" style="123" customWidth="1"/>
    <col min="10254" max="10254" width="22.140625" style="123" customWidth="1"/>
    <col min="10255" max="10255" width="26.140625" style="123" customWidth="1"/>
    <col min="10256" max="10256" width="19.5703125" style="123" bestFit="1" customWidth="1"/>
    <col min="10257" max="10257" width="21.85546875" style="123" customWidth="1"/>
    <col min="10258" max="10258" width="18.28515625" style="123" customWidth="1"/>
    <col min="10259" max="10262" width="6.42578125" style="123" customWidth="1"/>
    <col min="10263" max="10491" width="11.42578125" style="123" customWidth="1"/>
    <col min="10492" max="10492" width="1" style="123" customWidth="1"/>
    <col min="10493" max="10493" width="4.28515625" style="123" customWidth="1"/>
    <col min="10494" max="10494" width="34.7109375" style="123" customWidth="1"/>
    <col min="10495" max="10495" width="0" style="123" hidden="1" customWidth="1"/>
    <col min="10496" max="10496" width="20" style="123"/>
    <col min="10497" max="10497" width="3.140625" style="123" bestFit="1" customWidth="1"/>
    <col min="10498" max="10498" width="58.85546875" style="123" customWidth="1"/>
    <col min="10499" max="10499" width="31.140625" style="123" customWidth="1"/>
    <col min="10500" max="10500" width="26.7109375" style="123" customWidth="1"/>
    <col min="10501" max="10501" width="25" style="123" customWidth="1"/>
    <col min="10502" max="10503" width="29.7109375" style="123" customWidth="1"/>
    <col min="10504" max="10504" width="23" style="123" customWidth="1"/>
    <col min="10505" max="10505" width="27.28515625" style="123" customWidth="1"/>
    <col min="10506" max="10506" width="29.5703125" style="123" customWidth="1"/>
    <col min="10507" max="10507" width="33" style="123" customWidth="1"/>
    <col min="10508" max="10508" width="29.85546875" style="123" customWidth="1"/>
    <col min="10509" max="10509" width="26.28515625" style="123" customWidth="1"/>
    <col min="10510" max="10510" width="22.140625" style="123" customWidth="1"/>
    <col min="10511" max="10511" width="26.140625" style="123" customWidth="1"/>
    <col min="10512" max="10512" width="19.5703125" style="123" bestFit="1" customWidth="1"/>
    <col min="10513" max="10513" width="21.85546875" style="123" customWidth="1"/>
    <col min="10514" max="10514" width="18.28515625" style="123" customWidth="1"/>
    <col min="10515" max="10518" width="6.42578125" style="123" customWidth="1"/>
    <col min="10519" max="10747" width="11.42578125" style="123" customWidth="1"/>
    <col min="10748" max="10748" width="1" style="123" customWidth="1"/>
    <col min="10749" max="10749" width="4.28515625" style="123" customWidth="1"/>
    <col min="10750" max="10750" width="34.7109375" style="123" customWidth="1"/>
    <col min="10751" max="10751" width="0" style="123" hidden="1" customWidth="1"/>
    <col min="10752" max="10752" width="20" style="123"/>
    <col min="10753" max="10753" width="3.140625" style="123" bestFit="1" customWidth="1"/>
    <col min="10754" max="10754" width="58.85546875" style="123" customWidth="1"/>
    <col min="10755" max="10755" width="31.140625" style="123" customWidth="1"/>
    <col min="10756" max="10756" width="26.7109375" style="123" customWidth="1"/>
    <col min="10757" max="10757" width="25" style="123" customWidth="1"/>
    <col min="10758" max="10759" width="29.7109375" style="123" customWidth="1"/>
    <col min="10760" max="10760" width="23" style="123" customWidth="1"/>
    <col min="10761" max="10761" width="27.28515625" style="123" customWidth="1"/>
    <col min="10762" max="10762" width="29.5703125" style="123" customWidth="1"/>
    <col min="10763" max="10763" width="33" style="123" customWidth="1"/>
    <col min="10764" max="10764" width="29.85546875" style="123" customWidth="1"/>
    <col min="10765" max="10765" width="26.28515625" style="123" customWidth="1"/>
    <col min="10766" max="10766" width="22.140625" style="123" customWidth="1"/>
    <col min="10767" max="10767" width="26.140625" style="123" customWidth="1"/>
    <col min="10768" max="10768" width="19.5703125" style="123" bestFit="1" customWidth="1"/>
    <col min="10769" max="10769" width="21.85546875" style="123" customWidth="1"/>
    <col min="10770" max="10770" width="18.28515625" style="123" customWidth="1"/>
    <col min="10771" max="10774" width="6.42578125" style="123" customWidth="1"/>
    <col min="10775" max="11003" width="11.42578125" style="123" customWidth="1"/>
    <col min="11004" max="11004" width="1" style="123" customWidth="1"/>
    <col min="11005" max="11005" width="4.28515625" style="123" customWidth="1"/>
    <col min="11006" max="11006" width="34.7109375" style="123" customWidth="1"/>
    <col min="11007" max="11007" width="0" style="123" hidden="1" customWidth="1"/>
    <col min="11008" max="11008" width="20" style="123"/>
    <col min="11009" max="11009" width="3.140625" style="123" bestFit="1" customWidth="1"/>
    <col min="11010" max="11010" width="58.85546875" style="123" customWidth="1"/>
    <col min="11011" max="11011" width="31.140625" style="123" customWidth="1"/>
    <col min="11012" max="11012" width="26.7109375" style="123" customWidth="1"/>
    <col min="11013" max="11013" width="25" style="123" customWidth="1"/>
    <col min="11014" max="11015" width="29.7109375" style="123" customWidth="1"/>
    <col min="11016" max="11016" width="23" style="123" customWidth="1"/>
    <col min="11017" max="11017" width="27.28515625" style="123" customWidth="1"/>
    <col min="11018" max="11018" width="29.5703125" style="123" customWidth="1"/>
    <col min="11019" max="11019" width="33" style="123" customWidth="1"/>
    <col min="11020" max="11020" width="29.85546875" style="123" customWidth="1"/>
    <col min="11021" max="11021" width="26.28515625" style="123" customWidth="1"/>
    <col min="11022" max="11022" width="22.140625" style="123" customWidth="1"/>
    <col min="11023" max="11023" width="26.140625" style="123" customWidth="1"/>
    <col min="11024" max="11024" width="19.5703125" style="123" bestFit="1" customWidth="1"/>
    <col min="11025" max="11025" width="21.85546875" style="123" customWidth="1"/>
    <col min="11026" max="11026" width="18.28515625" style="123" customWidth="1"/>
    <col min="11027" max="11030" width="6.42578125" style="123" customWidth="1"/>
    <col min="11031" max="11259" width="11.42578125" style="123" customWidth="1"/>
    <col min="11260" max="11260" width="1" style="123" customWidth="1"/>
    <col min="11261" max="11261" width="4.28515625" style="123" customWidth="1"/>
    <col min="11262" max="11262" width="34.7109375" style="123" customWidth="1"/>
    <col min="11263" max="11263" width="0" style="123" hidden="1" customWidth="1"/>
    <col min="11264" max="11264" width="20" style="123"/>
    <col min="11265" max="11265" width="3.140625" style="123" bestFit="1" customWidth="1"/>
    <col min="11266" max="11266" width="58.85546875" style="123" customWidth="1"/>
    <col min="11267" max="11267" width="31.140625" style="123" customWidth="1"/>
    <col min="11268" max="11268" width="26.7109375" style="123" customWidth="1"/>
    <col min="11269" max="11269" width="25" style="123" customWidth="1"/>
    <col min="11270" max="11271" width="29.7109375" style="123" customWidth="1"/>
    <col min="11272" max="11272" width="23" style="123" customWidth="1"/>
    <col min="11273" max="11273" width="27.28515625" style="123" customWidth="1"/>
    <col min="11274" max="11274" width="29.5703125" style="123" customWidth="1"/>
    <col min="11275" max="11275" width="33" style="123" customWidth="1"/>
    <col min="11276" max="11276" width="29.85546875" style="123" customWidth="1"/>
    <col min="11277" max="11277" width="26.28515625" style="123" customWidth="1"/>
    <col min="11278" max="11278" width="22.140625" style="123" customWidth="1"/>
    <col min="11279" max="11279" width="26.140625" style="123" customWidth="1"/>
    <col min="11280" max="11280" width="19.5703125" style="123" bestFit="1" customWidth="1"/>
    <col min="11281" max="11281" width="21.85546875" style="123" customWidth="1"/>
    <col min="11282" max="11282" width="18.28515625" style="123" customWidth="1"/>
    <col min="11283" max="11286" width="6.42578125" style="123" customWidth="1"/>
    <col min="11287" max="11515" width="11.42578125" style="123" customWidth="1"/>
    <col min="11516" max="11516" width="1" style="123" customWidth="1"/>
    <col min="11517" max="11517" width="4.28515625" style="123" customWidth="1"/>
    <col min="11518" max="11518" width="34.7109375" style="123" customWidth="1"/>
    <col min="11519" max="11519" width="0" style="123" hidden="1" customWidth="1"/>
    <col min="11520" max="11520" width="20" style="123"/>
    <col min="11521" max="11521" width="3.140625" style="123" bestFit="1" customWidth="1"/>
    <col min="11522" max="11522" width="58.85546875" style="123" customWidth="1"/>
    <col min="11523" max="11523" width="31.140625" style="123" customWidth="1"/>
    <col min="11524" max="11524" width="26.7109375" style="123" customWidth="1"/>
    <col min="11525" max="11525" width="25" style="123" customWidth="1"/>
    <col min="11526" max="11527" width="29.7109375" style="123" customWidth="1"/>
    <col min="11528" max="11528" width="23" style="123" customWidth="1"/>
    <col min="11529" max="11529" width="27.28515625" style="123" customWidth="1"/>
    <col min="11530" max="11530" width="29.5703125" style="123" customWidth="1"/>
    <col min="11531" max="11531" width="33" style="123" customWidth="1"/>
    <col min="11532" max="11532" width="29.85546875" style="123" customWidth="1"/>
    <col min="11533" max="11533" width="26.28515625" style="123" customWidth="1"/>
    <col min="11534" max="11534" width="22.140625" style="123" customWidth="1"/>
    <col min="11535" max="11535" width="26.140625" style="123" customWidth="1"/>
    <col min="11536" max="11536" width="19.5703125" style="123" bestFit="1" customWidth="1"/>
    <col min="11537" max="11537" width="21.85546875" style="123" customWidth="1"/>
    <col min="11538" max="11538" width="18.28515625" style="123" customWidth="1"/>
    <col min="11539" max="11542" width="6.42578125" style="123" customWidth="1"/>
    <col min="11543" max="11771" width="11.42578125" style="123" customWidth="1"/>
    <col min="11772" max="11772" width="1" style="123" customWidth="1"/>
    <col min="11773" max="11773" width="4.28515625" style="123" customWidth="1"/>
    <col min="11774" max="11774" width="34.7109375" style="123" customWidth="1"/>
    <col min="11775" max="11775" width="0" style="123" hidden="1" customWidth="1"/>
    <col min="11776" max="11776" width="20" style="123"/>
    <col min="11777" max="11777" width="3.140625" style="123" bestFit="1" customWidth="1"/>
    <col min="11778" max="11778" width="58.85546875" style="123" customWidth="1"/>
    <col min="11779" max="11779" width="31.140625" style="123" customWidth="1"/>
    <col min="11780" max="11780" width="26.7109375" style="123" customWidth="1"/>
    <col min="11781" max="11781" width="25" style="123" customWidth="1"/>
    <col min="11782" max="11783" width="29.7109375" style="123" customWidth="1"/>
    <col min="11784" max="11784" width="23" style="123" customWidth="1"/>
    <col min="11785" max="11785" width="27.28515625" style="123" customWidth="1"/>
    <col min="11786" max="11786" width="29.5703125" style="123" customWidth="1"/>
    <col min="11787" max="11787" width="33" style="123" customWidth="1"/>
    <col min="11788" max="11788" width="29.85546875" style="123" customWidth="1"/>
    <col min="11789" max="11789" width="26.28515625" style="123" customWidth="1"/>
    <col min="11790" max="11790" width="22.140625" style="123" customWidth="1"/>
    <col min="11791" max="11791" width="26.140625" style="123" customWidth="1"/>
    <col min="11792" max="11792" width="19.5703125" style="123" bestFit="1" customWidth="1"/>
    <col min="11793" max="11793" width="21.85546875" style="123" customWidth="1"/>
    <col min="11794" max="11794" width="18.28515625" style="123" customWidth="1"/>
    <col min="11795" max="11798" width="6.42578125" style="123" customWidth="1"/>
    <col min="11799" max="12027" width="11.42578125" style="123" customWidth="1"/>
    <col min="12028" max="12028" width="1" style="123" customWidth="1"/>
    <col min="12029" max="12029" width="4.28515625" style="123" customWidth="1"/>
    <col min="12030" max="12030" width="34.7109375" style="123" customWidth="1"/>
    <col min="12031" max="12031" width="0" style="123" hidden="1" customWidth="1"/>
    <col min="12032" max="12032" width="20" style="123"/>
    <col min="12033" max="12033" width="3.140625" style="123" bestFit="1" customWidth="1"/>
    <col min="12034" max="12034" width="58.85546875" style="123" customWidth="1"/>
    <col min="12035" max="12035" width="31.140625" style="123" customWidth="1"/>
    <col min="12036" max="12036" width="26.7109375" style="123" customWidth="1"/>
    <col min="12037" max="12037" width="25" style="123" customWidth="1"/>
    <col min="12038" max="12039" width="29.7109375" style="123" customWidth="1"/>
    <col min="12040" max="12040" width="23" style="123" customWidth="1"/>
    <col min="12041" max="12041" width="27.28515625" style="123" customWidth="1"/>
    <col min="12042" max="12042" width="29.5703125" style="123" customWidth="1"/>
    <col min="12043" max="12043" width="33" style="123" customWidth="1"/>
    <col min="12044" max="12044" width="29.85546875" style="123" customWidth="1"/>
    <col min="12045" max="12045" width="26.28515625" style="123" customWidth="1"/>
    <col min="12046" max="12046" width="22.140625" style="123" customWidth="1"/>
    <col min="12047" max="12047" width="26.140625" style="123" customWidth="1"/>
    <col min="12048" max="12048" width="19.5703125" style="123" bestFit="1" customWidth="1"/>
    <col min="12049" max="12049" width="21.85546875" style="123" customWidth="1"/>
    <col min="12050" max="12050" width="18.28515625" style="123" customWidth="1"/>
    <col min="12051" max="12054" width="6.42578125" style="123" customWidth="1"/>
    <col min="12055" max="12283" width="11.42578125" style="123" customWidth="1"/>
    <col min="12284" max="12284" width="1" style="123" customWidth="1"/>
    <col min="12285" max="12285" width="4.28515625" style="123" customWidth="1"/>
    <col min="12286" max="12286" width="34.7109375" style="123" customWidth="1"/>
    <col min="12287" max="12287" width="0" style="123" hidden="1" customWidth="1"/>
    <col min="12288" max="12288" width="20" style="123"/>
    <col min="12289" max="12289" width="3.140625" style="123" bestFit="1" customWidth="1"/>
    <col min="12290" max="12290" width="58.85546875" style="123" customWidth="1"/>
    <col min="12291" max="12291" width="31.140625" style="123" customWidth="1"/>
    <col min="12292" max="12292" width="26.7109375" style="123" customWidth="1"/>
    <col min="12293" max="12293" width="25" style="123" customWidth="1"/>
    <col min="12294" max="12295" width="29.7109375" style="123" customWidth="1"/>
    <col min="12296" max="12296" width="23" style="123" customWidth="1"/>
    <col min="12297" max="12297" width="27.28515625" style="123" customWidth="1"/>
    <col min="12298" max="12298" width="29.5703125" style="123" customWidth="1"/>
    <col min="12299" max="12299" width="33" style="123" customWidth="1"/>
    <col min="12300" max="12300" width="29.85546875" style="123" customWidth="1"/>
    <col min="12301" max="12301" width="26.28515625" style="123" customWidth="1"/>
    <col min="12302" max="12302" width="22.140625" style="123" customWidth="1"/>
    <col min="12303" max="12303" width="26.140625" style="123" customWidth="1"/>
    <col min="12304" max="12304" width="19.5703125" style="123" bestFit="1" customWidth="1"/>
    <col min="12305" max="12305" width="21.85546875" style="123" customWidth="1"/>
    <col min="12306" max="12306" width="18.28515625" style="123" customWidth="1"/>
    <col min="12307" max="12310" width="6.42578125" style="123" customWidth="1"/>
    <col min="12311" max="12539" width="11.42578125" style="123" customWidth="1"/>
    <col min="12540" max="12540" width="1" style="123" customWidth="1"/>
    <col min="12541" max="12541" width="4.28515625" style="123" customWidth="1"/>
    <col min="12542" max="12542" width="34.7109375" style="123" customWidth="1"/>
    <col min="12543" max="12543" width="0" style="123" hidden="1" customWidth="1"/>
    <col min="12544" max="12544" width="20" style="123"/>
    <col min="12545" max="12545" width="3.140625" style="123" bestFit="1" customWidth="1"/>
    <col min="12546" max="12546" width="58.85546875" style="123" customWidth="1"/>
    <col min="12547" max="12547" width="31.140625" style="123" customWidth="1"/>
    <col min="12548" max="12548" width="26.7109375" style="123" customWidth="1"/>
    <col min="12549" max="12549" width="25" style="123" customWidth="1"/>
    <col min="12550" max="12551" width="29.7109375" style="123" customWidth="1"/>
    <col min="12552" max="12552" width="23" style="123" customWidth="1"/>
    <col min="12553" max="12553" width="27.28515625" style="123" customWidth="1"/>
    <col min="12554" max="12554" width="29.5703125" style="123" customWidth="1"/>
    <col min="12555" max="12555" width="33" style="123" customWidth="1"/>
    <col min="12556" max="12556" width="29.85546875" style="123" customWidth="1"/>
    <col min="12557" max="12557" width="26.28515625" style="123" customWidth="1"/>
    <col min="12558" max="12558" width="22.140625" style="123" customWidth="1"/>
    <col min="12559" max="12559" width="26.140625" style="123" customWidth="1"/>
    <col min="12560" max="12560" width="19.5703125" style="123" bestFit="1" customWidth="1"/>
    <col min="12561" max="12561" width="21.85546875" style="123" customWidth="1"/>
    <col min="12562" max="12562" width="18.28515625" style="123" customWidth="1"/>
    <col min="12563" max="12566" width="6.42578125" style="123" customWidth="1"/>
    <col min="12567" max="12795" width="11.42578125" style="123" customWidth="1"/>
    <col min="12796" max="12796" width="1" style="123" customWidth="1"/>
    <col min="12797" max="12797" width="4.28515625" style="123" customWidth="1"/>
    <col min="12798" max="12798" width="34.7109375" style="123" customWidth="1"/>
    <col min="12799" max="12799" width="0" style="123" hidden="1" customWidth="1"/>
    <col min="12800" max="12800" width="20" style="123"/>
    <col min="12801" max="12801" width="3.140625" style="123" bestFit="1" customWidth="1"/>
    <col min="12802" max="12802" width="58.85546875" style="123" customWidth="1"/>
    <col min="12803" max="12803" width="31.140625" style="123" customWidth="1"/>
    <col min="12804" max="12804" width="26.7109375" style="123" customWidth="1"/>
    <col min="12805" max="12805" width="25" style="123" customWidth="1"/>
    <col min="12806" max="12807" width="29.7109375" style="123" customWidth="1"/>
    <col min="12808" max="12808" width="23" style="123" customWidth="1"/>
    <col min="12809" max="12809" width="27.28515625" style="123" customWidth="1"/>
    <col min="12810" max="12810" width="29.5703125" style="123" customWidth="1"/>
    <col min="12811" max="12811" width="33" style="123" customWidth="1"/>
    <col min="12812" max="12812" width="29.85546875" style="123" customWidth="1"/>
    <col min="12813" max="12813" width="26.28515625" style="123" customWidth="1"/>
    <col min="12814" max="12814" width="22.140625" style="123" customWidth="1"/>
    <col min="12815" max="12815" width="26.140625" style="123" customWidth="1"/>
    <col min="12816" max="12816" width="19.5703125" style="123" bestFit="1" customWidth="1"/>
    <col min="12817" max="12817" width="21.85546875" style="123" customWidth="1"/>
    <col min="12818" max="12818" width="18.28515625" style="123" customWidth="1"/>
    <col min="12819" max="12822" width="6.42578125" style="123" customWidth="1"/>
    <col min="12823" max="13051" width="11.42578125" style="123" customWidth="1"/>
    <col min="13052" max="13052" width="1" style="123" customWidth="1"/>
    <col min="13053" max="13053" width="4.28515625" style="123" customWidth="1"/>
    <col min="13054" max="13054" width="34.7109375" style="123" customWidth="1"/>
    <col min="13055" max="13055" width="0" style="123" hidden="1" customWidth="1"/>
    <col min="13056" max="13056" width="20" style="123"/>
    <col min="13057" max="13057" width="3.140625" style="123" bestFit="1" customWidth="1"/>
    <col min="13058" max="13058" width="58.85546875" style="123" customWidth="1"/>
    <col min="13059" max="13059" width="31.140625" style="123" customWidth="1"/>
    <col min="13060" max="13060" width="26.7109375" style="123" customWidth="1"/>
    <col min="13061" max="13061" width="25" style="123" customWidth="1"/>
    <col min="13062" max="13063" width="29.7109375" style="123" customWidth="1"/>
    <col min="13064" max="13064" width="23" style="123" customWidth="1"/>
    <col min="13065" max="13065" width="27.28515625" style="123" customWidth="1"/>
    <col min="13066" max="13066" width="29.5703125" style="123" customWidth="1"/>
    <col min="13067" max="13067" width="33" style="123" customWidth="1"/>
    <col min="13068" max="13068" width="29.85546875" style="123" customWidth="1"/>
    <col min="13069" max="13069" width="26.28515625" style="123" customWidth="1"/>
    <col min="13070" max="13070" width="22.140625" style="123" customWidth="1"/>
    <col min="13071" max="13071" width="26.140625" style="123" customWidth="1"/>
    <col min="13072" max="13072" width="19.5703125" style="123" bestFit="1" customWidth="1"/>
    <col min="13073" max="13073" width="21.85546875" style="123" customWidth="1"/>
    <col min="13074" max="13074" width="18.28515625" style="123" customWidth="1"/>
    <col min="13075" max="13078" width="6.42578125" style="123" customWidth="1"/>
    <col min="13079" max="13307" width="11.42578125" style="123" customWidth="1"/>
    <col min="13308" max="13308" width="1" style="123" customWidth="1"/>
    <col min="13309" max="13309" width="4.28515625" style="123" customWidth="1"/>
    <col min="13310" max="13310" width="34.7109375" style="123" customWidth="1"/>
    <col min="13311" max="13311" width="0" style="123" hidden="1" customWidth="1"/>
    <col min="13312" max="13312" width="20" style="123"/>
    <col min="13313" max="13313" width="3.140625" style="123" bestFit="1" customWidth="1"/>
    <col min="13314" max="13314" width="58.85546875" style="123" customWidth="1"/>
    <col min="13315" max="13315" width="31.140625" style="123" customWidth="1"/>
    <col min="13316" max="13316" width="26.7109375" style="123" customWidth="1"/>
    <col min="13317" max="13317" width="25" style="123" customWidth="1"/>
    <col min="13318" max="13319" width="29.7109375" style="123" customWidth="1"/>
    <col min="13320" max="13320" width="23" style="123" customWidth="1"/>
    <col min="13321" max="13321" width="27.28515625" style="123" customWidth="1"/>
    <col min="13322" max="13322" width="29.5703125" style="123" customWidth="1"/>
    <col min="13323" max="13323" width="33" style="123" customWidth="1"/>
    <col min="13324" max="13324" width="29.85546875" style="123" customWidth="1"/>
    <col min="13325" max="13325" width="26.28515625" style="123" customWidth="1"/>
    <col min="13326" max="13326" width="22.140625" style="123" customWidth="1"/>
    <col min="13327" max="13327" width="26.140625" style="123" customWidth="1"/>
    <col min="13328" max="13328" width="19.5703125" style="123" bestFit="1" customWidth="1"/>
    <col min="13329" max="13329" width="21.85546875" style="123" customWidth="1"/>
    <col min="13330" max="13330" width="18.28515625" style="123" customWidth="1"/>
    <col min="13331" max="13334" width="6.42578125" style="123" customWidth="1"/>
    <col min="13335" max="13563" width="11.42578125" style="123" customWidth="1"/>
    <col min="13564" max="13564" width="1" style="123" customWidth="1"/>
    <col min="13565" max="13565" width="4.28515625" style="123" customWidth="1"/>
    <col min="13566" max="13566" width="34.7109375" style="123" customWidth="1"/>
    <col min="13567" max="13567" width="0" style="123" hidden="1" customWidth="1"/>
    <col min="13568" max="13568" width="20" style="123"/>
    <col min="13569" max="13569" width="3.140625" style="123" bestFit="1" customWidth="1"/>
    <col min="13570" max="13570" width="58.85546875" style="123" customWidth="1"/>
    <col min="13571" max="13571" width="31.140625" style="123" customWidth="1"/>
    <col min="13572" max="13572" width="26.7109375" style="123" customWidth="1"/>
    <col min="13573" max="13573" width="25" style="123" customWidth="1"/>
    <col min="13574" max="13575" width="29.7109375" style="123" customWidth="1"/>
    <col min="13576" max="13576" width="23" style="123" customWidth="1"/>
    <col min="13577" max="13577" width="27.28515625" style="123" customWidth="1"/>
    <col min="13578" max="13578" width="29.5703125" style="123" customWidth="1"/>
    <col min="13579" max="13579" width="33" style="123" customWidth="1"/>
    <col min="13580" max="13580" width="29.85546875" style="123" customWidth="1"/>
    <col min="13581" max="13581" width="26.28515625" style="123" customWidth="1"/>
    <col min="13582" max="13582" width="22.140625" style="123" customWidth="1"/>
    <col min="13583" max="13583" width="26.140625" style="123" customWidth="1"/>
    <col min="13584" max="13584" width="19.5703125" style="123" bestFit="1" customWidth="1"/>
    <col min="13585" max="13585" width="21.85546875" style="123" customWidth="1"/>
    <col min="13586" max="13586" width="18.28515625" style="123" customWidth="1"/>
    <col min="13587" max="13590" width="6.42578125" style="123" customWidth="1"/>
    <col min="13591" max="13819" width="11.42578125" style="123" customWidth="1"/>
    <col min="13820" max="13820" width="1" style="123" customWidth="1"/>
    <col min="13821" max="13821" width="4.28515625" style="123" customWidth="1"/>
    <col min="13822" max="13822" width="34.7109375" style="123" customWidth="1"/>
    <col min="13823" max="13823" width="0" style="123" hidden="1" customWidth="1"/>
    <col min="13824" max="13824" width="20" style="123"/>
    <col min="13825" max="13825" width="3.140625" style="123" bestFit="1" customWidth="1"/>
    <col min="13826" max="13826" width="58.85546875" style="123" customWidth="1"/>
    <col min="13827" max="13827" width="31.140625" style="123" customWidth="1"/>
    <col min="13828" max="13828" width="26.7109375" style="123" customWidth="1"/>
    <col min="13829" max="13829" width="25" style="123" customWidth="1"/>
    <col min="13830" max="13831" width="29.7109375" style="123" customWidth="1"/>
    <col min="13832" max="13832" width="23" style="123" customWidth="1"/>
    <col min="13833" max="13833" width="27.28515625" style="123" customWidth="1"/>
    <col min="13834" max="13834" width="29.5703125" style="123" customWidth="1"/>
    <col min="13835" max="13835" width="33" style="123" customWidth="1"/>
    <col min="13836" max="13836" width="29.85546875" style="123" customWidth="1"/>
    <col min="13837" max="13837" width="26.28515625" style="123" customWidth="1"/>
    <col min="13838" max="13838" width="22.140625" style="123" customWidth="1"/>
    <col min="13839" max="13839" width="26.140625" style="123" customWidth="1"/>
    <col min="13840" max="13840" width="19.5703125" style="123" bestFit="1" customWidth="1"/>
    <col min="13841" max="13841" width="21.85546875" style="123" customWidth="1"/>
    <col min="13842" max="13842" width="18.28515625" style="123" customWidth="1"/>
    <col min="13843" max="13846" width="6.42578125" style="123" customWidth="1"/>
    <col min="13847" max="14075" width="11.42578125" style="123" customWidth="1"/>
    <col min="14076" max="14076" width="1" style="123" customWidth="1"/>
    <col min="14077" max="14077" width="4.28515625" style="123" customWidth="1"/>
    <col min="14078" max="14078" width="34.7109375" style="123" customWidth="1"/>
    <col min="14079" max="14079" width="0" style="123" hidden="1" customWidth="1"/>
    <col min="14080" max="14080" width="20" style="123"/>
    <col min="14081" max="14081" width="3.140625" style="123" bestFit="1" customWidth="1"/>
    <col min="14082" max="14082" width="58.85546875" style="123" customWidth="1"/>
    <col min="14083" max="14083" width="31.140625" style="123" customWidth="1"/>
    <col min="14084" max="14084" width="26.7109375" style="123" customWidth="1"/>
    <col min="14085" max="14085" width="25" style="123" customWidth="1"/>
    <col min="14086" max="14087" width="29.7109375" style="123" customWidth="1"/>
    <col min="14088" max="14088" width="23" style="123" customWidth="1"/>
    <col min="14089" max="14089" width="27.28515625" style="123" customWidth="1"/>
    <col min="14090" max="14090" width="29.5703125" style="123" customWidth="1"/>
    <col min="14091" max="14091" width="33" style="123" customWidth="1"/>
    <col min="14092" max="14092" width="29.85546875" style="123" customWidth="1"/>
    <col min="14093" max="14093" width="26.28515625" style="123" customWidth="1"/>
    <col min="14094" max="14094" width="22.140625" style="123" customWidth="1"/>
    <col min="14095" max="14095" width="26.140625" style="123" customWidth="1"/>
    <col min="14096" max="14096" width="19.5703125" style="123" bestFit="1" customWidth="1"/>
    <col min="14097" max="14097" width="21.85546875" style="123" customWidth="1"/>
    <col min="14098" max="14098" width="18.28515625" style="123" customWidth="1"/>
    <col min="14099" max="14102" width="6.42578125" style="123" customWidth="1"/>
    <col min="14103" max="14331" width="11.42578125" style="123" customWidth="1"/>
    <col min="14332" max="14332" width="1" style="123" customWidth="1"/>
    <col min="14333" max="14333" width="4.28515625" style="123" customWidth="1"/>
    <col min="14334" max="14334" width="34.7109375" style="123" customWidth="1"/>
    <col min="14335" max="14335" width="0" style="123" hidden="1" customWidth="1"/>
    <col min="14336" max="14336" width="20" style="123"/>
    <col min="14337" max="14337" width="3.140625" style="123" bestFit="1" customWidth="1"/>
    <col min="14338" max="14338" width="58.85546875" style="123" customWidth="1"/>
    <col min="14339" max="14339" width="31.140625" style="123" customWidth="1"/>
    <col min="14340" max="14340" width="26.7109375" style="123" customWidth="1"/>
    <col min="14341" max="14341" width="25" style="123" customWidth="1"/>
    <col min="14342" max="14343" width="29.7109375" style="123" customWidth="1"/>
    <col min="14344" max="14344" width="23" style="123" customWidth="1"/>
    <col min="14345" max="14345" width="27.28515625" style="123" customWidth="1"/>
    <col min="14346" max="14346" width="29.5703125" style="123" customWidth="1"/>
    <col min="14347" max="14347" width="33" style="123" customWidth="1"/>
    <col min="14348" max="14348" width="29.85546875" style="123" customWidth="1"/>
    <col min="14349" max="14349" width="26.28515625" style="123" customWidth="1"/>
    <col min="14350" max="14350" width="22.140625" style="123" customWidth="1"/>
    <col min="14351" max="14351" width="26.140625" style="123" customWidth="1"/>
    <col min="14352" max="14352" width="19.5703125" style="123" bestFit="1" customWidth="1"/>
    <col min="14353" max="14353" width="21.85546875" style="123" customWidth="1"/>
    <col min="14354" max="14354" width="18.28515625" style="123" customWidth="1"/>
    <col min="14355" max="14358" width="6.42578125" style="123" customWidth="1"/>
    <col min="14359" max="14587" width="11.42578125" style="123" customWidth="1"/>
    <col min="14588" max="14588" width="1" style="123" customWidth="1"/>
    <col min="14589" max="14589" width="4.28515625" style="123" customWidth="1"/>
    <col min="14590" max="14590" width="34.7109375" style="123" customWidth="1"/>
    <col min="14591" max="14591" width="0" style="123" hidden="1" customWidth="1"/>
    <col min="14592" max="14592" width="20" style="123"/>
    <col min="14593" max="14593" width="3.140625" style="123" bestFit="1" customWidth="1"/>
    <col min="14594" max="14594" width="58.85546875" style="123" customWidth="1"/>
    <col min="14595" max="14595" width="31.140625" style="123" customWidth="1"/>
    <col min="14596" max="14596" width="26.7109375" style="123" customWidth="1"/>
    <col min="14597" max="14597" width="25" style="123" customWidth="1"/>
    <col min="14598" max="14599" width="29.7109375" style="123" customWidth="1"/>
    <col min="14600" max="14600" width="23" style="123" customWidth="1"/>
    <col min="14601" max="14601" width="27.28515625" style="123" customWidth="1"/>
    <col min="14602" max="14602" width="29.5703125" style="123" customWidth="1"/>
    <col min="14603" max="14603" width="33" style="123" customWidth="1"/>
    <col min="14604" max="14604" width="29.85546875" style="123" customWidth="1"/>
    <col min="14605" max="14605" width="26.28515625" style="123" customWidth="1"/>
    <col min="14606" max="14606" width="22.140625" style="123" customWidth="1"/>
    <col min="14607" max="14607" width="26.140625" style="123" customWidth="1"/>
    <col min="14608" max="14608" width="19.5703125" style="123" bestFit="1" customWidth="1"/>
    <col min="14609" max="14609" width="21.85546875" style="123" customWidth="1"/>
    <col min="14610" max="14610" width="18.28515625" style="123" customWidth="1"/>
    <col min="14611" max="14614" width="6.42578125" style="123" customWidth="1"/>
    <col min="14615" max="14843" width="11.42578125" style="123" customWidth="1"/>
    <col min="14844" max="14844" width="1" style="123" customWidth="1"/>
    <col min="14845" max="14845" width="4.28515625" style="123" customWidth="1"/>
    <col min="14846" max="14846" width="34.7109375" style="123" customWidth="1"/>
    <col min="14847" max="14847" width="0" style="123" hidden="1" customWidth="1"/>
    <col min="14848" max="14848" width="20" style="123"/>
    <col min="14849" max="14849" width="3.140625" style="123" bestFit="1" customWidth="1"/>
    <col min="14850" max="14850" width="58.85546875" style="123" customWidth="1"/>
    <col min="14851" max="14851" width="31.140625" style="123" customWidth="1"/>
    <col min="14852" max="14852" width="26.7109375" style="123" customWidth="1"/>
    <col min="14853" max="14853" width="25" style="123" customWidth="1"/>
    <col min="14854" max="14855" width="29.7109375" style="123" customWidth="1"/>
    <col min="14856" max="14856" width="23" style="123" customWidth="1"/>
    <col min="14857" max="14857" width="27.28515625" style="123" customWidth="1"/>
    <col min="14858" max="14858" width="29.5703125" style="123" customWidth="1"/>
    <col min="14859" max="14859" width="33" style="123" customWidth="1"/>
    <col min="14860" max="14860" width="29.85546875" style="123" customWidth="1"/>
    <col min="14861" max="14861" width="26.28515625" style="123" customWidth="1"/>
    <col min="14862" max="14862" width="22.140625" style="123" customWidth="1"/>
    <col min="14863" max="14863" width="26.140625" style="123" customWidth="1"/>
    <col min="14864" max="14864" width="19.5703125" style="123" bestFit="1" customWidth="1"/>
    <col min="14865" max="14865" width="21.85546875" style="123" customWidth="1"/>
    <col min="14866" max="14866" width="18.28515625" style="123" customWidth="1"/>
    <col min="14867" max="14870" width="6.42578125" style="123" customWidth="1"/>
    <col min="14871" max="15099" width="11.42578125" style="123" customWidth="1"/>
    <col min="15100" max="15100" width="1" style="123" customWidth="1"/>
    <col min="15101" max="15101" width="4.28515625" style="123" customWidth="1"/>
    <col min="15102" max="15102" width="34.7109375" style="123" customWidth="1"/>
    <col min="15103" max="15103" width="0" style="123" hidden="1" customWidth="1"/>
    <col min="15104" max="15104" width="20" style="123"/>
    <col min="15105" max="15105" width="3.140625" style="123" bestFit="1" customWidth="1"/>
    <col min="15106" max="15106" width="58.85546875" style="123" customWidth="1"/>
    <col min="15107" max="15107" width="31.140625" style="123" customWidth="1"/>
    <col min="15108" max="15108" width="26.7109375" style="123" customWidth="1"/>
    <col min="15109" max="15109" width="25" style="123" customWidth="1"/>
    <col min="15110" max="15111" width="29.7109375" style="123" customWidth="1"/>
    <col min="15112" max="15112" width="23" style="123" customWidth="1"/>
    <col min="15113" max="15113" width="27.28515625" style="123" customWidth="1"/>
    <col min="15114" max="15114" width="29.5703125" style="123" customWidth="1"/>
    <col min="15115" max="15115" width="33" style="123" customWidth="1"/>
    <col min="15116" max="15116" width="29.85546875" style="123" customWidth="1"/>
    <col min="15117" max="15117" width="26.28515625" style="123" customWidth="1"/>
    <col min="15118" max="15118" width="22.140625" style="123" customWidth="1"/>
    <col min="15119" max="15119" width="26.140625" style="123" customWidth="1"/>
    <col min="15120" max="15120" width="19.5703125" style="123" bestFit="1" customWidth="1"/>
    <col min="15121" max="15121" width="21.85546875" style="123" customWidth="1"/>
    <col min="15122" max="15122" width="18.28515625" style="123" customWidth="1"/>
    <col min="15123" max="15126" width="6.42578125" style="123" customWidth="1"/>
    <col min="15127" max="15355" width="11.42578125" style="123" customWidth="1"/>
    <col min="15356" max="15356" width="1" style="123" customWidth="1"/>
    <col min="15357" max="15357" width="4.28515625" style="123" customWidth="1"/>
    <col min="15358" max="15358" width="34.7109375" style="123" customWidth="1"/>
    <col min="15359" max="15359" width="0" style="123" hidden="1" customWidth="1"/>
    <col min="15360" max="15360" width="20" style="123"/>
    <col min="15361" max="15361" width="3.140625" style="123" bestFit="1" customWidth="1"/>
    <col min="15362" max="15362" width="58.85546875" style="123" customWidth="1"/>
    <col min="15363" max="15363" width="31.140625" style="123" customWidth="1"/>
    <col min="15364" max="15364" width="26.7109375" style="123" customWidth="1"/>
    <col min="15365" max="15365" width="25" style="123" customWidth="1"/>
    <col min="15366" max="15367" width="29.7109375" style="123" customWidth="1"/>
    <col min="15368" max="15368" width="23" style="123" customWidth="1"/>
    <col min="15369" max="15369" width="27.28515625" style="123" customWidth="1"/>
    <col min="15370" max="15370" width="29.5703125" style="123" customWidth="1"/>
    <col min="15371" max="15371" width="33" style="123" customWidth="1"/>
    <col min="15372" max="15372" width="29.85546875" style="123" customWidth="1"/>
    <col min="15373" max="15373" width="26.28515625" style="123" customWidth="1"/>
    <col min="15374" max="15374" width="22.140625" style="123" customWidth="1"/>
    <col min="15375" max="15375" width="26.140625" style="123" customWidth="1"/>
    <col min="15376" max="15376" width="19.5703125" style="123" bestFit="1" customWidth="1"/>
    <col min="15377" max="15377" width="21.85546875" style="123" customWidth="1"/>
    <col min="15378" max="15378" width="18.28515625" style="123" customWidth="1"/>
    <col min="15379" max="15382" width="6.42578125" style="123" customWidth="1"/>
    <col min="15383" max="15611" width="11.42578125" style="123" customWidth="1"/>
    <col min="15612" max="15612" width="1" style="123" customWidth="1"/>
    <col min="15613" max="15613" width="4.28515625" style="123" customWidth="1"/>
    <col min="15614" max="15614" width="34.7109375" style="123" customWidth="1"/>
    <col min="15615" max="15615" width="0" style="123" hidden="1" customWidth="1"/>
    <col min="15616" max="15616" width="20" style="123"/>
    <col min="15617" max="15617" width="3.140625" style="123" bestFit="1" customWidth="1"/>
    <col min="15618" max="15618" width="58.85546875" style="123" customWidth="1"/>
    <col min="15619" max="15619" width="31.140625" style="123" customWidth="1"/>
    <col min="15620" max="15620" width="26.7109375" style="123" customWidth="1"/>
    <col min="15621" max="15621" width="25" style="123" customWidth="1"/>
    <col min="15622" max="15623" width="29.7109375" style="123" customWidth="1"/>
    <col min="15624" max="15624" width="23" style="123" customWidth="1"/>
    <col min="15625" max="15625" width="27.28515625" style="123" customWidth="1"/>
    <col min="15626" max="15626" width="29.5703125" style="123" customWidth="1"/>
    <col min="15627" max="15627" width="33" style="123" customWidth="1"/>
    <col min="15628" max="15628" width="29.85546875" style="123" customWidth="1"/>
    <col min="15629" max="15629" width="26.28515625" style="123" customWidth="1"/>
    <col min="15630" max="15630" width="22.140625" style="123" customWidth="1"/>
    <col min="15631" max="15631" width="26.140625" style="123" customWidth="1"/>
    <col min="15632" max="15632" width="19.5703125" style="123" bestFit="1" customWidth="1"/>
    <col min="15633" max="15633" width="21.85546875" style="123" customWidth="1"/>
    <col min="15634" max="15634" width="18.28515625" style="123" customWidth="1"/>
    <col min="15635" max="15638" width="6.42578125" style="123" customWidth="1"/>
    <col min="15639" max="15867" width="11.42578125" style="123" customWidth="1"/>
    <col min="15868" max="15868" width="1" style="123" customWidth="1"/>
    <col min="15869" max="15869" width="4.28515625" style="123" customWidth="1"/>
    <col min="15870" max="15870" width="34.7109375" style="123" customWidth="1"/>
    <col min="15871" max="15871" width="0" style="123" hidden="1" customWidth="1"/>
    <col min="15872" max="15872" width="20" style="123"/>
    <col min="15873" max="15873" width="3.140625" style="123" bestFit="1" customWidth="1"/>
    <col min="15874" max="15874" width="58.85546875" style="123" customWidth="1"/>
    <col min="15875" max="15875" width="31.140625" style="123" customWidth="1"/>
    <col min="15876" max="15876" width="26.7109375" style="123" customWidth="1"/>
    <col min="15877" max="15877" width="25" style="123" customWidth="1"/>
    <col min="15878" max="15879" width="29.7109375" style="123" customWidth="1"/>
    <col min="15880" max="15880" width="23" style="123" customWidth="1"/>
    <col min="15881" max="15881" width="27.28515625" style="123" customWidth="1"/>
    <col min="15882" max="15882" width="29.5703125" style="123" customWidth="1"/>
    <col min="15883" max="15883" width="33" style="123" customWidth="1"/>
    <col min="15884" max="15884" width="29.85546875" style="123" customWidth="1"/>
    <col min="15885" max="15885" width="26.28515625" style="123" customWidth="1"/>
    <col min="15886" max="15886" width="22.140625" style="123" customWidth="1"/>
    <col min="15887" max="15887" width="26.140625" style="123" customWidth="1"/>
    <col min="15888" max="15888" width="19.5703125" style="123" bestFit="1" customWidth="1"/>
    <col min="15889" max="15889" width="21.85546875" style="123" customWidth="1"/>
    <col min="15890" max="15890" width="18.28515625" style="123" customWidth="1"/>
    <col min="15891" max="15894" width="6.42578125" style="123" customWidth="1"/>
    <col min="15895" max="16123" width="11.42578125" style="123" customWidth="1"/>
    <col min="16124" max="16124" width="1" style="123" customWidth="1"/>
    <col min="16125" max="16125" width="4.28515625" style="123" customWidth="1"/>
    <col min="16126" max="16126" width="34.7109375" style="123" customWidth="1"/>
    <col min="16127" max="16127" width="0" style="123" hidden="1" customWidth="1"/>
    <col min="16128" max="16128" width="20" style="123"/>
    <col min="16129" max="16129" width="3.140625" style="123" bestFit="1" customWidth="1"/>
    <col min="16130" max="16130" width="58.85546875" style="123" customWidth="1"/>
    <col min="16131" max="16131" width="31.140625" style="123" customWidth="1"/>
    <col min="16132" max="16132" width="26.7109375" style="123" customWidth="1"/>
    <col min="16133" max="16133" width="25" style="123" customWidth="1"/>
    <col min="16134" max="16135" width="29.7109375" style="123" customWidth="1"/>
    <col min="16136" max="16136" width="23" style="123" customWidth="1"/>
    <col min="16137" max="16137" width="27.28515625" style="123" customWidth="1"/>
    <col min="16138" max="16138" width="29.5703125" style="123" customWidth="1"/>
    <col min="16139" max="16139" width="33" style="123" customWidth="1"/>
    <col min="16140" max="16140" width="29.85546875" style="123" customWidth="1"/>
    <col min="16141" max="16141" width="26.28515625" style="123" customWidth="1"/>
    <col min="16142" max="16142" width="22.140625" style="123" customWidth="1"/>
    <col min="16143" max="16143" width="26.140625" style="123" customWidth="1"/>
    <col min="16144" max="16144" width="19.5703125" style="123" bestFit="1" customWidth="1"/>
    <col min="16145" max="16145" width="21.85546875" style="123" customWidth="1"/>
    <col min="16146" max="16146" width="18.28515625" style="123" customWidth="1"/>
    <col min="16147" max="16150" width="6.42578125" style="123" customWidth="1"/>
    <col min="16151" max="16379" width="11.42578125" style="123" customWidth="1"/>
    <col min="16380" max="16380" width="1" style="123" customWidth="1"/>
    <col min="16381" max="16381" width="4.28515625" style="123" customWidth="1"/>
    <col min="16382" max="16382" width="34.7109375" style="123" customWidth="1"/>
    <col min="16383" max="16383" width="0" style="123" hidden="1" customWidth="1"/>
    <col min="16384" max="16384" width="20" style="123"/>
  </cols>
  <sheetData>
    <row r="2" spans="1:256" ht="26.25" x14ac:dyDescent="0.25">
      <c r="B2" s="516" t="s">
        <v>77</v>
      </c>
      <c r="C2" s="517"/>
      <c r="D2" s="517"/>
      <c r="E2" s="517"/>
      <c r="F2" s="517"/>
      <c r="G2" s="517"/>
      <c r="H2" s="517"/>
      <c r="I2" s="517"/>
      <c r="J2" s="517"/>
      <c r="K2" s="517"/>
      <c r="L2" s="517"/>
      <c r="M2" s="517"/>
      <c r="N2" s="517"/>
      <c r="O2" s="517"/>
      <c r="P2" s="517"/>
    </row>
    <row r="4" spans="1:256" ht="26.25" x14ac:dyDescent="0.25">
      <c r="B4" s="520" t="s">
        <v>78</v>
      </c>
      <c r="C4" s="520"/>
      <c r="D4" s="520"/>
      <c r="E4" s="520"/>
      <c r="F4" s="520"/>
      <c r="G4" s="520"/>
      <c r="H4" s="520"/>
      <c r="I4" s="520"/>
      <c r="J4" s="520"/>
      <c r="K4" s="520"/>
      <c r="L4" s="520"/>
      <c r="M4" s="520"/>
      <c r="N4" s="520"/>
      <c r="O4" s="520"/>
      <c r="P4" s="520"/>
    </row>
    <row r="5" spans="1:256" ht="20.25" x14ac:dyDescent="0.3">
      <c r="A5" s="521" t="s">
        <v>79</v>
      </c>
      <c r="B5" s="521"/>
      <c r="C5" s="521"/>
      <c r="D5" s="521"/>
      <c r="E5" s="521"/>
      <c r="F5" s="521"/>
      <c r="G5" s="521"/>
      <c r="H5" s="521"/>
      <c r="I5" s="521"/>
      <c r="J5" s="521"/>
      <c r="K5" s="521"/>
      <c r="L5" s="521"/>
      <c r="M5" s="171"/>
      <c r="N5" s="171"/>
      <c r="O5" s="171"/>
      <c r="P5" s="171"/>
      <c r="Q5" s="171"/>
      <c r="R5" s="171"/>
      <c r="S5" s="171"/>
      <c r="T5" s="171"/>
      <c r="U5" s="171"/>
      <c r="V5" s="171"/>
      <c r="W5" s="171"/>
      <c r="X5" s="171"/>
      <c r="Y5" s="171"/>
      <c r="Z5" s="171"/>
      <c r="AA5" s="171"/>
      <c r="AB5" s="171"/>
      <c r="AC5" s="171"/>
      <c r="AD5" s="171"/>
      <c r="AE5" s="171"/>
      <c r="AF5" s="171"/>
      <c r="AG5" s="171"/>
      <c r="AH5" s="171"/>
      <c r="AI5" s="171"/>
      <c r="AJ5" s="171"/>
      <c r="AK5" s="171"/>
      <c r="AL5" s="171"/>
      <c r="AM5" s="171"/>
      <c r="AN5" s="171"/>
      <c r="AO5" s="171"/>
      <c r="AP5" s="171"/>
      <c r="AQ5" s="171"/>
      <c r="AR5" s="171"/>
      <c r="AS5" s="171"/>
      <c r="AT5" s="171"/>
      <c r="AU5" s="171"/>
      <c r="AV5" s="171"/>
      <c r="AW5" s="171"/>
      <c r="AX5" s="171"/>
      <c r="AY5" s="171"/>
      <c r="AZ5" s="171"/>
      <c r="BA5" s="171"/>
      <c r="BB5" s="171"/>
      <c r="BC5" s="171"/>
      <c r="BD5" s="171"/>
      <c r="BE5" s="171"/>
      <c r="BF5" s="171"/>
      <c r="BG5" s="171"/>
      <c r="BH5" s="171"/>
      <c r="BI5" s="171"/>
      <c r="BJ5" s="171"/>
      <c r="BK5" s="171"/>
      <c r="BL5" s="171"/>
      <c r="BM5" s="171"/>
      <c r="BN5" s="171"/>
      <c r="BO5" s="171"/>
      <c r="BP5" s="171"/>
      <c r="BQ5" s="171"/>
      <c r="BR5" s="171"/>
      <c r="BS5" s="171"/>
      <c r="BT5" s="171"/>
      <c r="BU5" s="171"/>
      <c r="BV5" s="171"/>
      <c r="BW5" s="171"/>
      <c r="BX5" s="171"/>
      <c r="BY5" s="171"/>
      <c r="BZ5" s="171"/>
      <c r="CA5" s="171"/>
      <c r="CB5" s="171"/>
      <c r="CC5" s="171"/>
      <c r="CD5" s="171"/>
      <c r="CE5" s="171"/>
      <c r="CF5" s="171"/>
      <c r="CG5" s="171"/>
      <c r="CH5" s="171"/>
      <c r="CI5" s="171"/>
      <c r="CJ5" s="171"/>
      <c r="CK5" s="171"/>
      <c r="CL5" s="171"/>
      <c r="CM5" s="171"/>
      <c r="CN5" s="171"/>
      <c r="CO5" s="171"/>
      <c r="CP5" s="171"/>
      <c r="CQ5" s="171"/>
      <c r="CR5" s="171"/>
      <c r="CS5" s="171"/>
      <c r="CT5" s="171"/>
      <c r="CU5" s="171"/>
      <c r="CV5" s="171"/>
      <c r="CW5" s="171"/>
      <c r="CX5" s="171"/>
      <c r="CY5" s="171"/>
      <c r="CZ5" s="171"/>
      <c r="DA5" s="171"/>
      <c r="DB5" s="171"/>
      <c r="DC5" s="171"/>
      <c r="DD5" s="171"/>
      <c r="DE5" s="171"/>
      <c r="DF5" s="171"/>
      <c r="DG5" s="171"/>
      <c r="DH5" s="171"/>
      <c r="DI5" s="171"/>
      <c r="DJ5" s="171"/>
      <c r="DK5" s="171"/>
      <c r="DL5" s="171"/>
      <c r="DM5" s="171"/>
      <c r="DN5" s="171"/>
      <c r="DO5" s="171"/>
      <c r="DP5" s="171"/>
      <c r="DQ5" s="171"/>
      <c r="DR5" s="171"/>
      <c r="DS5" s="171"/>
      <c r="DT5" s="171"/>
      <c r="DU5" s="171"/>
      <c r="DV5" s="171"/>
      <c r="DW5" s="171"/>
      <c r="DX5" s="171"/>
      <c r="DY5" s="171"/>
      <c r="DZ5" s="171"/>
      <c r="EA5" s="171"/>
      <c r="EB5" s="171"/>
      <c r="EC5" s="171"/>
      <c r="ED5" s="171"/>
      <c r="EE5" s="171"/>
      <c r="EF5" s="171"/>
      <c r="EG5" s="171"/>
      <c r="EH5" s="171"/>
      <c r="EI5" s="171"/>
      <c r="EJ5" s="171"/>
      <c r="EK5" s="171"/>
      <c r="EL5" s="171"/>
      <c r="EM5" s="171"/>
      <c r="EN5" s="171"/>
      <c r="EO5" s="171"/>
      <c r="EP5" s="171"/>
      <c r="EQ5" s="171"/>
      <c r="ER5" s="171"/>
      <c r="ES5" s="171"/>
      <c r="ET5" s="171"/>
      <c r="EU5" s="171"/>
      <c r="EV5" s="171"/>
      <c r="EW5" s="171"/>
      <c r="EX5" s="171"/>
      <c r="EY5" s="171"/>
      <c r="EZ5" s="171"/>
      <c r="FA5" s="171"/>
      <c r="FB5" s="171"/>
      <c r="FC5" s="171"/>
      <c r="FD5" s="171"/>
      <c r="FE5" s="171"/>
      <c r="FF5" s="171"/>
      <c r="FG5" s="171"/>
      <c r="FH5" s="171"/>
      <c r="FI5" s="171"/>
      <c r="FJ5" s="171"/>
      <c r="FK5" s="171"/>
      <c r="FL5" s="171"/>
      <c r="FM5" s="171"/>
      <c r="FN5" s="171"/>
      <c r="FO5" s="171"/>
      <c r="FP5" s="171"/>
      <c r="FQ5" s="171"/>
      <c r="FR5" s="171"/>
      <c r="FS5" s="171"/>
      <c r="FT5" s="171"/>
      <c r="FU5" s="171"/>
      <c r="FV5" s="171"/>
      <c r="FW5" s="171"/>
      <c r="FX5" s="171"/>
      <c r="FY5" s="171"/>
      <c r="FZ5" s="171"/>
      <c r="GA5" s="171"/>
      <c r="GB5" s="171"/>
      <c r="GC5" s="171"/>
      <c r="GD5" s="171"/>
      <c r="GE5" s="171"/>
      <c r="GF5" s="171"/>
      <c r="GG5" s="171"/>
      <c r="GH5" s="171"/>
      <c r="GI5" s="171"/>
      <c r="GJ5" s="171"/>
      <c r="GK5" s="171"/>
      <c r="GL5" s="171"/>
      <c r="GM5" s="171"/>
      <c r="GN5" s="171"/>
      <c r="GO5" s="171"/>
      <c r="GP5" s="171"/>
      <c r="GQ5" s="171"/>
      <c r="GR5" s="171"/>
      <c r="GS5" s="171"/>
      <c r="GT5" s="171"/>
      <c r="GU5" s="171"/>
      <c r="GV5" s="171"/>
      <c r="GW5" s="171"/>
      <c r="GX5" s="171"/>
      <c r="GY5" s="171"/>
      <c r="GZ5" s="171"/>
      <c r="HA5" s="171"/>
      <c r="HB5" s="171"/>
      <c r="HC5" s="171"/>
      <c r="HD5" s="171"/>
      <c r="HE5" s="171"/>
      <c r="HF5" s="171"/>
      <c r="HG5" s="171"/>
      <c r="HH5" s="171"/>
      <c r="HI5" s="171"/>
      <c r="HJ5" s="171"/>
      <c r="HK5" s="171"/>
      <c r="HL5" s="171"/>
      <c r="HM5" s="171"/>
      <c r="HN5" s="171"/>
      <c r="HO5" s="171"/>
      <c r="HP5" s="171"/>
      <c r="HQ5" s="171"/>
      <c r="HR5" s="171"/>
      <c r="HS5" s="171"/>
      <c r="HT5" s="171"/>
      <c r="HU5" s="171"/>
      <c r="HV5" s="171"/>
      <c r="HW5" s="171"/>
      <c r="HX5" s="171"/>
      <c r="HY5" s="171"/>
      <c r="HZ5" s="171"/>
      <c r="IA5" s="171"/>
      <c r="IB5" s="171"/>
      <c r="IC5" s="171"/>
      <c r="ID5" s="171"/>
      <c r="IE5" s="171"/>
      <c r="IF5" s="171"/>
      <c r="IG5" s="171"/>
      <c r="IH5" s="171"/>
      <c r="II5" s="171"/>
      <c r="IJ5" s="171"/>
      <c r="IK5" s="171"/>
      <c r="IL5" s="171"/>
      <c r="IM5" s="171"/>
      <c r="IN5" s="171"/>
      <c r="IO5" s="171"/>
      <c r="IP5" s="171"/>
      <c r="IQ5" s="171"/>
      <c r="IR5" s="171"/>
      <c r="IS5" s="171"/>
      <c r="IT5" s="171"/>
      <c r="IU5" s="171"/>
      <c r="IV5" s="171"/>
    </row>
    <row r="6" spans="1:256" ht="15" thickBot="1" x14ac:dyDescent="0.3"/>
    <row r="7" spans="1:256" ht="21" thickBot="1" x14ac:dyDescent="0.3">
      <c r="B7" s="101" t="s">
        <v>80</v>
      </c>
      <c r="C7" s="500" t="s">
        <v>1417</v>
      </c>
      <c r="D7" s="500"/>
      <c r="E7" s="500"/>
      <c r="F7" s="500"/>
      <c r="G7" s="500"/>
      <c r="H7" s="500"/>
      <c r="I7" s="500"/>
      <c r="J7" s="500"/>
      <c r="K7" s="500"/>
      <c r="L7" s="500"/>
      <c r="M7" s="500"/>
      <c r="N7" s="501"/>
    </row>
    <row r="8" spans="1:256" ht="15.75" thickBot="1" x14ac:dyDescent="0.3">
      <c r="B8" s="102" t="s">
        <v>81</v>
      </c>
      <c r="C8" s="500"/>
      <c r="D8" s="500"/>
      <c r="E8" s="500"/>
      <c r="F8" s="500"/>
      <c r="G8" s="500"/>
      <c r="H8" s="500"/>
      <c r="I8" s="500"/>
      <c r="J8" s="500"/>
      <c r="K8" s="500"/>
      <c r="L8" s="500"/>
      <c r="M8" s="500"/>
      <c r="N8" s="501"/>
    </row>
    <row r="9" spans="1:256" ht="15.75" thickBot="1" x14ac:dyDescent="0.3">
      <c r="B9" s="102" t="s">
        <v>82</v>
      </c>
      <c r="C9" s="500"/>
      <c r="D9" s="500"/>
      <c r="E9" s="500"/>
      <c r="F9" s="500"/>
      <c r="G9" s="500"/>
      <c r="H9" s="500"/>
      <c r="I9" s="500"/>
      <c r="J9" s="500"/>
      <c r="K9" s="500"/>
      <c r="L9" s="500"/>
      <c r="M9" s="500"/>
      <c r="N9" s="501"/>
    </row>
    <row r="10" spans="1:256" ht="15.75" thickBot="1" x14ac:dyDescent="0.3">
      <c r="B10" s="102" t="s">
        <v>83</v>
      </c>
      <c r="C10" s="500"/>
      <c r="D10" s="500"/>
      <c r="E10" s="500"/>
      <c r="F10" s="500"/>
      <c r="G10" s="500"/>
      <c r="H10" s="500"/>
      <c r="I10" s="500"/>
      <c r="J10" s="500"/>
      <c r="K10" s="500"/>
      <c r="L10" s="500"/>
      <c r="M10" s="500"/>
      <c r="N10" s="501"/>
    </row>
    <row r="11" spans="1:256" ht="15.75" thickBot="1" x14ac:dyDescent="0.3">
      <c r="B11" s="102" t="s">
        <v>84</v>
      </c>
      <c r="C11" s="502">
        <v>30</v>
      </c>
      <c r="D11" s="502"/>
      <c r="E11" s="503"/>
      <c r="F11" s="172"/>
      <c r="G11" s="172"/>
      <c r="H11" s="172"/>
      <c r="I11" s="172"/>
      <c r="J11" s="172"/>
      <c r="K11" s="172"/>
      <c r="L11" s="172"/>
      <c r="M11" s="172"/>
      <c r="N11" s="173"/>
    </row>
    <row r="12" spans="1:256" ht="15.75" thickBot="1" x14ac:dyDescent="0.3">
      <c r="B12" s="103" t="s">
        <v>85</v>
      </c>
      <c r="C12" s="147">
        <v>42021</v>
      </c>
      <c r="D12" s="104"/>
      <c r="E12" s="104"/>
      <c r="F12" s="104"/>
      <c r="G12" s="104"/>
      <c r="H12" s="104"/>
      <c r="I12" s="104"/>
      <c r="J12" s="104"/>
      <c r="K12" s="104"/>
      <c r="L12" s="104"/>
      <c r="M12" s="104"/>
      <c r="N12" s="105"/>
    </row>
    <row r="13" spans="1:256" ht="15.75" x14ac:dyDescent="0.25">
      <c r="B13" s="106"/>
      <c r="C13" s="148"/>
      <c r="D13" s="107"/>
      <c r="E13" s="107"/>
      <c r="F13" s="107"/>
      <c r="G13" s="107"/>
      <c r="H13" s="107"/>
      <c r="I13" s="174"/>
      <c r="J13" s="174"/>
      <c r="K13" s="174"/>
      <c r="L13" s="174"/>
      <c r="M13" s="174"/>
      <c r="N13" s="107"/>
    </row>
    <row r="14" spans="1:256" ht="15" x14ac:dyDescent="0.25">
      <c r="I14" s="174"/>
      <c r="J14" s="174"/>
      <c r="K14" s="174"/>
      <c r="L14" s="174"/>
      <c r="M14" s="174"/>
      <c r="N14" s="175"/>
    </row>
    <row r="15" spans="1:256" ht="15" x14ac:dyDescent="0.25">
      <c r="B15" s="498" t="s">
        <v>86</v>
      </c>
      <c r="C15" s="498"/>
      <c r="D15" s="176" t="s">
        <v>87</v>
      </c>
      <c r="E15" s="176" t="s">
        <v>88</v>
      </c>
      <c r="F15" s="176" t="s">
        <v>89</v>
      </c>
      <c r="G15" s="177"/>
      <c r="I15" s="149"/>
      <c r="J15" s="149"/>
      <c r="K15" s="149"/>
      <c r="L15" s="149"/>
      <c r="M15" s="149"/>
      <c r="N15" s="175"/>
    </row>
    <row r="16" spans="1:256" ht="15" x14ac:dyDescent="0.25">
      <c r="B16" s="498"/>
      <c r="C16" s="498"/>
      <c r="D16" s="176">
        <v>30</v>
      </c>
      <c r="E16" s="178">
        <v>1003952322</v>
      </c>
      <c r="F16" s="178">
        <v>369</v>
      </c>
      <c r="G16" s="179"/>
      <c r="I16" s="150"/>
      <c r="J16" s="150"/>
      <c r="K16" s="150"/>
      <c r="L16" s="150"/>
      <c r="M16" s="150"/>
      <c r="N16" s="175"/>
    </row>
    <row r="17" spans="1:14" ht="15" x14ac:dyDescent="0.25">
      <c r="B17" s="498"/>
      <c r="C17" s="498"/>
      <c r="D17" s="176"/>
      <c r="E17" s="178"/>
      <c r="F17" s="178"/>
      <c r="G17" s="179"/>
      <c r="I17" s="150"/>
      <c r="J17" s="150"/>
      <c r="K17" s="150"/>
      <c r="L17" s="150"/>
      <c r="M17" s="150"/>
      <c r="N17" s="175"/>
    </row>
    <row r="18" spans="1:14" ht="15" x14ac:dyDescent="0.25">
      <c r="B18" s="498"/>
      <c r="C18" s="498"/>
      <c r="D18" s="176"/>
      <c r="E18" s="178"/>
      <c r="F18" s="178"/>
      <c r="G18" s="179"/>
      <c r="I18" s="150"/>
      <c r="J18" s="150"/>
      <c r="K18" s="150"/>
      <c r="L18" s="150"/>
      <c r="M18" s="150"/>
      <c r="N18" s="175"/>
    </row>
    <row r="19" spans="1:14" ht="15" x14ac:dyDescent="0.25">
      <c r="B19" s="498"/>
      <c r="C19" s="498"/>
      <c r="D19" s="176"/>
      <c r="E19" s="180"/>
      <c r="F19" s="178"/>
      <c r="G19" s="179"/>
      <c r="H19" s="151"/>
      <c r="I19" s="150"/>
      <c r="J19" s="150"/>
      <c r="K19" s="150"/>
      <c r="L19" s="150"/>
      <c r="M19" s="150"/>
      <c r="N19" s="181"/>
    </row>
    <row r="20" spans="1:14" ht="15" x14ac:dyDescent="0.25">
      <c r="B20" s="498"/>
      <c r="C20" s="498"/>
      <c r="D20" s="176"/>
      <c r="E20" s="180"/>
      <c r="F20" s="178"/>
      <c r="G20" s="179"/>
      <c r="H20" s="151"/>
      <c r="I20" s="152"/>
      <c r="J20" s="152"/>
      <c r="K20" s="152"/>
      <c r="L20" s="152"/>
      <c r="M20" s="152"/>
      <c r="N20" s="181"/>
    </row>
    <row r="21" spans="1:14" ht="15" x14ac:dyDescent="0.25">
      <c r="B21" s="498"/>
      <c r="C21" s="498"/>
      <c r="D21" s="176"/>
      <c r="E21" s="180"/>
      <c r="F21" s="178"/>
      <c r="G21" s="179"/>
      <c r="H21" s="151"/>
      <c r="I21" s="174"/>
      <c r="J21" s="174"/>
      <c r="K21" s="174"/>
      <c r="L21" s="174"/>
      <c r="M21" s="174"/>
      <c r="N21" s="181"/>
    </row>
    <row r="22" spans="1:14" ht="15" x14ac:dyDescent="0.25">
      <c r="B22" s="498"/>
      <c r="C22" s="498"/>
      <c r="D22" s="176"/>
      <c r="E22" s="180"/>
      <c r="F22" s="178"/>
      <c r="G22" s="179"/>
      <c r="H22" s="151"/>
      <c r="I22" s="174"/>
      <c r="J22" s="174"/>
      <c r="K22" s="174"/>
      <c r="L22" s="174"/>
      <c r="M22" s="174"/>
      <c r="N22" s="181"/>
    </row>
    <row r="23" spans="1:14" ht="15.75" thickBot="1" x14ac:dyDescent="0.3">
      <c r="B23" s="489" t="s">
        <v>90</v>
      </c>
      <c r="C23" s="491"/>
      <c r="D23" s="176"/>
      <c r="E23" s="182">
        <f>SUM(E16:E22)</f>
        <v>1003952322</v>
      </c>
      <c r="F23" s="178">
        <f>SUM(F16:F22)</f>
        <v>369</v>
      </c>
      <c r="G23" s="179"/>
      <c r="H23" s="151"/>
      <c r="I23" s="174"/>
      <c r="J23" s="174"/>
      <c r="K23" s="174"/>
      <c r="L23" s="174"/>
      <c r="M23" s="174"/>
      <c r="N23" s="181"/>
    </row>
    <row r="24" spans="1:14" ht="43.5" thickBot="1" x14ac:dyDescent="0.3">
      <c r="A24" s="131"/>
      <c r="B24" s="127" t="s">
        <v>91</v>
      </c>
      <c r="C24" s="127" t="s">
        <v>92</v>
      </c>
      <c r="E24" s="149"/>
      <c r="F24" s="149"/>
      <c r="G24" s="149"/>
      <c r="H24" s="149"/>
      <c r="I24" s="132"/>
      <c r="J24" s="132"/>
      <c r="K24" s="132"/>
      <c r="L24" s="132"/>
      <c r="M24" s="132"/>
    </row>
    <row r="25" spans="1:14" ht="15.75" thickBot="1" x14ac:dyDescent="0.3">
      <c r="A25" s="183">
        <v>1</v>
      </c>
      <c r="C25" s="184">
        <f>+F23*80%</f>
        <v>295.2</v>
      </c>
      <c r="D25" s="150"/>
      <c r="E25" s="185">
        <f>E23</f>
        <v>1003952322</v>
      </c>
      <c r="F25" s="153"/>
      <c r="G25" s="153"/>
      <c r="H25" s="153"/>
      <c r="I25" s="186"/>
      <c r="J25" s="186"/>
      <c r="K25" s="186"/>
      <c r="L25" s="186"/>
      <c r="M25" s="186"/>
    </row>
    <row r="26" spans="1:14" ht="15" x14ac:dyDescent="0.25">
      <c r="A26" s="187"/>
      <c r="C26" s="108"/>
      <c r="D26" s="150"/>
      <c r="E26" s="154"/>
      <c r="F26" s="153"/>
      <c r="G26" s="153"/>
      <c r="H26" s="153"/>
      <c r="I26" s="186"/>
      <c r="J26" s="186"/>
      <c r="K26" s="186"/>
      <c r="L26" s="186"/>
      <c r="M26" s="186"/>
    </row>
    <row r="27" spans="1:14" ht="15" x14ac:dyDescent="0.25">
      <c r="A27" s="187"/>
      <c r="C27" s="108"/>
      <c r="D27" s="150"/>
      <c r="E27" s="154"/>
      <c r="F27" s="153"/>
      <c r="G27" s="153"/>
      <c r="H27" s="153"/>
      <c r="I27" s="186"/>
      <c r="J27" s="186"/>
      <c r="K27" s="186"/>
      <c r="L27" s="186"/>
      <c r="M27" s="186"/>
    </row>
    <row r="28" spans="1:14" ht="15" x14ac:dyDescent="0.2">
      <c r="A28" s="187"/>
      <c r="B28" s="188" t="s">
        <v>93</v>
      </c>
      <c r="C28" s="171"/>
      <c r="D28" s="171"/>
      <c r="E28" s="171"/>
      <c r="F28" s="171"/>
      <c r="G28" s="171"/>
      <c r="H28" s="171"/>
      <c r="I28" s="174"/>
      <c r="J28" s="174"/>
      <c r="K28" s="174"/>
      <c r="L28" s="174"/>
      <c r="M28" s="174"/>
      <c r="N28" s="175"/>
    </row>
    <row r="29" spans="1:14" ht="15" x14ac:dyDescent="0.2">
      <c r="A29" s="187"/>
      <c r="B29" s="171"/>
      <c r="C29" s="171"/>
      <c r="D29" s="171"/>
      <c r="E29" s="171"/>
      <c r="F29" s="171"/>
      <c r="G29" s="171"/>
      <c r="H29" s="171"/>
      <c r="I29" s="174"/>
      <c r="J29" s="174"/>
      <c r="K29" s="174"/>
      <c r="L29" s="174"/>
      <c r="M29" s="174"/>
      <c r="N29" s="175"/>
    </row>
    <row r="30" spans="1:14" ht="15" x14ac:dyDescent="0.2">
      <c r="A30" s="187"/>
      <c r="B30" s="176" t="s">
        <v>94</v>
      </c>
      <c r="C30" s="176" t="s">
        <v>75</v>
      </c>
      <c r="D30" s="176" t="s">
        <v>95</v>
      </c>
      <c r="E30" s="171"/>
      <c r="F30" s="171"/>
      <c r="G30" s="171"/>
      <c r="H30" s="171"/>
      <c r="I30" s="174"/>
      <c r="J30" s="174"/>
      <c r="K30" s="174"/>
      <c r="L30" s="174"/>
      <c r="M30" s="174"/>
      <c r="N30" s="175"/>
    </row>
    <row r="31" spans="1:14" ht="15" x14ac:dyDescent="0.2">
      <c r="A31" s="187"/>
      <c r="B31" s="99" t="s">
        <v>97</v>
      </c>
      <c r="C31" s="85" t="s">
        <v>98</v>
      </c>
      <c r="D31" s="99"/>
      <c r="E31" s="171"/>
      <c r="F31" s="171"/>
      <c r="G31" s="171"/>
      <c r="H31" s="171"/>
      <c r="I31" s="174"/>
      <c r="J31" s="174"/>
      <c r="K31" s="174"/>
      <c r="L31" s="174"/>
      <c r="M31" s="174"/>
      <c r="N31" s="175"/>
    </row>
    <row r="32" spans="1:14" ht="15" x14ac:dyDescent="0.2">
      <c r="A32" s="187"/>
      <c r="B32" s="99" t="s">
        <v>99</v>
      </c>
      <c r="C32" s="85" t="s">
        <v>98</v>
      </c>
      <c r="D32" s="99"/>
      <c r="E32" s="171"/>
      <c r="F32" s="171"/>
      <c r="G32" s="171"/>
      <c r="H32" s="171"/>
      <c r="I32" s="174"/>
      <c r="J32" s="174"/>
      <c r="K32" s="174"/>
      <c r="L32" s="174"/>
      <c r="M32" s="174"/>
      <c r="N32" s="175"/>
    </row>
    <row r="33" spans="1:14" ht="15" x14ac:dyDescent="0.2">
      <c r="A33" s="187"/>
      <c r="B33" s="99" t="s">
        <v>100</v>
      </c>
      <c r="C33" s="85" t="s">
        <v>1513</v>
      </c>
      <c r="D33" s="99"/>
      <c r="E33" s="171"/>
      <c r="F33" s="171"/>
      <c r="G33" s="171"/>
      <c r="H33" s="171"/>
      <c r="I33" s="174"/>
      <c r="J33" s="174"/>
      <c r="K33" s="174"/>
      <c r="L33" s="174"/>
      <c r="M33" s="174"/>
      <c r="N33" s="175"/>
    </row>
    <row r="34" spans="1:14" ht="15" x14ac:dyDescent="0.2">
      <c r="A34" s="187"/>
      <c r="B34" s="99" t="s">
        <v>101</v>
      </c>
      <c r="C34" s="85" t="s">
        <v>1513</v>
      </c>
      <c r="D34" s="99"/>
      <c r="E34" s="171"/>
      <c r="F34" s="171"/>
      <c r="G34" s="171"/>
      <c r="H34" s="171"/>
      <c r="I34" s="174"/>
      <c r="J34" s="174"/>
      <c r="K34" s="174"/>
      <c r="L34" s="174"/>
      <c r="M34" s="174"/>
      <c r="N34" s="175"/>
    </row>
    <row r="35" spans="1:14" ht="15" x14ac:dyDescent="0.2">
      <c r="A35" s="187"/>
      <c r="B35" s="171"/>
      <c r="C35" s="171"/>
      <c r="D35" s="171"/>
      <c r="E35" s="171"/>
      <c r="F35" s="171"/>
      <c r="G35" s="171"/>
      <c r="H35" s="171"/>
      <c r="I35" s="174"/>
      <c r="J35" s="174"/>
      <c r="K35" s="174"/>
      <c r="L35" s="174"/>
      <c r="M35" s="174"/>
      <c r="N35" s="175"/>
    </row>
    <row r="36" spans="1:14" ht="15" x14ac:dyDescent="0.2">
      <c r="A36" s="187"/>
      <c r="B36" s="171"/>
      <c r="C36" s="171"/>
      <c r="D36" s="171"/>
      <c r="E36" s="171"/>
      <c r="F36" s="171"/>
      <c r="G36" s="171"/>
      <c r="H36" s="171"/>
      <c r="I36" s="174"/>
      <c r="J36" s="174"/>
      <c r="K36" s="174"/>
      <c r="L36" s="174"/>
      <c r="M36" s="174"/>
      <c r="N36" s="175"/>
    </row>
    <row r="37" spans="1:14" ht="15" x14ac:dyDescent="0.2">
      <c r="A37" s="187"/>
      <c r="B37" s="188" t="s">
        <v>102</v>
      </c>
      <c r="C37" s="171"/>
      <c r="D37" s="171"/>
      <c r="E37" s="171"/>
      <c r="F37" s="171"/>
      <c r="G37" s="171"/>
      <c r="H37" s="171"/>
      <c r="I37" s="174"/>
      <c r="J37" s="174"/>
      <c r="K37" s="174"/>
      <c r="L37" s="174"/>
      <c r="M37" s="174"/>
      <c r="N37" s="175"/>
    </row>
    <row r="38" spans="1:14" ht="15" x14ac:dyDescent="0.2">
      <c r="A38" s="187"/>
      <c r="B38" s="171"/>
      <c r="C38" s="171"/>
      <c r="D38" s="171"/>
      <c r="E38" s="171"/>
      <c r="F38" s="171"/>
      <c r="G38" s="171"/>
      <c r="H38" s="171"/>
      <c r="I38" s="174"/>
      <c r="J38" s="174"/>
      <c r="K38" s="174"/>
      <c r="L38" s="174"/>
      <c r="M38" s="174"/>
      <c r="N38" s="175"/>
    </row>
    <row r="39" spans="1:14" ht="15" x14ac:dyDescent="0.2">
      <c r="A39" s="187"/>
      <c r="B39" s="171"/>
      <c r="C39" s="171"/>
      <c r="D39" s="171"/>
      <c r="E39" s="171"/>
      <c r="F39" s="171"/>
      <c r="G39" s="171"/>
      <c r="H39" s="171"/>
      <c r="I39" s="174"/>
      <c r="J39" s="174"/>
      <c r="K39" s="174"/>
      <c r="L39" s="174"/>
      <c r="M39" s="174"/>
      <c r="N39" s="175"/>
    </row>
    <row r="40" spans="1:14" ht="15" x14ac:dyDescent="0.2">
      <c r="A40" s="187"/>
      <c r="B40" s="176" t="s">
        <v>94</v>
      </c>
      <c r="C40" s="176" t="s">
        <v>103</v>
      </c>
      <c r="D40" s="158" t="s">
        <v>104</v>
      </c>
      <c r="E40" s="158" t="s">
        <v>105</v>
      </c>
      <c r="F40" s="171"/>
      <c r="G40" s="171"/>
      <c r="H40" s="171"/>
      <c r="I40" s="174"/>
      <c r="J40" s="174"/>
      <c r="K40" s="174"/>
      <c r="L40" s="174"/>
      <c r="M40" s="174"/>
      <c r="N40" s="175"/>
    </row>
    <row r="41" spans="1:14" ht="42.75" x14ac:dyDescent="0.2">
      <c r="A41" s="187"/>
      <c r="B41" s="190" t="s">
        <v>106</v>
      </c>
      <c r="C41" s="47">
        <v>40</v>
      </c>
      <c r="D41" s="85">
        <v>40</v>
      </c>
      <c r="E41" s="474">
        <f>+D41+D42</f>
        <v>40</v>
      </c>
      <c r="F41" s="171"/>
      <c r="G41" s="171"/>
      <c r="H41" s="171"/>
      <c r="I41" s="174"/>
      <c r="J41" s="174"/>
      <c r="K41" s="174"/>
      <c r="L41" s="174"/>
      <c r="M41" s="174"/>
      <c r="N41" s="175"/>
    </row>
    <row r="42" spans="1:14" ht="71.25" x14ac:dyDescent="0.2">
      <c r="A42" s="187"/>
      <c r="B42" s="190" t="s">
        <v>107</v>
      </c>
      <c r="C42" s="47">
        <v>60</v>
      </c>
      <c r="D42" s="85">
        <v>0</v>
      </c>
      <c r="E42" s="475"/>
      <c r="F42" s="171"/>
      <c r="G42" s="171"/>
      <c r="H42" s="171"/>
      <c r="I42" s="174"/>
      <c r="J42" s="174"/>
      <c r="K42" s="174"/>
      <c r="L42" s="174"/>
      <c r="M42" s="174"/>
      <c r="N42" s="175"/>
    </row>
    <row r="43" spans="1:14" ht="15" x14ac:dyDescent="0.25">
      <c r="A43" s="187"/>
      <c r="C43" s="108"/>
      <c r="D43" s="150"/>
      <c r="E43" s="154"/>
      <c r="F43" s="153"/>
      <c r="G43" s="153"/>
      <c r="H43" s="153"/>
      <c r="I43" s="186"/>
      <c r="J43" s="186"/>
      <c r="K43" s="186"/>
      <c r="L43" s="186"/>
      <c r="M43" s="186"/>
    </row>
    <row r="44" spans="1:14" ht="15" x14ac:dyDescent="0.25">
      <c r="A44" s="187"/>
      <c r="C44" s="108"/>
      <c r="D44" s="150"/>
      <c r="E44" s="154"/>
      <c r="F44" s="153"/>
      <c r="G44" s="153"/>
      <c r="H44" s="153"/>
      <c r="I44" s="186"/>
      <c r="J44" s="186"/>
      <c r="K44" s="186"/>
      <c r="L44" s="186"/>
      <c r="M44" s="186"/>
    </row>
    <row r="45" spans="1:14" ht="15" x14ac:dyDescent="0.25">
      <c r="A45" s="187"/>
      <c r="C45" s="108"/>
      <c r="D45" s="150"/>
      <c r="E45" s="154"/>
      <c r="F45" s="153"/>
      <c r="G45" s="153"/>
      <c r="H45" s="153"/>
      <c r="I45" s="186"/>
      <c r="J45" s="186"/>
      <c r="K45" s="186"/>
      <c r="L45" s="186"/>
      <c r="M45" s="186"/>
    </row>
    <row r="46" spans="1:14" ht="15" thickBot="1" x14ac:dyDescent="0.3">
      <c r="M46" s="504" t="s">
        <v>1418</v>
      </c>
      <c r="N46" s="504"/>
    </row>
    <row r="47" spans="1:14" ht="15" x14ac:dyDescent="0.25">
      <c r="B47" s="188" t="s">
        <v>109</v>
      </c>
      <c r="M47" s="191"/>
      <c r="N47" s="191"/>
    </row>
    <row r="48" spans="1:14" ht="15" thickBot="1" x14ac:dyDescent="0.3">
      <c r="M48" s="191"/>
      <c r="N48" s="191"/>
    </row>
    <row r="49" spans="1:256" ht="75" x14ac:dyDescent="0.25">
      <c r="A49" s="174"/>
      <c r="B49" s="192" t="s">
        <v>110</v>
      </c>
      <c r="C49" s="192" t="s">
        <v>111</v>
      </c>
      <c r="D49" s="192" t="s">
        <v>112</v>
      </c>
      <c r="E49" s="192" t="s">
        <v>113</v>
      </c>
      <c r="F49" s="192" t="s">
        <v>114</v>
      </c>
      <c r="G49" s="192" t="s">
        <v>115</v>
      </c>
      <c r="H49" s="192" t="s">
        <v>116</v>
      </c>
      <c r="I49" s="192" t="s">
        <v>117</v>
      </c>
      <c r="J49" s="192" t="s">
        <v>118</v>
      </c>
      <c r="K49" s="192" t="s">
        <v>119</v>
      </c>
      <c r="L49" s="192" t="s">
        <v>120</v>
      </c>
      <c r="M49" s="193" t="s">
        <v>121</v>
      </c>
      <c r="N49" s="192" t="s">
        <v>122</v>
      </c>
      <c r="O49" s="192" t="s">
        <v>123</v>
      </c>
      <c r="P49" s="194" t="s">
        <v>124</v>
      </c>
      <c r="Q49" s="194" t="s">
        <v>125</v>
      </c>
      <c r="R49" s="174"/>
      <c r="S49" s="174"/>
      <c r="T49" s="174"/>
      <c r="U49" s="174"/>
      <c r="V49" s="174"/>
      <c r="W49" s="174"/>
      <c r="X49" s="174"/>
      <c r="Y49" s="174"/>
      <c r="Z49" s="174"/>
      <c r="AA49" s="174"/>
      <c r="AB49" s="174"/>
      <c r="AC49" s="174"/>
      <c r="AD49" s="174"/>
      <c r="AE49" s="174"/>
      <c r="AF49" s="174"/>
      <c r="AG49" s="174"/>
      <c r="AH49" s="174"/>
      <c r="AI49" s="174"/>
      <c r="AJ49" s="174"/>
      <c r="AK49" s="174"/>
      <c r="AL49" s="174"/>
      <c r="AM49" s="174"/>
      <c r="AN49" s="174"/>
      <c r="AO49" s="174"/>
      <c r="AP49" s="174"/>
      <c r="AQ49" s="174"/>
      <c r="AR49" s="174"/>
      <c r="AS49" s="174"/>
      <c r="AT49" s="174"/>
      <c r="AU49" s="174"/>
      <c r="AV49" s="174"/>
      <c r="AW49" s="174"/>
      <c r="AX49" s="174"/>
      <c r="AY49" s="174"/>
      <c r="AZ49" s="174"/>
      <c r="BA49" s="174"/>
      <c r="BB49" s="174"/>
      <c r="BC49" s="174"/>
      <c r="BD49" s="174"/>
      <c r="BE49" s="174"/>
      <c r="BF49" s="174"/>
      <c r="BG49" s="174"/>
      <c r="BH49" s="174"/>
      <c r="BI49" s="174"/>
      <c r="BJ49" s="174"/>
      <c r="BK49" s="174"/>
      <c r="BL49" s="174"/>
      <c r="BM49" s="174"/>
      <c r="BN49" s="174"/>
      <c r="BO49" s="174"/>
      <c r="BP49" s="174"/>
      <c r="BQ49" s="174"/>
      <c r="BR49" s="174"/>
      <c r="BS49" s="174"/>
      <c r="BT49" s="174"/>
      <c r="BU49" s="174"/>
      <c r="BV49" s="174"/>
      <c r="BW49" s="174"/>
      <c r="BX49" s="174"/>
      <c r="BY49" s="174"/>
      <c r="BZ49" s="174"/>
      <c r="CA49" s="174"/>
      <c r="CB49" s="174"/>
      <c r="CC49" s="174"/>
      <c r="CD49" s="174"/>
      <c r="CE49" s="174"/>
      <c r="CF49" s="174"/>
      <c r="CG49" s="174"/>
      <c r="CH49" s="174"/>
      <c r="CI49" s="174"/>
      <c r="CJ49" s="174"/>
      <c r="CK49" s="174"/>
      <c r="CL49" s="174"/>
      <c r="CM49" s="174"/>
      <c r="CN49" s="174"/>
      <c r="CO49" s="174"/>
      <c r="CP49" s="174"/>
      <c r="CQ49" s="174"/>
      <c r="CR49" s="174"/>
      <c r="CS49" s="174"/>
      <c r="CT49" s="174"/>
      <c r="CU49" s="174"/>
      <c r="CV49" s="174"/>
      <c r="CW49" s="174"/>
      <c r="CX49" s="174"/>
      <c r="CY49" s="174"/>
      <c r="CZ49" s="174"/>
      <c r="DA49" s="174"/>
      <c r="DB49" s="174"/>
      <c r="DC49" s="174"/>
      <c r="DD49" s="174"/>
      <c r="DE49" s="174"/>
      <c r="DF49" s="174"/>
      <c r="DG49" s="174"/>
      <c r="DH49" s="174"/>
      <c r="DI49" s="174"/>
      <c r="DJ49" s="174"/>
      <c r="DK49" s="174"/>
      <c r="DL49" s="174"/>
      <c r="DM49" s="174"/>
      <c r="DN49" s="174"/>
      <c r="DO49" s="174"/>
      <c r="DP49" s="174"/>
      <c r="DQ49" s="174"/>
      <c r="DR49" s="174"/>
      <c r="DS49" s="174"/>
      <c r="DT49" s="174"/>
      <c r="DU49" s="174"/>
      <c r="DV49" s="174"/>
      <c r="DW49" s="174"/>
      <c r="DX49" s="174"/>
      <c r="DY49" s="174"/>
      <c r="DZ49" s="174"/>
      <c r="EA49" s="174"/>
      <c r="EB49" s="174"/>
      <c r="EC49" s="174"/>
      <c r="ED49" s="174"/>
      <c r="EE49" s="174"/>
      <c r="EF49" s="174"/>
      <c r="EG49" s="174"/>
      <c r="EH49" s="174"/>
      <c r="EI49" s="174"/>
      <c r="EJ49" s="174"/>
      <c r="EK49" s="174"/>
      <c r="EL49" s="174"/>
      <c r="EM49" s="174"/>
      <c r="EN49" s="174"/>
      <c r="EO49" s="174"/>
      <c r="EP49" s="174"/>
      <c r="EQ49" s="174"/>
      <c r="ER49" s="174"/>
      <c r="ES49" s="174"/>
      <c r="ET49" s="174"/>
      <c r="EU49" s="174"/>
      <c r="EV49" s="174"/>
      <c r="EW49" s="174"/>
      <c r="EX49" s="174"/>
      <c r="EY49" s="174"/>
      <c r="EZ49" s="174"/>
      <c r="FA49" s="174"/>
      <c r="FB49" s="174"/>
      <c r="FC49" s="174"/>
      <c r="FD49" s="174"/>
      <c r="FE49" s="174"/>
      <c r="FF49" s="174"/>
      <c r="FG49" s="174"/>
      <c r="FH49" s="174"/>
      <c r="FI49" s="174"/>
      <c r="FJ49" s="174"/>
      <c r="FK49" s="174"/>
      <c r="FL49" s="174"/>
      <c r="FM49" s="174"/>
      <c r="FN49" s="174"/>
      <c r="FO49" s="174"/>
      <c r="FP49" s="174"/>
      <c r="FQ49" s="174"/>
      <c r="FR49" s="174"/>
      <c r="FS49" s="174"/>
      <c r="FT49" s="174"/>
      <c r="FU49" s="174"/>
      <c r="FV49" s="174"/>
      <c r="FW49" s="174"/>
      <c r="FX49" s="174"/>
      <c r="FY49" s="174"/>
      <c r="FZ49" s="174"/>
      <c r="GA49" s="174"/>
      <c r="GB49" s="174"/>
      <c r="GC49" s="174"/>
      <c r="GD49" s="174"/>
      <c r="GE49" s="174"/>
      <c r="GF49" s="174"/>
      <c r="GG49" s="174"/>
      <c r="GH49" s="174"/>
      <c r="GI49" s="174"/>
      <c r="GJ49" s="174"/>
      <c r="GK49" s="174"/>
      <c r="GL49" s="174"/>
      <c r="GM49" s="174"/>
      <c r="GN49" s="174"/>
      <c r="GO49" s="174"/>
      <c r="GP49" s="174"/>
      <c r="GQ49" s="174"/>
      <c r="GR49" s="174"/>
      <c r="GS49" s="174"/>
      <c r="GT49" s="174"/>
      <c r="GU49" s="174"/>
      <c r="GV49" s="174"/>
      <c r="GW49" s="174"/>
      <c r="GX49" s="174"/>
      <c r="GY49" s="174"/>
      <c r="GZ49" s="174"/>
      <c r="HA49" s="174"/>
      <c r="HB49" s="174"/>
      <c r="HC49" s="174"/>
      <c r="HD49" s="174"/>
      <c r="HE49" s="174"/>
      <c r="HF49" s="174"/>
      <c r="HG49" s="174"/>
      <c r="HH49" s="174"/>
      <c r="HI49" s="174"/>
      <c r="HJ49" s="174"/>
      <c r="HK49" s="174"/>
      <c r="HL49" s="174"/>
      <c r="HM49" s="174"/>
      <c r="HN49" s="174"/>
      <c r="HO49" s="174"/>
      <c r="HP49" s="174"/>
      <c r="HQ49" s="174"/>
      <c r="HR49" s="174"/>
      <c r="HS49" s="174"/>
      <c r="HT49" s="174"/>
      <c r="HU49" s="174"/>
      <c r="HV49" s="174"/>
      <c r="HW49" s="174"/>
      <c r="HX49" s="174"/>
      <c r="HY49" s="174"/>
      <c r="HZ49" s="174"/>
      <c r="IA49" s="174"/>
      <c r="IB49" s="174"/>
      <c r="IC49" s="174"/>
      <c r="ID49" s="174"/>
      <c r="IE49" s="174"/>
      <c r="IF49" s="174"/>
      <c r="IG49" s="174"/>
      <c r="IH49" s="174"/>
      <c r="II49" s="174"/>
      <c r="IJ49" s="174"/>
      <c r="IK49" s="174"/>
      <c r="IL49" s="174"/>
      <c r="IM49" s="174"/>
      <c r="IN49" s="174"/>
      <c r="IO49" s="174"/>
      <c r="IP49" s="174"/>
      <c r="IQ49" s="174"/>
      <c r="IR49" s="174"/>
      <c r="IS49" s="174"/>
      <c r="IT49" s="174"/>
      <c r="IU49" s="174"/>
      <c r="IV49" s="174"/>
    </row>
    <row r="50" spans="1:256" ht="42.75" x14ac:dyDescent="0.25">
      <c r="A50" s="47">
        <v>1</v>
      </c>
      <c r="B50" s="62" t="s">
        <v>1465</v>
      </c>
      <c r="C50" s="62" t="s">
        <v>1465</v>
      </c>
      <c r="D50" s="62" t="s">
        <v>1466</v>
      </c>
      <c r="E50" s="62" t="s">
        <v>1552</v>
      </c>
      <c r="F50" s="109" t="s">
        <v>75</v>
      </c>
      <c r="G50" s="120" t="s">
        <v>385</v>
      </c>
      <c r="H50" s="111">
        <v>40182</v>
      </c>
      <c r="I50" s="111">
        <v>40576</v>
      </c>
      <c r="J50" s="112" t="s">
        <v>95</v>
      </c>
      <c r="K50" s="224">
        <f>(I50-I61)/30</f>
        <v>12.733333333333333</v>
      </c>
      <c r="L50" s="113" t="s">
        <v>128</v>
      </c>
      <c r="M50" s="114">
        <v>1500</v>
      </c>
      <c r="N50" s="115" t="s">
        <v>128</v>
      </c>
      <c r="O50" s="117">
        <v>150000000</v>
      </c>
      <c r="P50" s="117">
        <v>27</v>
      </c>
      <c r="Q50" s="76"/>
      <c r="R50" s="86"/>
      <c r="S50" s="86"/>
      <c r="T50" s="86"/>
      <c r="U50" s="86"/>
      <c r="V50" s="86"/>
      <c r="W50" s="86"/>
      <c r="X50" s="86"/>
      <c r="Y50" s="86"/>
      <c r="Z50" s="86"/>
      <c r="AA50" s="79"/>
      <c r="AB50" s="79"/>
      <c r="AC50" s="79"/>
      <c r="AD50" s="79"/>
      <c r="AE50" s="79"/>
      <c r="AF50" s="79"/>
      <c r="AG50" s="79"/>
      <c r="AH50" s="79"/>
      <c r="AI50" s="79"/>
      <c r="AJ50" s="79"/>
      <c r="AK50" s="79"/>
      <c r="AL50" s="79"/>
      <c r="AM50" s="79"/>
      <c r="AN50" s="79"/>
      <c r="AO50" s="79"/>
      <c r="AP50" s="79"/>
      <c r="AQ50" s="79"/>
      <c r="AR50" s="79"/>
      <c r="AS50" s="79"/>
      <c r="AT50" s="79"/>
      <c r="AU50" s="79"/>
      <c r="AV50" s="79"/>
      <c r="AW50" s="79"/>
      <c r="AX50" s="79"/>
      <c r="AY50" s="79"/>
      <c r="AZ50" s="79"/>
      <c r="BA50" s="79"/>
      <c r="BB50" s="79"/>
      <c r="BC50" s="79"/>
      <c r="BD50" s="79"/>
      <c r="BE50" s="79"/>
      <c r="BF50" s="79"/>
      <c r="BG50" s="79"/>
      <c r="BH50" s="79"/>
      <c r="BI50" s="79"/>
      <c r="BJ50" s="79"/>
      <c r="BK50" s="79"/>
      <c r="BL50" s="79"/>
      <c r="BM50" s="79"/>
      <c r="BN50" s="79"/>
      <c r="BO50" s="79"/>
      <c r="BP50" s="79"/>
      <c r="BQ50" s="79"/>
      <c r="BR50" s="79"/>
      <c r="BS50" s="79"/>
      <c r="BT50" s="79"/>
      <c r="BU50" s="79"/>
      <c r="BV50" s="79"/>
      <c r="BW50" s="79"/>
      <c r="BX50" s="79"/>
      <c r="BY50" s="79"/>
      <c r="BZ50" s="79"/>
      <c r="CA50" s="79"/>
      <c r="CB50" s="79"/>
      <c r="CC50" s="79"/>
      <c r="CD50" s="79"/>
      <c r="CE50" s="79"/>
      <c r="CF50" s="79"/>
      <c r="CG50" s="79"/>
      <c r="CH50" s="79"/>
      <c r="CI50" s="79"/>
      <c r="CJ50" s="79"/>
      <c r="CK50" s="79"/>
      <c r="CL50" s="79"/>
      <c r="CM50" s="79"/>
      <c r="CN50" s="79"/>
      <c r="CO50" s="79"/>
      <c r="CP50" s="79"/>
      <c r="CQ50" s="79"/>
      <c r="CR50" s="79"/>
      <c r="CS50" s="79"/>
      <c r="CT50" s="79"/>
      <c r="CU50" s="79"/>
      <c r="CV50" s="79"/>
      <c r="CW50" s="79"/>
      <c r="CX50" s="79"/>
      <c r="CY50" s="79"/>
      <c r="CZ50" s="79"/>
      <c r="DA50" s="79"/>
      <c r="DB50" s="79"/>
      <c r="DC50" s="79"/>
      <c r="DD50" s="79"/>
      <c r="DE50" s="79"/>
      <c r="DF50" s="79"/>
      <c r="DG50" s="79"/>
      <c r="DH50" s="79"/>
      <c r="DI50" s="79"/>
      <c r="DJ50" s="79"/>
      <c r="DK50" s="79"/>
      <c r="DL50" s="79"/>
      <c r="DM50" s="79"/>
      <c r="DN50" s="79"/>
      <c r="DO50" s="79"/>
      <c r="DP50" s="79"/>
      <c r="DQ50" s="79"/>
      <c r="DR50" s="79"/>
      <c r="DS50" s="79"/>
      <c r="DT50" s="79"/>
      <c r="DU50" s="79"/>
      <c r="DV50" s="79"/>
      <c r="DW50" s="79"/>
      <c r="DX50" s="79"/>
      <c r="DY50" s="79"/>
      <c r="DZ50" s="79"/>
      <c r="EA50" s="79"/>
      <c r="EB50" s="79"/>
      <c r="EC50" s="79"/>
      <c r="ED50" s="79"/>
      <c r="EE50" s="79"/>
      <c r="EF50" s="79"/>
      <c r="EG50" s="79"/>
      <c r="EH50" s="79"/>
      <c r="EI50" s="79"/>
      <c r="EJ50" s="79"/>
      <c r="EK50" s="79"/>
      <c r="EL50" s="79"/>
      <c r="EM50" s="79"/>
      <c r="EN50" s="79"/>
      <c r="EO50" s="79"/>
      <c r="EP50" s="79"/>
      <c r="EQ50" s="79"/>
      <c r="ER50" s="79"/>
      <c r="ES50" s="79"/>
      <c r="ET50" s="79"/>
      <c r="EU50" s="79"/>
      <c r="EV50" s="79"/>
      <c r="EW50" s="79"/>
      <c r="EX50" s="79"/>
      <c r="EY50" s="79"/>
      <c r="EZ50" s="79"/>
      <c r="FA50" s="79"/>
      <c r="FB50" s="79"/>
      <c r="FC50" s="79"/>
      <c r="FD50" s="79"/>
      <c r="FE50" s="79"/>
      <c r="FF50" s="79"/>
      <c r="FG50" s="79"/>
      <c r="FH50" s="79"/>
      <c r="FI50" s="79"/>
      <c r="FJ50" s="79"/>
      <c r="FK50" s="79"/>
      <c r="FL50" s="79"/>
      <c r="FM50" s="79"/>
      <c r="FN50" s="79"/>
      <c r="FO50" s="79"/>
      <c r="FP50" s="79"/>
      <c r="FQ50" s="79"/>
      <c r="FR50" s="79"/>
      <c r="FS50" s="79"/>
      <c r="FT50" s="79"/>
      <c r="FU50" s="79"/>
      <c r="FV50" s="79"/>
      <c r="FW50" s="79"/>
      <c r="FX50" s="79"/>
      <c r="FY50" s="79"/>
      <c r="FZ50" s="79"/>
      <c r="GA50" s="79"/>
      <c r="GB50" s="79"/>
      <c r="GC50" s="79"/>
      <c r="GD50" s="79"/>
      <c r="GE50" s="79"/>
      <c r="GF50" s="79"/>
      <c r="GG50" s="79"/>
      <c r="GH50" s="79"/>
      <c r="GI50" s="79"/>
      <c r="GJ50" s="79"/>
      <c r="GK50" s="79"/>
      <c r="GL50" s="79"/>
      <c r="GM50" s="79"/>
      <c r="GN50" s="79"/>
      <c r="GO50" s="79"/>
      <c r="GP50" s="79"/>
      <c r="GQ50" s="79"/>
      <c r="GR50" s="79"/>
      <c r="GS50" s="79"/>
      <c r="GT50" s="79"/>
      <c r="GU50" s="79"/>
      <c r="GV50" s="79"/>
      <c r="GW50" s="79"/>
      <c r="GX50" s="79"/>
      <c r="GY50" s="79"/>
      <c r="GZ50" s="79"/>
      <c r="HA50" s="79"/>
      <c r="HB50" s="79"/>
      <c r="HC50" s="79"/>
      <c r="HD50" s="79"/>
      <c r="HE50" s="79"/>
      <c r="HF50" s="79"/>
      <c r="HG50" s="79"/>
      <c r="HH50" s="79"/>
      <c r="HI50" s="79"/>
      <c r="HJ50" s="79"/>
      <c r="HK50" s="79"/>
      <c r="HL50" s="79"/>
      <c r="HM50" s="79"/>
      <c r="HN50" s="79"/>
      <c r="HO50" s="79"/>
      <c r="HP50" s="79"/>
      <c r="HQ50" s="79"/>
      <c r="HR50" s="79"/>
      <c r="HS50" s="79"/>
      <c r="HT50" s="79"/>
      <c r="HU50" s="79"/>
      <c r="HV50" s="79"/>
      <c r="HW50" s="79"/>
      <c r="HX50" s="79"/>
      <c r="HY50" s="79"/>
      <c r="HZ50" s="79"/>
      <c r="IA50" s="79"/>
      <c r="IB50" s="79"/>
      <c r="IC50" s="79"/>
      <c r="ID50" s="79"/>
      <c r="IE50" s="79"/>
      <c r="IF50" s="79"/>
      <c r="IG50" s="79"/>
      <c r="IH50" s="79"/>
      <c r="II50" s="79"/>
      <c r="IJ50" s="79"/>
      <c r="IK50" s="79"/>
      <c r="IL50" s="79"/>
      <c r="IM50" s="79"/>
      <c r="IN50" s="79"/>
      <c r="IO50" s="79"/>
      <c r="IP50" s="79"/>
      <c r="IQ50" s="79"/>
      <c r="IR50" s="79"/>
      <c r="IS50" s="79"/>
      <c r="IT50" s="79"/>
      <c r="IU50" s="79"/>
      <c r="IV50" s="79"/>
    </row>
    <row r="51" spans="1:256" ht="57" x14ac:dyDescent="0.25">
      <c r="A51" s="47">
        <f>+A50+1</f>
        <v>2</v>
      </c>
      <c r="B51" s="62" t="s">
        <v>1465</v>
      </c>
      <c r="C51" s="62" t="s">
        <v>1465</v>
      </c>
      <c r="D51" s="62" t="s">
        <v>1595</v>
      </c>
      <c r="E51" s="62" t="s">
        <v>1596</v>
      </c>
      <c r="F51" s="205" t="s">
        <v>75</v>
      </c>
      <c r="G51" s="120" t="s">
        <v>385</v>
      </c>
      <c r="H51" s="111">
        <v>41275</v>
      </c>
      <c r="I51" s="111">
        <v>41639</v>
      </c>
      <c r="J51" s="112" t="s">
        <v>95</v>
      </c>
      <c r="K51" s="224">
        <f>(I51-H51)/30</f>
        <v>12.133333333333333</v>
      </c>
      <c r="L51" s="207" t="s">
        <v>596</v>
      </c>
      <c r="M51" s="114">
        <v>490</v>
      </c>
      <c r="N51" s="115" t="s">
        <v>128</v>
      </c>
      <c r="O51" s="117" t="s">
        <v>1464</v>
      </c>
      <c r="P51" s="117">
        <v>28</v>
      </c>
      <c r="Q51" s="76" t="s">
        <v>1597</v>
      </c>
      <c r="R51" s="86"/>
      <c r="S51" s="86"/>
      <c r="T51" s="86"/>
      <c r="U51" s="86"/>
      <c r="V51" s="86"/>
      <c r="W51" s="86"/>
      <c r="X51" s="86"/>
      <c r="Y51" s="86"/>
      <c r="Z51" s="86"/>
      <c r="AA51" s="79"/>
      <c r="AB51" s="79"/>
      <c r="AC51" s="79"/>
      <c r="AD51" s="79"/>
      <c r="AE51" s="79"/>
      <c r="AF51" s="79"/>
      <c r="AG51" s="79"/>
      <c r="AH51" s="79"/>
      <c r="AI51" s="79"/>
      <c r="AJ51" s="79"/>
      <c r="AK51" s="79"/>
      <c r="AL51" s="79"/>
      <c r="AM51" s="79"/>
      <c r="AN51" s="79"/>
      <c r="AO51" s="79"/>
      <c r="AP51" s="79"/>
      <c r="AQ51" s="79"/>
      <c r="AR51" s="79"/>
      <c r="AS51" s="79"/>
      <c r="AT51" s="79"/>
      <c r="AU51" s="79"/>
      <c r="AV51" s="79"/>
      <c r="AW51" s="79"/>
      <c r="AX51" s="79"/>
      <c r="AY51" s="79"/>
      <c r="AZ51" s="79"/>
      <c r="BA51" s="79"/>
      <c r="BB51" s="79"/>
      <c r="BC51" s="79"/>
      <c r="BD51" s="79"/>
      <c r="BE51" s="79"/>
      <c r="BF51" s="79"/>
      <c r="BG51" s="79"/>
      <c r="BH51" s="79"/>
      <c r="BI51" s="79"/>
      <c r="BJ51" s="79"/>
      <c r="BK51" s="79"/>
      <c r="BL51" s="79"/>
      <c r="BM51" s="79"/>
      <c r="BN51" s="79"/>
      <c r="BO51" s="79"/>
      <c r="BP51" s="79"/>
      <c r="BQ51" s="79"/>
      <c r="BR51" s="79"/>
      <c r="BS51" s="79"/>
      <c r="BT51" s="79"/>
      <c r="BU51" s="79"/>
      <c r="BV51" s="79"/>
      <c r="BW51" s="79"/>
      <c r="BX51" s="79"/>
      <c r="BY51" s="79"/>
      <c r="BZ51" s="79"/>
      <c r="CA51" s="79"/>
      <c r="CB51" s="79"/>
      <c r="CC51" s="79"/>
      <c r="CD51" s="79"/>
      <c r="CE51" s="79"/>
      <c r="CF51" s="79"/>
      <c r="CG51" s="79"/>
      <c r="CH51" s="79"/>
      <c r="CI51" s="79"/>
      <c r="CJ51" s="79"/>
      <c r="CK51" s="79"/>
      <c r="CL51" s="79"/>
      <c r="CM51" s="79"/>
      <c r="CN51" s="79"/>
      <c r="CO51" s="79"/>
      <c r="CP51" s="79"/>
      <c r="CQ51" s="79"/>
      <c r="CR51" s="79"/>
      <c r="CS51" s="79"/>
      <c r="CT51" s="79"/>
      <c r="CU51" s="79"/>
      <c r="CV51" s="79"/>
      <c r="CW51" s="79"/>
      <c r="CX51" s="79"/>
      <c r="CY51" s="79"/>
      <c r="CZ51" s="79"/>
      <c r="DA51" s="79"/>
      <c r="DB51" s="79"/>
      <c r="DC51" s="79"/>
      <c r="DD51" s="79"/>
      <c r="DE51" s="79"/>
      <c r="DF51" s="79"/>
      <c r="DG51" s="79"/>
      <c r="DH51" s="79"/>
      <c r="DI51" s="79"/>
      <c r="DJ51" s="79"/>
      <c r="DK51" s="79"/>
      <c r="DL51" s="79"/>
      <c r="DM51" s="79"/>
      <c r="DN51" s="79"/>
      <c r="DO51" s="79"/>
      <c r="DP51" s="79"/>
      <c r="DQ51" s="79"/>
      <c r="DR51" s="79"/>
      <c r="DS51" s="79"/>
      <c r="DT51" s="79"/>
      <c r="DU51" s="79"/>
      <c r="DV51" s="79"/>
      <c r="DW51" s="79"/>
      <c r="DX51" s="79"/>
      <c r="DY51" s="79"/>
      <c r="DZ51" s="79"/>
      <c r="EA51" s="79"/>
      <c r="EB51" s="79"/>
      <c r="EC51" s="79"/>
      <c r="ED51" s="79"/>
      <c r="EE51" s="79"/>
      <c r="EF51" s="79"/>
      <c r="EG51" s="79"/>
      <c r="EH51" s="79"/>
      <c r="EI51" s="79"/>
      <c r="EJ51" s="79"/>
      <c r="EK51" s="79"/>
      <c r="EL51" s="79"/>
      <c r="EM51" s="79"/>
      <c r="EN51" s="79"/>
      <c r="EO51" s="79"/>
      <c r="EP51" s="79"/>
      <c r="EQ51" s="79"/>
      <c r="ER51" s="79"/>
      <c r="ES51" s="79"/>
      <c r="ET51" s="79"/>
      <c r="EU51" s="79"/>
      <c r="EV51" s="79"/>
      <c r="EW51" s="79"/>
      <c r="EX51" s="79"/>
      <c r="EY51" s="79"/>
      <c r="EZ51" s="79"/>
      <c r="FA51" s="79"/>
      <c r="FB51" s="79"/>
      <c r="FC51" s="79"/>
      <c r="FD51" s="79"/>
      <c r="FE51" s="79"/>
      <c r="FF51" s="79"/>
      <c r="FG51" s="79"/>
      <c r="FH51" s="79"/>
      <c r="FI51" s="79"/>
      <c r="FJ51" s="79"/>
      <c r="FK51" s="79"/>
      <c r="FL51" s="79"/>
      <c r="FM51" s="79"/>
      <c r="FN51" s="79"/>
      <c r="FO51" s="79"/>
      <c r="FP51" s="79"/>
      <c r="FQ51" s="79"/>
      <c r="FR51" s="79"/>
      <c r="FS51" s="79"/>
      <c r="FT51" s="79"/>
      <c r="FU51" s="79"/>
      <c r="FV51" s="79"/>
      <c r="FW51" s="79"/>
      <c r="FX51" s="79"/>
      <c r="FY51" s="79"/>
      <c r="FZ51" s="79"/>
      <c r="GA51" s="79"/>
      <c r="GB51" s="79"/>
      <c r="GC51" s="79"/>
      <c r="GD51" s="79"/>
      <c r="GE51" s="79"/>
      <c r="GF51" s="79"/>
      <c r="GG51" s="79"/>
      <c r="GH51" s="79"/>
      <c r="GI51" s="79"/>
      <c r="GJ51" s="79"/>
      <c r="GK51" s="79"/>
      <c r="GL51" s="79"/>
      <c r="GM51" s="79"/>
      <c r="GN51" s="79"/>
      <c r="GO51" s="79"/>
      <c r="GP51" s="79"/>
      <c r="GQ51" s="79"/>
      <c r="GR51" s="79"/>
      <c r="GS51" s="79"/>
      <c r="GT51" s="79"/>
      <c r="GU51" s="79"/>
      <c r="GV51" s="79"/>
      <c r="GW51" s="79"/>
      <c r="GX51" s="79"/>
      <c r="GY51" s="79"/>
      <c r="GZ51" s="79"/>
      <c r="HA51" s="79"/>
      <c r="HB51" s="79"/>
      <c r="HC51" s="79"/>
      <c r="HD51" s="79"/>
      <c r="HE51" s="79"/>
      <c r="HF51" s="79"/>
      <c r="HG51" s="79"/>
      <c r="HH51" s="79"/>
      <c r="HI51" s="79"/>
      <c r="HJ51" s="79"/>
      <c r="HK51" s="79"/>
      <c r="HL51" s="79"/>
      <c r="HM51" s="79"/>
      <c r="HN51" s="79"/>
      <c r="HO51" s="79"/>
      <c r="HP51" s="79"/>
      <c r="HQ51" s="79"/>
      <c r="HR51" s="79"/>
      <c r="HS51" s="79"/>
      <c r="HT51" s="79"/>
      <c r="HU51" s="79"/>
      <c r="HV51" s="79"/>
      <c r="HW51" s="79"/>
      <c r="HX51" s="79"/>
      <c r="HY51" s="79"/>
      <c r="HZ51" s="79"/>
      <c r="IA51" s="79"/>
      <c r="IB51" s="79"/>
      <c r="IC51" s="79"/>
      <c r="ID51" s="79"/>
      <c r="IE51" s="79"/>
      <c r="IF51" s="79"/>
      <c r="IG51" s="79"/>
      <c r="IH51" s="79"/>
      <c r="II51" s="79"/>
      <c r="IJ51" s="79"/>
      <c r="IK51" s="79"/>
      <c r="IL51" s="79"/>
      <c r="IM51" s="79"/>
      <c r="IN51" s="79"/>
      <c r="IO51" s="79"/>
      <c r="IP51" s="79"/>
      <c r="IQ51" s="79"/>
      <c r="IR51" s="79"/>
      <c r="IS51" s="79"/>
      <c r="IT51" s="79"/>
      <c r="IU51" s="79"/>
      <c r="IV51" s="79"/>
    </row>
    <row r="52" spans="1:256" x14ac:dyDescent="0.25">
      <c r="A52" s="47">
        <f t="shared" ref="A52:A57" si="0">+A51+1</f>
        <v>3</v>
      </c>
      <c r="B52" s="62"/>
      <c r="C52" s="62"/>
      <c r="D52" s="62"/>
      <c r="E52" s="62"/>
      <c r="F52" s="205"/>
      <c r="G52" s="120"/>
      <c r="H52" s="111"/>
      <c r="I52" s="111"/>
      <c r="J52" s="112"/>
      <c r="K52" s="224"/>
      <c r="L52" s="225"/>
      <c r="M52" s="114"/>
      <c r="N52" s="115"/>
      <c r="O52" s="117"/>
      <c r="P52" s="117"/>
      <c r="Q52" s="76"/>
      <c r="R52" s="86"/>
      <c r="S52" s="86"/>
      <c r="T52" s="86"/>
      <c r="U52" s="86"/>
      <c r="V52" s="86"/>
      <c r="W52" s="86"/>
      <c r="X52" s="86"/>
      <c r="Y52" s="86"/>
      <c r="Z52" s="86"/>
      <c r="AA52" s="79"/>
      <c r="AB52" s="79"/>
      <c r="AC52" s="79"/>
      <c r="AD52" s="79"/>
      <c r="AE52" s="79"/>
      <c r="AF52" s="79"/>
      <c r="AG52" s="79"/>
      <c r="AH52" s="79"/>
      <c r="AI52" s="79"/>
      <c r="AJ52" s="79"/>
      <c r="AK52" s="79"/>
      <c r="AL52" s="79"/>
      <c r="AM52" s="79"/>
      <c r="AN52" s="79"/>
      <c r="AO52" s="79"/>
      <c r="AP52" s="79"/>
      <c r="AQ52" s="79"/>
      <c r="AR52" s="79"/>
      <c r="AS52" s="79"/>
      <c r="AT52" s="79"/>
      <c r="AU52" s="79"/>
      <c r="AV52" s="79"/>
      <c r="AW52" s="79"/>
      <c r="AX52" s="79"/>
      <c r="AY52" s="79"/>
      <c r="AZ52" s="79"/>
      <c r="BA52" s="79"/>
      <c r="BB52" s="79"/>
      <c r="BC52" s="79"/>
      <c r="BD52" s="79"/>
      <c r="BE52" s="79"/>
      <c r="BF52" s="79"/>
      <c r="BG52" s="79"/>
      <c r="BH52" s="79"/>
      <c r="BI52" s="79"/>
      <c r="BJ52" s="79"/>
      <c r="BK52" s="79"/>
      <c r="BL52" s="79"/>
      <c r="BM52" s="79"/>
      <c r="BN52" s="79"/>
      <c r="BO52" s="79"/>
      <c r="BP52" s="79"/>
      <c r="BQ52" s="79"/>
      <c r="BR52" s="79"/>
      <c r="BS52" s="79"/>
      <c r="BT52" s="79"/>
      <c r="BU52" s="79"/>
      <c r="BV52" s="79"/>
      <c r="BW52" s="79"/>
      <c r="BX52" s="79"/>
      <c r="BY52" s="79"/>
      <c r="BZ52" s="79"/>
      <c r="CA52" s="79"/>
      <c r="CB52" s="79"/>
      <c r="CC52" s="79"/>
      <c r="CD52" s="79"/>
      <c r="CE52" s="79"/>
      <c r="CF52" s="79"/>
      <c r="CG52" s="79"/>
      <c r="CH52" s="79"/>
      <c r="CI52" s="79"/>
      <c r="CJ52" s="79"/>
      <c r="CK52" s="79"/>
      <c r="CL52" s="79"/>
      <c r="CM52" s="79"/>
      <c r="CN52" s="79"/>
      <c r="CO52" s="79"/>
      <c r="CP52" s="79"/>
      <c r="CQ52" s="79"/>
      <c r="CR52" s="79"/>
      <c r="CS52" s="79"/>
      <c r="CT52" s="79"/>
      <c r="CU52" s="79"/>
      <c r="CV52" s="79"/>
      <c r="CW52" s="79"/>
      <c r="CX52" s="79"/>
      <c r="CY52" s="79"/>
      <c r="CZ52" s="79"/>
      <c r="DA52" s="79"/>
      <c r="DB52" s="79"/>
      <c r="DC52" s="79"/>
      <c r="DD52" s="79"/>
      <c r="DE52" s="79"/>
      <c r="DF52" s="79"/>
      <c r="DG52" s="79"/>
      <c r="DH52" s="79"/>
      <c r="DI52" s="79"/>
      <c r="DJ52" s="79"/>
      <c r="DK52" s="79"/>
      <c r="DL52" s="79"/>
      <c r="DM52" s="79"/>
      <c r="DN52" s="79"/>
      <c r="DO52" s="79"/>
      <c r="DP52" s="79"/>
      <c r="DQ52" s="79"/>
      <c r="DR52" s="79"/>
      <c r="DS52" s="79"/>
      <c r="DT52" s="79"/>
      <c r="DU52" s="79"/>
      <c r="DV52" s="79"/>
      <c r="DW52" s="79"/>
      <c r="DX52" s="79"/>
      <c r="DY52" s="79"/>
      <c r="DZ52" s="79"/>
      <c r="EA52" s="79"/>
      <c r="EB52" s="79"/>
      <c r="EC52" s="79"/>
      <c r="ED52" s="79"/>
      <c r="EE52" s="79"/>
      <c r="EF52" s="79"/>
      <c r="EG52" s="79"/>
      <c r="EH52" s="79"/>
      <c r="EI52" s="79"/>
      <c r="EJ52" s="79"/>
      <c r="EK52" s="79"/>
      <c r="EL52" s="79"/>
      <c r="EM52" s="79"/>
      <c r="EN52" s="79"/>
      <c r="EO52" s="79"/>
      <c r="EP52" s="79"/>
      <c r="EQ52" s="79"/>
      <c r="ER52" s="79"/>
      <c r="ES52" s="79"/>
      <c r="ET52" s="79"/>
      <c r="EU52" s="79"/>
      <c r="EV52" s="79"/>
      <c r="EW52" s="79"/>
      <c r="EX52" s="79"/>
      <c r="EY52" s="79"/>
      <c r="EZ52" s="79"/>
      <c r="FA52" s="79"/>
      <c r="FB52" s="79"/>
      <c r="FC52" s="79"/>
      <c r="FD52" s="79"/>
      <c r="FE52" s="79"/>
      <c r="FF52" s="79"/>
      <c r="FG52" s="79"/>
      <c r="FH52" s="79"/>
      <c r="FI52" s="79"/>
      <c r="FJ52" s="79"/>
      <c r="FK52" s="79"/>
      <c r="FL52" s="79"/>
      <c r="FM52" s="79"/>
      <c r="FN52" s="79"/>
      <c r="FO52" s="79"/>
      <c r="FP52" s="79"/>
      <c r="FQ52" s="79"/>
      <c r="FR52" s="79"/>
      <c r="FS52" s="79"/>
      <c r="FT52" s="79"/>
      <c r="FU52" s="79"/>
      <c r="FV52" s="79"/>
      <c r="FW52" s="79"/>
      <c r="FX52" s="79"/>
      <c r="FY52" s="79"/>
      <c r="FZ52" s="79"/>
      <c r="GA52" s="79"/>
      <c r="GB52" s="79"/>
      <c r="GC52" s="79"/>
      <c r="GD52" s="79"/>
      <c r="GE52" s="79"/>
      <c r="GF52" s="79"/>
      <c r="GG52" s="79"/>
      <c r="GH52" s="79"/>
      <c r="GI52" s="79"/>
      <c r="GJ52" s="79"/>
      <c r="GK52" s="79"/>
      <c r="GL52" s="79"/>
      <c r="GM52" s="79"/>
      <c r="GN52" s="79"/>
      <c r="GO52" s="79"/>
      <c r="GP52" s="79"/>
      <c r="GQ52" s="79"/>
      <c r="GR52" s="79"/>
      <c r="GS52" s="79"/>
      <c r="GT52" s="79"/>
      <c r="GU52" s="79"/>
      <c r="GV52" s="79"/>
      <c r="GW52" s="79"/>
      <c r="GX52" s="79"/>
      <c r="GY52" s="79"/>
      <c r="GZ52" s="79"/>
      <c r="HA52" s="79"/>
      <c r="HB52" s="79"/>
      <c r="HC52" s="79"/>
      <c r="HD52" s="79"/>
      <c r="HE52" s="79"/>
      <c r="HF52" s="79"/>
      <c r="HG52" s="79"/>
      <c r="HH52" s="79"/>
      <c r="HI52" s="79"/>
      <c r="HJ52" s="79"/>
      <c r="HK52" s="79"/>
      <c r="HL52" s="79"/>
      <c r="HM52" s="79"/>
      <c r="HN52" s="79"/>
      <c r="HO52" s="79"/>
      <c r="HP52" s="79"/>
      <c r="HQ52" s="79"/>
      <c r="HR52" s="79"/>
      <c r="HS52" s="79"/>
      <c r="HT52" s="79"/>
      <c r="HU52" s="79"/>
      <c r="HV52" s="79"/>
      <c r="HW52" s="79"/>
      <c r="HX52" s="79"/>
      <c r="HY52" s="79"/>
      <c r="HZ52" s="79"/>
      <c r="IA52" s="79"/>
      <c r="IB52" s="79"/>
      <c r="IC52" s="79"/>
      <c r="ID52" s="79"/>
      <c r="IE52" s="79"/>
      <c r="IF52" s="79"/>
      <c r="IG52" s="79"/>
      <c r="IH52" s="79"/>
      <c r="II52" s="79"/>
      <c r="IJ52" s="79"/>
      <c r="IK52" s="79"/>
      <c r="IL52" s="79"/>
      <c r="IM52" s="79"/>
      <c r="IN52" s="79"/>
      <c r="IO52" s="79"/>
      <c r="IP52" s="79"/>
      <c r="IQ52" s="79"/>
      <c r="IR52" s="79"/>
      <c r="IS52" s="79"/>
      <c r="IT52" s="79"/>
      <c r="IU52" s="79"/>
      <c r="IV52" s="79"/>
    </row>
    <row r="53" spans="1:256" x14ac:dyDescent="0.25">
      <c r="A53" s="47">
        <f t="shared" si="0"/>
        <v>4</v>
      </c>
      <c r="B53" s="62"/>
      <c r="C53" s="62"/>
      <c r="D53" s="62"/>
      <c r="E53" s="62"/>
      <c r="F53" s="205"/>
      <c r="G53" s="120"/>
      <c r="H53" s="111"/>
      <c r="I53" s="111"/>
      <c r="J53" s="112"/>
      <c r="K53" s="224"/>
      <c r="L53" s="225"/>
      <c r="M53" s="115"/>
      <c r="N53" s="115"/>
      <c r="O53" s="117"/>
      <c r="P53" s="117"/>
      <c r="Q53" s="76"/>
      <c r="R53" s="86"/>
      <c r="S53" s="86"/>
      <c r="T53" s="86"/>
      <c r="U53" s="86"/>
      <c r="V53" s="86"/>
      <c r="W53" s="86"/>
      <c r="X53" s="86"/>
      <c r="Y53" s="86"/>
      <c r="Z53" s="86"/>
      <c r="AA53" s="79"/>
      <c r="AB53" s="79"/>
      <c r="AC53" s="79"/>
      <c r="AD53" s="79"/>
      <c r="AE53" s="79"/>
      <c r="AF53" s="79"/>
      <c r="AG53" s="79"/>
      <c r="AH53" s="79"/>
      <c r="AI53" s="79"/>
      <c r="AJ53" s="79"/>
      <c r="AK53" s="79"/>
      <c r="AL53" s="79"/>
      <c r="AM53" s="79"/>
      <c r="AN53" s="79"/>
      <c r="AO53" s="79"/>
      <c r="AP53" s="79"/>
      <c r="AQ53" s="79"/>
      <c r="AR53" s="79"/>
      <c r="AS53" s="79"/>
      <c r="AT53" s="79"/>
      <c r="AU53" s="79"/>
      <c r="AV53" s="79"/>
      <c r="AW53" s="79"/>
      <c r="AX53" s="79"/>
      <c r="AY53" s="79"/>
      <c r="AZ53" s="79"/>
      <c r="BA53" s="79"/>
      <c r="BB53" s="79"/>
      <c r="BC53" s="79"/>
      <c r="BD53" s="79"/>
      <c r="BE53" s="79"/>
      <c r="BF53" s="79"/>
      <c r="BG53" s="79"/>
      <c r="BH53" s="79"/>
      <c r="BI53" s="79"/>
      <c r="BJ53" s="79"/>
      <c r="BK53" s="79"/>
      <c r="BL53" s="79"/>
      <c r="BM53" s="79"/>
      <c r="BN53" s="79"/>
      <c r="BO53" s="79"/>
      <c r="BP53" s="79"/>
      <c r="BQ53" s="79"/>
      <c r="BR53" s="79"/>
      <c r="BS53" s="79"/>
      <c r="BT53" s="79"/>
      <c r="BU53" s="79"/>
      <c r="BV53" s="79"/>
      <c r="BW53" s="79"/>
      <c r="BX53" s="79"/>
      <c r="BY53" s="79"/>
      <c r="BZ53" s="79"/>
      <c r="CA53" s="79"/>
      <c r="CB53" s="79"/>
      <c r="CC53" s="79"/>
      <c r="CD53" s="79"/>
      <c r="CE53" s="79"/>
      <c r="CF53" s="79"/>
      <c r="CG53" s="79"/>
      <c r="CH53" s="79"/>
      <c r="CI53" s="79"/>
      <c r="CJ53" s="79"/>
      <c r="CK53" s="79"/>
      <c r="CL53" s="79"/>
      <c r="CM53" s="79"/>
      <c r="CN53" s="79"/>
      <c r="CO53" s="79"/>
      <c r="CP53" s="79"/>
      <c r="CQ53" s="79"/>
      <c r="CR53" s="79"/>
      <c r="CS53" s="79"/>
      <c r="CT53" s="79"/>
      <c r="CU53" s="79"/>
      <c r="CV53" s="79"/>
      <c r="CW53" s="79"/>
      <c r="CX53" s="79"/>
      <c r="CY53" s="79"/>
      <c r="CZ53" s="79"/>
      <c r="DA53" s="79"/>
      <c r="DB53" s="79"/>
      <c r="DC53" s="79"/>
      <c r="DD53" s="79"/>
      <c r="DE53" s="79"/>
      <c r="DF53" s="79"/>
      <c r="DG53" s="79"/>
      <c r="DH53" s="79"/>
      <c r="DI53" s="79"/>
      <c r="DJ53" s="79"/>
      <c r="DK53" s="79"/>
      <c r="DL53" s="79"/>
      <c r="DM53" s="79"/>
      <c r="DN53" s="79"/>
      <c r="DO53" s="79"/>
      <c r="DP53" s="79"/>
      <c r="DQ53" s="79"/>
      <c r="DR53" s="79"/>
      <c r="DS53" s="79"/>
      <c r="DT53" s="79"/>
      <c r="DU53" s="79"/>
      <c r="DV53" s="79"/>
      <c r="DW53" s="79"/>
      <c r="DX53" s="79"/>
      <c r="DY53" s="79"/>
      <c r="DZ53" s="79"/>
      <c r="EA53" s="79"/>
      <c r="EB53" s="79"/>
      <c r="EC53" s="79"/>
      <c r="ED53" s="79"/>
      <c r="EE53" s="79"/>
      <c r="EF53" s="79"/>
      <c r="EG53" s="79"/>
      <c r="EH53" s="79"/>
      <c r="EI53" s="79"/>
      <c r="EJ53" s="79"/>
      <c r="EK53" s="79"/>
      <c r="EL53" s="79"/>
      <c r="EM53" s="79"/>
      <c r="EN53" s="79"/>
      <c r="EO53" s="79"/>
      <c r="EP53" s="79"/>
      <c r="EQ53" s="79"/>
      <c r="ER53" s="79"/>
      <c r="ES53" s="79"/>
      <c r="ET53" s="79"/>
      <c r="EU53" s="79"/>
      <c r="EV53" s="79"/>
      <c r="EW53" s="79"/>
      <c r="EX53" s="79"/>
      <c r="EY53" s="79"/>
      <c r="EZ53" s="79"/>
      <c r="FA53" s="79"/>
      <c r="FB53" s="79"/>
      <c r="FC53" s="79"/>
      <c r="FD53" s="79"/>
      <c r="FE53" s="79"/>
      <c r="FF53" s="79"/>
      <c r="FG53" s="79"/>
      <c r="FH53" s="79"/>
      <c r="FI53" s="79"/>
      <c r="FJ53" s="79"/>
      <c r="FK53" s="79"/>
      <c r="FL53" s="79"/>
      <c r="FM53" s="79"/>
      <c r="FN53" s="79"/>
      <c r="FO53" s="79"/>
      <c r="FP53" s="79"/>
      <c r="FQ53" s="79"/>
      <c r="FR53" s="79"/>
      <c r="FS53" s="79"/>
      <c r="FT53" s="79"/>
      <c r="FU53" s="79"/>
      <c r="FV53" s="79"/>
      <c r="FW53" s="79"/>
      <c r="FX53" s="79"/>
      <c r="FY53" s="79"/>
      <c r="FZ53" s="79"/>
      <c r="GA53" s="79"/>
      <c r="GB53" s="79"/>
      <c r="GC53" s="79"/>
      <c r="GD53" s="79"/>
      <c r="GE53" s="79"/>
      <c r="GF53" s="79"/>
      <c r="GG53" s="79"/>
      <c r="GH53" s="79"/>
      <c r="GI53" s="79"/>
      <c r="GJ53" s="79"/>
      <c r="GK53" s="79"/>
      <c r="GL53" s="79"/>
      <c r="GM53" s="79"/>
      <c r="GN53" s="79"/>
      <c r="GO53" s="79"/>
      <c r="GP53" s="79"/>
      <c r="GQ53" s="79"/>
      <c r="GR53" s="79"/>
      <c r="GS53" s="79"/>
      <c r="GT53" s="79"/>
      <c r="GU53" s="79"/>
      <c r="GV53" s="79"/>
      <c r="GW53" s="79"/>
      <c r="GX53" s="79"/>
      <c r="GY53" s="79"/>
      <c r="GZ53" s="79"/>
      <c r="HA53" s="79"/>
      <c r="HB53" s="79"/>
      <c r="HC53" s="79"/>
      <c r="HD53" s="79"/>
      <c r="HE53" s="79"/>
      <c r="HF53" s="79"/>
      <c r="HG53" s="79"/>
      <c r="HH53" s="79"/>
      <c r="HI53" s="79"/>
      <c r="HJ53" s="79"/>
      <c r="HK53" s="79"/>
      <c r="HL53" s="79"/>
      <c r="HM53" s="79"/>
      <c r="HN53" s="79"/>
      <c r="HO53" s="79"/>
      <c r="HP53" s="79"/>
      <c r="HQ53" s="79"/>
      <c r="HR53" s="79"/>
      <c r="HS53" s="79"/>
      <c r="HT53" s="79"/>
      <c r="HU53" s="79"/>
      <c r="HV53" s="79"/>
      <c r="HW53" s="79"/>
      <c r="HX53" s="79"/>
      <c r="HY53" s="79"/>
      <c r="HZ53" s="79"/>
      <c r="IA53" s="79"/>
      <c r="IB53" s="79"/>
      <c r="IC53" s="79"/>
      <c r="ID53" s="79"/>
      <c r="IE53" s="79"/>
      <c r="IF53" s="79"/>
      <c r="IG53" s="79"/>
      <c r="IH53" s="79"/>
      <c r="II53" s="79"/>
      <c r="IJ53" s="79"/>
      <c r="IK53" s="79"/>
      <c r="IL53" s="79"/>
      <c r="IM53" s="79"/>
      <c r="IN53" s="79"/>
      <c r="IO53" s="79"/>
      <c r="IP53" s="79"/>
      <c r="IQ53" s="79"/>
      <c r="IR53" s="79"/>
      <c r="IS53" s="79"/>
      <c r="IT53" s="79"/>
      <c r="IU53" s="79"/>
      <c r="IV53" s="79"/>
    </row>
    <row r="54" spans="1:256" x14ac:dyDescent="0.25">
      <c r="A54" s="47">
        <f t="shared" si="0"/>
        <v>5</v>
      </c>
      <c r="B54" s="62"/>
      <c r="C54" s="63"/>
      <c r="D54" s="62"/>
      <c r="E54" s="119"/>
      <c r="F54" s="120"/>
      <c r="G54" s="120"/>
      <c r="H54" s="111"/>
      <c r="I54" s="111"/>
      <c r="J54" s="112"/>
      <c r="K54" s="224"/>
      <c r="L54" s="112"/>
      <c r="M54" s="115"/>
      <c r="N54" s="115"/>
      <c r="O54" s="117"/>
      <c r="P54" s="117"/>
      <c r="Q54" s="76"/>
      <c r="R54" s="86"/>
      <c r="S54" s="86"/>
      <c r="T54" s="86"/>
      <c r="U54" s="86"/>
      <c r="V54" s="86"/>
      <c r="W54" s="86"/>
      <c r="X54" s="86"/>
      <c r="Y54" s="86"/>
      <c r="Z54" s="86"/>
      <c r="AA54" s="79"/>
      <c r="AB54" s="79"/>
      <c r="AC54" s="79"/>
      <c r="AD54" s="79"/>
      <c r="AE54" s="79"/>
      <c r="AF54" s="79"/>
      <c r="AG54" s="79"/>
      <c r="AH54" s="79"/>
      <c r="AI54" s="79"/>
      <c r="AJ54" s="79"/>
      <c r="AK54" s="79"/>
      <c r="AL54" s="79"/>
      <c r="AM54" s="79"/>
      <c r="AN54" s="79"/>
      <c r="AO54" s="79"/>
      <c r="AP54" s="79"/>
      <c r="AQ54" s="79"/>
      <c r="AR54" s="79"/>
      <c r="AS54" s="79"/>
      <c r="AT54" s="79"/>
      <c r="AU54" s="79"/>
      <c r="AV54" s="79"/>
      <c r="AW54" s="79"/>
      <c r="AX54" s="79"/>
      <c r="AY54" s="79"/>
      <c r="AZ54" s="79"/>
      <c r="BA54" s="79"/>
      <c r="BB54" s="79"/>
      <c r="BC54" s="79"/>
      <c r="BD54" s="79"/>
      <c r="BE54" s="79"/>
      <c r="BF54" s="79"/>
      <c r="BG54" s="79"/>
      <c r="BH54" s="79"/>
      <c r="BI54" s="79"/>
      <c r="BJ54" s="79"/>
      <c r="BK54" s="79"/>
      <c r="BL54" s="79"/>
      <c r="BM54" s="79"/>
      <c r="BN54" s="79"/>
      <c r="BO54" s="79"/>
      <c r="BP54" s="79"/>
      <c r="BQ54" s="79"/>
      <c r="BR54" s="79"/>
      <c r="BS54" s="79"/>
      <c r="BT54" s="79"/>
      <c r="BU54" s="79"/>
      <c r="BV54" s="79"/>
      <c r="BW54" s="79"/>
      <c r="BX54" s="79"/>
      <c r="BY54" s="79"/>
      <c r="BZ54" s="79"/>
      <c r="CA54" s="79"/>
      <c r="CB54" s="79"/>
      <c r="CC54" s="79"/>
      <c r="CD54" s="79"/>
      <c r="CE54" s="79"/>
      <c r="CF54" s="79"/>
      <c r="CG54" s="79"/>
      <c r="CH54" s="79"/>
      <c r="CI54" s="79"/>
      <c r="CJ54" s="79"/>
      <c r="CK54" s="79"/>
      <c r="CL54" s="79"/>
      <c r="CM54" s="79"/>
      <c r="CN54" s="79"/>
      <c r="CO54" s="79"/>
      <c r="CP54" s="79"/>
      <c r="CQ54" s="79"/>
      <c r="CR54" s="79"/>
      <c r="CS54" s="79"/>
      <c r="CT54" s="79"/>
      <c r="CU54" s="79"/>
      <c r="CV54" s="79"/>
      <c r="CW54" s="79"/>
      <c r="CX54" s="79"/>
      <c r="CY54" s="79"/>
      <c r="CZ54" s="79"/>
      <c r="DA54" s="79"/>
      <c r="DB54" s="79"/>
      <c r="DC54" s="79"/>
      <c r="DD54" s="79"/>
      <c r="DE54" s="79"/>
      <c r="DF54" s="79"/>
      <c r="DG54" s="79"/>
      <c r="DH54" s="79"/>
      <c r="DI54" s="79"/>
      <c r="DJ54" s="79"/>
      <c r="DK54" s="79"/>
      <c r="DL54" s="79"/>
      <c r="DM54" s="79"/>
      <c r="DN54" s="79"/>
      <c r="DO54" s="79"/>
      <c r="DP54" s="79"/>
      <c r="DQ54" s="79"/>
      <c r="DR54" s="79"/>
      <c r="DS54" s="79"/>
      <c r="DT54" s="79"/>
      <c r="DU54" s="79"/>
      <c r="DV54" s="79"/>
      <c r="DW54" s="79"/>
      <c r="DX54" s="79"/>
      <c r="DY54" s="79"/>
      <c r="DZ54" s="79"/>
      <c r="EA54" s="79"/>
      <c r="EB54" s="79"/>
      <c r="EC54" s="79"/>
      <c r="ED54" s="79"/>
      <c r="EE54" s="79"/>
      <c r="EF54" s="79"/>
      <c r="EG54" s="79"/>
      <c r="EH54" s="79"/>
      <c r="EI54" s="79"/>
      <c r="EJ54" s="79"/>
      <c r="EK54" s="79"/>
      <c r="EL54" s="79"/>
      <c r="EM54" s="79"/>
      <c r="EN54" s="79"/>
      <c r="EO54" s="79"/>
      <c r="EP54" s="79"/>
      <c r="EQ54" s="79"/>
      <c r="ER54" s="79"/>
      <c r="ES54" s="79"/>
      <c r="ET54" s="79"/>
      <c r="EU54" s="79"/>
      <c r="EV54" s="79"/>
      <c r="EW54" s="79"/>
      <c r="EX54" s="79"/>
      <c r="EY54" s="79"/>
      <c r="EZ54" s="79"/>
      <c r="FA54" s="79"/>
      <c r="FB54" s="79"/>
      <c r="FC54" s="79"/>
      <c r="FD54" s="79"/>
      <c r="FE54" s="79"/>
      <c r="FF54" s="79"/>
      <c r="FG54" s="79"/>
      <c r="FH54" s="79"/>
      <c r="FI54" s="79"/>
      <c r="FJ54" s="79"/>
      <c r="FK54" s="79"/>
      <c r="FL54" s="79"/>
      <c r="FM54" s="79"/>
      <c r="FN54" s="79"/>
      <c r="FO54" s="79"/>
      <c r="FP54" s="79"/>
      <c r="FQ54" s="79"/>
      <c r="FR54" s="79"/>
      <c r="FS54" s="79"/>
      <c r="FT54" s="79"/>
      <c r="FU54" s="79"/>
      <c r="FV54" s="79"/>
      <c r="FW54" s="79"/>
      <c r="FX54" s="79"/>
      <c r="FY54" s="79"/>
      <c r="FZ54" s="79"/>
      <c r="GA54" s="79"/>
      <c r="GB54" s="79"/>
      <c r="GC54" s="79"/>
      <c r="GD54" s="79"/>
      <c r="GE54" s="79"/>
      <c r="GF54" s="79"/>
      <c r="GG54" s="79"/>
      <c r="GH54" s="79"/>
      <c r="GI54" s="79"/>
      <c r="GJ54" s="79"/>
      <c r="GK54" s="79"/>
      <c r="GL54" s="79"/>
      <c r="GM54" s="79"/>
      <c r="GN54" s="79"/>
      <c r="GO54" s="79"/>
      <c r="GP54" s="79"/>
      <c r="GQ54" s="79"/>
      <c r="GR54" s="79"/>
      <c r="GS54" s="79"/>
      <c r="GT54" s="79"/>
      <c r="GU54" s="79"/>
      <c r="GV54" s="79"/>
      <c r="GW54" s="79"/>
      <c r="GX54" s="79"/>
      <c r="GY54" s="79"/>
      <c r="GZ54" s="79"/>
      <c r="HA54" s="79"/>
      <c r="HB54" s="79"/>
      <c r="HC54" s="79"/>
      <c r="HD54" s="79"/>
      <c r="HE54" s="79"/>
      <c r="HF54" s="79"/>
      <c r="HG54" s="79"/>
      <c r="HH54" s="79"/>
      <c r="HI54" s="79"/>
      <c r="HJ54" s="79"/>
      <c r="HK54" s="79"/>
      <c r="HL54" s="79"/>
      <c r="HM54" s="79"/>
      <c r="HN54" s="79"/>
      <c r="HO54" s="79"/>
      <c r="HP54" s="79"/>
      <c r="HQ54" s="79"/>
      <c r="HR54" s="79"/>
      <c r="HS54" s="79"/>
      <c r="HT54" s="79"/>
      <c r="HU54" s="79"/>
      <c r="HV54" s="79"/>
      <c r="HW54" s="79"/>
      <c r="HX54" s="79"/>
      <c r="HY54" s="79"/>
      <c r="HZ54" s="79"/>
      <c r="IA54" s="79"/>
      <c r="IB54" s="79"/>
      <c r="IC54" s="79"/>
      <c r="ID54" s="79"/>
      <c r="IE54" s="79"/>
      <c r="IF54" s="79"/>
      <c r="IG54" s="79"/>
      <c r="IH54" s="79"/>
      <c r="II54" s="79"/>
      <c r="IJ54" s="79"/>
      <c r="IK54" s="79"/>
      <c r="IL54" s="79"/>
      <c r="IM54" s="79"/>
      <c r="IN54" s="79"/>
      <c r="IO54" s="79"/>
      <c r="IP54" s="79"/>
      <c r="IQ54" s="79"/>
      <c r="IR54" s="79"/>
      <c r="IS54" s="79"/>
      <c r="IT54" s="79"/>
      <c r="IU54" s="79"/>
      <c r="IV54" s="79"/>
    </row>
    <row r="55" spans="1:256" x14ac:dyDescent="0.25">
      <c r="A55" s="47">
        <f t="shared" si="0"/>
        <v>6</v>
      </c>
      <c r="B55" s="62"/>
      <c r="C55" s="63"/>
      <c r="D55" s="62"/>
      <c r="E55" s="119"/>
      <c r="F55" s="120"/>
      <c r="G55" s="120"/>
      <c r="H55" s="111"/>
      <c r="I55" s="113"/>
      <c r="J55" s="112"/>
      <c r="K55" s="112"/>
      <c r="L55" s="112"/>
      <c r="M55" s="115"/>
      <c r="N55" s="115"/>
      <c r="O55" s="117"/>
      <c r="P55" s="117"/>
      <c r="Q55" s="76"/>
      <c r="R55" s="86"/>
      <c r="S55" s="86"/>
      <c r="T55" s="86"/>
      <c r="U55" s="86"/>
      <c r="V55" s="86"/>
      <c r="W55" s="86"/>
      <c r="X55" s="86"/>
      <c r="Y55" s="86"/>
      <c r="Z55" s="86"/>
      <c r="AA55" s="79"/>
      <c r="AB55" s="79"/>
      <c r="AC55" s="79"/>
      <c r="AD55" s="79"/>
      <c r="AE55" s="79"/>
      <c r="AF55" s="79"/>
      <c r="AG55" s="79"/>
      <c r="AH55" s="79"/>
      <c r="AI55" s="79"/>
      <c r="AJ55" s="79"/>
      <c r="AK55" s="79"/>
      <c r="AL55" s="79"/>
      <c r="AM55" s="79"/>
      <c r="AN55" s="79"/>
      <c r="AO55" s="79"/>
      <c r="AP55" s="79"/>
      <c r="AQ55" s="79"/>
      <c r="AR55" s="79"/>
      <c r="AS55" s="79"/>
      <c r="AT55" s="79"/>
      <c r="AU55" s="79"/>
      <c r="AV55" s="79"/>
      <c r="AW55" s="79"/>
      <c r="AX55" s="79"/>
      <c r="AY55" s="79"/>
      <c r="AZ55" s="79"/>
      <c r="BA55" s="79"/>
      <c r="BB55" s="79"/>
      <c r="BC55" s="79"/>
      <c r="BD55" s="79"/>
      <c r="BE55" s="79"/>
      <c r="BF55" s="79"/>
      <c r="BG55" s="79"/>
      <c r="BH55" s="79"/>
      <c r="BI55" s="79"/>
      <c r="BJ55" s="79"/>
      <c r="BK55" s="79"/>
      <c r="BL55" s="79"/>
      <c r="BM55" s="79"/>
      <c r="BN55" s="79"/>
      <c r="BO55" s="79"/>
      <c r="BP55" s="79"/>
      <c r="BQ55" s="79"/>
      <c r="BR55" s="79"/>
      <c r="BS55" s="79"/>
      <c r="BT55" s="79"/>
      <c r="BU55" s="79"/>
      <c r="BV55" s="79"/>
      <c r="BW55" s="79"/>
      <c r="BX55" s="79"/>
      <c r="BY55" s="79"/>
      <c r="BZ55" s="79"/>
      <c r="CA55" s="79"/>
      <c r="CB55" s="79"/>
      <c r="CC55" s="79"/>
      <c r="CD55" s="79"/>
      <c r="CE55" s="79"/>
      <c r="CF55" s="79"/>
      <c r="CG55" s="79"/>
      <c r="CH55" s="79"/>
      <c r="CI55" s="79"/>
      <c r="CJ55" s="79"/>
      <c r="CK55" s="79"/>
      <c r="CL55" s="79"/>
      <c r="CM55" s="79"/>
      <c r="CN55" s="79"/>
      <c r="CO55" s="79"/>
      <c r="CP55" s="79"/>
      <c r="CQ55" s="79"/>
      <c r="CR55" s="79"/>
      <c r="CS55" s="79"/>
      <c r="CT55" s="79"/>
      <c r="CU55" s="79"/>
      <c r="CV55" s="79"/>
      <c r="CW55" s="79"/>
      <c r="CX55" s="79"/>
      <c r="CY55" s="79"/>
      <c r="CZ55" s="79"/>
      <c r="DA55" s="79"/>
      <c r="DB55" s="79"/>
      <c r="DC55" s="79"/>
      <c r="DD55" s="79"/>
      <c r="DE55" s="79"/>
      <c r="DF55" s="79"/>
      <c r="DG55" s="79"/>
      <c r="DH55" s="79"/>
      <c r="DI55" s="79"/>
      <c r="DJ55" s="79"/>
      <c r="DK55" s="79"/>
      <c r="DL55" s="79"/>
      <c r="DM55" s="79"/>
      <c r="DN55" s="79"/>
      <c r="DO55" s="79"/>
      <c r="DP55" s="79"/>
      <c r="DQ55" s="79"/>
      <c r="DR55" s="79"/>
      <c r="DS55" s="79"/>
      <c r="DT55" s="79"/>
      <c r="DU55" s="79"/>
      <c r="DV55" s="79"/>
      <c r="DW55" s="79"/>
      <c r="DX55" s="79"/>
      <c r="DY55" s="79"/>
      <c r="DZ55" s="79"/>
      <c r="EA55" s="79"/>
      <c r="EB55" s="79"/>
      <c r="EC55" s="79"/>
      <c r="ED55" s="79"/>
      <c r="EE55" s="79"/>
      <c r="EF55" s="79"/>
      <c r="EG55" s="79"/>
      <c r="EH55" s="79"/>
      <c r="EI55" s="79"/>
      <c r="EJ55" s="79"/>
      <c r="EK55" s="79"/>
      <c r="EL55" s="79"/>
      <c r="EM55" s="79"/>
      <c r="EN55" s="79"/>
      <c r="EO55" s="79"/>
      <c r="EP55" s="79"/>
      <c r="EQ55" s="79"/>
      <c r="ER55" s="79"/>
      <c r="ES55" s="79"/>
      <c r="ET55" s="79"/>
      <c r="EU55" s="79"/>
      <c r="EV55" s="79"/>
      <c r="EW55" s="79"/>
      <c r="EX55" s="79"/>
      <c r="EY55" s="79"/>
      <c r="EZ55" s="79"/>
      <c r="FA55" s="79"/>
      <c r="FB55" s="79"/>
      <c r="FC55" s="79"/>
      <c r="FD55" s="79"/>
      <c r="FE55" s="79"/>
      <c r="FF55" s="79"/>
      <c r="FG55" s="79"/>
      <c r="FH55" s="79"/>
      <c r="FI55" s="79"/>
      <c r="FJ55" s="79"/>
      <c r="FK55" s="79"/>
      <c r="FL55" s="79"/>
      <c r="FM55" s="79"/>
      <c r="FN55" s="79"/>
      <c r="FO55" s="79"/>
      <c r="FP55" s="79"/>
      <c r="FQ55" s="79"/>
      <c r="FR55" s="79"/>
      <c r="FS55" s="79"/>
      <c r="FT55" s="79"/>
      <c r="FU55" s="79"/>
      <c r="FV55" s="79"/>
      <c r="FW55" s="79"/>
      <c r="FX55" s="79"/>
      <c r="FY55" s="79"/>
      <c r="FZ55" s="79"/>
      <c r="GA55" s="79"/>
      <c r="GB55" s="79"/>
      <c r="GC55" s="79"/>
      <c r="GD55" s="79"/>
      <c r="GE55" s="79"/>
      <c r="GF55" s="79"/>
      <c r="GG55" s="79"/>
      <c r="GH55" s="79"/>
      <c r="GI55" s="79"/>
      <c r="GJ55" s="79"/>
      <c r="GK55" s="79"/>
      <c r="GL55" s="79"/>
      <c r="GM55" s="79"/>
      <c r="GN55" s="79"/>
      <c r="GO55" s="79"/>
      <c r="GP55" s="79"/>
      <c r="GQ55" s="79"/>
      <c r="GR55" s="79"/>
      <c r="GS55" s="79"/>
      <c r="GT55" s="79"/>
      <c r="GU55" s="79"/>
      <c r="GV55" s="79"/>
      <c r="GW55" s="79"/>
      <c r="GX55" s="79"/>
      <c r="GY55" s="79"/>
      <c r="GZ55" s="79"/>
      <c r="HA55" s="79"/>
      <c r="HB55" s="79"/>
      <c r="HC55" s="79"/>
      <c r="HD55" s="79"/>
      <c r="HE55" s="79"/>
      <c r="HF55" s="79"/>
      <c r="HG55" s="79"/>
      <c r="HH55" s="79"/>
      <c r="HI55" s="79"/>
      <c r="HJ55" s="79"/>
      <c r="HK55" s="79"/>
      <c r="HL55" s="79"/>
      <c r="HM55" s="79"/>
      <c r="HN55" s="79"/>
      <c r="HO55" s="79"/>
      <c r="HP55" s="79"/>
      <c r="HQ55" s="79"/>
      <c r="HR55" s="79"/>
      <c r="HS55" s="79"/>
      <c r="HT55" s="79"/>
      <c r="HU55" s="79"/>
      <c r="HV55" s="79"/>
      <c r="HW55" s="79"/>
      <c r="HX55" s="79"/>
      <c r="HY55" s="79"/>
      <c r="HZ55" s="79"/>
      <c r="IA55" s="79"/>
      <c r="IB55" s="79"/>
      <c r="IC55" s="79"/>
      <c r="ID55" s="79"/>
      <c r="IE55" s="79"/>
      <c r="IF55" s="79"/>
      <c r="IG55" s="79"/>
      <c r="IH55" s="79"/>
      <c r="II55" s="79"/>
      <c r="IJ55" s="79"/>
      <c r="IK55" s="79"/>
      <c r="IL55" s="79"/>
      <c r="IM55" s="79"/>
      <c r="IN55" s="79"/>
      <c r="IO55" s="79"/>
      <c r="IP55" s="79"/>
      <c r="IQ55" s="79"/>
      <c r="IR55" s="79"/>
      <c r="IS55" s="79"/>
      <c r="IT55" s="79"/>
      <c r="IU55" s="79"/>
      <c r="IV55" s="79"/>
    </row>
    <row r="56" spans="1:256" x14ac:dyDescent="0.25">
      <c r="A56" s="47">
        <f t="shared" si="0"/>
        <v>7</v>
      </c>
      <c r="B56" s="62"/>
      <c r="C56" s="63"/>
      <c r="D56" s="62"/>
      <c r="E56" s="119"/>
      <c r="F56" s="120"/>
      <c r="G56" s="120"/>
      <c r="H56" s="111"/>
      <c r="I56" s="113"/>
      <c r="J56" s="112"/>
      <c r="K56" s="112"/>
      <c r="L56" s="112"/>
      <c r="M56" s="115"/>
      <c r="N56" s="115"/>
      <c r="O56" s="117"/>
      <c r="P56" s="117"/>
      <c r="Q56" s="76"/>
      <c r="R56" s="86"/>
      <c r="S56" s="86"/>
      <c r="T56" s="86"/>
      <c r="U56" s="86"/>
      <c r="V56" s="86"/>
      <c r="W56" s="86"/>
      <c r="X56" s="86"/>
      <c r="Y56" s="86"/>
      <c r="Z56" s="86"/>
      <c r="AA56" s="79"/>
      <c r="AB56" s="79"/>
      <c r="AC56" s="79"/>
      <c r="AD56" s="79"/>
      <c r="AE56" s="79"/>
      <c r="AF56" s="79"/>
      <c r="AG56" s="79"/>
      <c r="AH56" s="79"/>
      <c r="AI56" s="79"/>
      <c r="AJ56" s="79"/>
      <c r="AK56" s="79"/>
      <c r="AL56" s="79"/>
      <c r="AM56" s="79"/>
      <c r="AN56" s="79"/>
      <c r="AO56" s="79"/>
      <c r="AP56" s="79"/>
      <c r="AQ56" s="79"/>
      <c r="AR56" s="79"/>
      <c r="AS56" s="79"/>
      <c r="AT56" s="79"/>
      <c r="AU56" s="79"/>
      <c r="AV56" s="79"/>
      <c r="AW56" s="79"/>
      <c r="AX56" s="79"/>
      <c r="AY56" s="79"/>
      <c r="AZ56" s="79"/>
      <c r="BA56" s="79"/>
      <c r="BB56" s="79"/>
      <c r="BC56" s="79"/>
      <c r="BD56" s="79"/>
      <c r="BE56" s="79"/>
      <c r="BF56" s="79"/>
      <c r="BG56" s="79"/>
      <c r="BH56" s="79"/>
      <c r="BI56" s="79"/>
      <c r="BJ56" s="79"/>
      <c r="BK56" s="79"/>
      <c r="BL56" s="79"/>
      <c r="BM56" s="79"/>
      <c r="BN56" s="79"/>
      <c r="BO56" s="79"/>
      <c r="BP56" s="79"/>
      <c r="BQ56" s="79"/>
      <c r="BR56" s="79"/>
      <c r="BS56" s="79"/>
      <c r="BT56" s="79"/>
      <c r="BU56" s="79"/>
      <c r="BV56" s="79"/>
      <c r="BW56" s="79"/>
      <c r="BX56" s="79"/>
      <c r="BY56" s="79"/>
      <c r="BZ56" s="79"/>
      <c r="CA56" s="79"/>
      <c r="CB56" s="79"/>
      <c r="CC56" s="79"/>
      <c r="CD56" s="79"/>
      <c r="CE56" s="79"/>
      <c r="CF56" s="79"/>
      <c r="CG56" s="79"/>
      <c r="CH56" s="79"/>
      <c r="CI56" s="79"/>
      <c r="CJ56" s="79"/>
      <c r="CK56" s="79"/>
      <c r="CL56" s="79"/>
      <c r="CM56" s="79"/>
      <c r="CN56" s="79"/>
      <c r="CO56" s="79"/>
      <c r="CP56" s="79"/>
      <c r="CQ56" s="79"/>
      <c r="CR56" s="79"/>
      <c r="CS56" s="79"/>
      <c r="CT56" s="79"/>
      <c r="CU56" s="79"/>
      <c r="CV56" s="79"/>
      <c r="CW56" s="79"/>
      <c r="CX56" s="79"/>
      <c r="CY56" s="79"/>
      <c r="CZ56" s="79"/>
      <c r="DA56" s="79"/>
      <c r="DB56" s="79"/>
      <c r="DC56" s="79"/>
      <c r="DD56" s="79"/>
      <c r="DE56" s="79"/>
      <c r="DF56" s="79"/>
      <c r="DG56" s="79"/>
      <c r="DH56" s="79"/>
      <c r="DI56" s="79"/>
      <c r="DJ56" s="79"/>
      <c r="DK56" s="79"/>
      <c r="DL56" s="79"/>
      <c r="DM56" s="79"/>
      <c r="DN56" s="79"/>
      <c r="DO56" s="79"/>
      <c r="DP56" s="79"/>
      <c r="DQ56" s="79"/>
      <c r="DR56" s="79"/>
      <c r="DS56" s="79"/>
      <c r="DT56" s="79"/>
      <c r="DU56" s="79"/>
      <c r="DV56" s="79"/>
      <c r="DW56" s="79"/>
      <c r="DX56" s="79"/>
      <c r="DY56" s="79"/>
      <c r="DZ56" s="79"/>
      <c r="EA56" s="79"/>
      <c r="EB56" s="79"/>
      <c r="EC56" s="79"/>
      <c r="ED56" s="79"/>
      <c r="EE56" s="79"/>
      <c r="EF56" s="79"/>
      <c r="EG56" s="79"/>
      <c r="EH56" s="79"/>
      <c r="EI56" s="79"/>
      <c r="EJ56" s="79"/>
      <c r="EK56" s="79"/>
      <c r="EL56" s="79"/>
      <c r="EM56" s="79"/>
      <c r="EN56" s="79"/>
      <c r="EO56" s="79"/>
      <c r="EP56" s="79"/>
      <c r="EQ56" s="79"/>
      <c r="ER56" s="79"/>
      <c r="ES56" s="79"/>
      <c r="ET56" s="79"/>
      <c r="EU56" s="79"/>
      <c r="EV56" s="79"/>
      <c r="EW56" s="79"/>
      <c r="EX56" s="79"/>
      <c r="EY56" s="79"/>
      <c r="EZ56" s="79"/>
      <c r="FA56" s="79"/>
      <c r="FB56" s="79"/>
      <c r="FC56" s="79"/>
      <c r="FD56" s="79"/>
      <c r="FE56" s="79"/>
      <c r="FF56" s="79"/>
      <c r="FG56" s="79"/>
      <c r="FH56" s="79"/>
      <c r="FI56" s="79"/>
      <c r="FJ56" s="79"/>
      <c r="FK56" s="79"/>
      <c r="FL56" s="79"/>
      <c r="FM56" s="79"/>
      <c r="FN56" s="79"/>
      <c r="FO56" s="79"/>
      <c r="FP56" s="79"/>
      <c r="FQ56" s="79"/>
      <c r="FR56" s="79"/>
      <c r="FS56" s="79"/>
      <c r="FT56" s="79"/>
      <c r="FU56" s="79"/>
      <c r="FV56" s="79"/>
      <c r="FW56" s="79"/>
      <c r="FX56" s="79"/>
      <c r="FY56" s="79"/>
      <c r="FZ56" s="79"/>
      <c r="GA56" s="79"/>
      <c r="GB56" s="79"/>
      <c r="GC56" s="79"/>
      <c r="GD56" s="79"/>
      <c r="GE56" s="79"/>
      <c r="GF56" s="79"/>
      <c r="GG56" s="79"/>
      <c r="GH56" s="79"/>
      <c r="GI56" s="79"/>
      <c r="GJ56" s="79"/>
      <c r="GK56" s="79"/>
      <c r="GL56" s="79"/>
      <c r="GM56" s="79"/>
      <c r="GN56" s="79"/>
      <c r="GO56" s="79"/>
      <c r="GP56" s="79"/>
      <c r="GQ56" s="79"/>
      <c r="GR56" s="79"/>
      <c r="GS56" s="79"/>
      <c r="GT56" s="79"/>
      <c r="GU56" s="79"/>
      <c r="GV56" s="79"/>
      <c r="GW56" s="79"/>
      <c r="GX56" s="79"/>
      <c r="GY56" s="79"/>
      <c r="GZ56" s="79"/>
      <c r="HA56" s="79"/>
      <c r="HB56" s="79"/>
      <c r="HC56" s="79"/>
      <c r="HD56" s="79"/>
      <c r="HE56" s="79"/>
      <c r="HF56" s="79"/>
      <c r="HG56" s="79"/>
      <c r="HH56" s="79"/>
      <c r="HI56" s="79"/>
      <c r="HJ56" s="79"/>
      <c r="HK56" s="79"/>
      <c r="HL56" s="79"/>
      <c r="HM56" s="79"/>
      <c r="HN56" s="79"/>
      <c r="HO56" s="79"/>
      <c r="HP56" s="79"/>
      <c r="HQ56" s="79"/>
      <c r="HR56" s="79"/>
      <c r="HS56" s="79"/>
      <c r="HT56" s="79"/>
      <c r="HU56" s="79"/>
      <c r="HV56" s="79"/>
      <c r="HW56" s="79"/>
      <c r="HX56" s="79"/>
      <c r="HY56" s="79"/>
      <c r="HZ56" s="79"/>
      <c r="IA56" s="79"/>
      <c r="IB56" s="79"/>
      <c r="IC56" s="79"/>
      <c r="ID56" s="79"/>
      <c r="IE56" s="79"/>
      <c r="IF56" s="79"/>
      <c r="IG56" s="79"/>
      <c r="IH56" s="79"/>
      <c r="II56" s="79"/>
      <c r="IJ56" s="79"/>
      <c r="IK56" s="79"/>
      <c r="IL56" s="79"/>
      <c r="IM56" s="79"/>
      <c r="IN56" s="79"/>
      <c r="IO56" s="79"/>
      <c r="IP56" s="79"/>
      <c r="IQ56" s="79"/>
      <c r="IR56" s="79"/>
      <c r="IS56" s="79"/>
      <c r="IT56" s="79"/>
      <c r="IU56" s="79"/>
      <c r="IV56" s="79"/>
    </row>
    <row r="57" spans="1:256" x14ac:dyDescent="0.25">
      <c r="A57" s="47">
        <f t="shared" si="0"/>
        <v>8</v>
      </c>
      <c r="B57" s="62"/>
      <c r="C57" s="63"/>
      <c r="D57" s="62"/>
      <c r="E57" s="119"/>
      <c r="F57" s="120"/>
      <c r="G57" s="120"/>
      <c r="H57" s="111"/>
      <c r="I57" s="111"/>
      <c r="J57" s="112"/>
      <c r="K57" s="112"/>
      <c r="L57" s="112"/>
      <c r="M57" s="115"/>
      <c r="N57" s="115"/>
      <c r="O57" s="117"/>
      <c r="P57" s="117"/>
      <c r="Q57" s="76"/>
      <c r="R57" s="86"/>
      <c r="S57" s="86"/>
      <c r="T57" s="86"/>
      <c r="U57" s="86"/>
      <c r="V57" s="86"/>
      <c r="W57" s="86"/>
      <c r="X57" s="86"/>
      <c r="Y57" s="86"/>
      <c r="Z57" s="86"/>
      <c r="AA57" s="79"/>
      <c r="AB57" s="79"/>
      <c r="AC57" s="79"/>
      <c r="AD57" s="79"/>
      <c r="AE57" s="79"/>
      <c r="AF57" s="79"/>
      <c r="AG57" s="79"/>
      <c r="AH57" s="79"/>
      <c r="AI57" s="79"/>
      <c r="AJ57" s="79"/>
      <c r="AK57" s="79"/>
      <c r="AL57" s="79"/>
      <c r="AM57" s="79"/>
      <c r="AN57" s="79"/>
      <c r="AO57" s="79"/>
      <c r="AP57" s="79"/>
      <c r="AQ57" s="79"/>
      <c r="AR57" s="79"/>
      <c r="AS57" s="79"/>
      <c r="AT57" s="79"/>
      <c r="AU57" s="79"/>
      <c r="AV57" s="79"/>
      <c r="AW57" s="79"/>
      <c r="AX57" s="79"/>
      <c r="AY57" s="79"/>
      <c r="AZ57" s="79"/>
      <c r="BA57" s="79"/>
      <c r="BB57" s="79"/>
      <c r="BC57" s="79"/>
      <c r="BD57" s="79"/>
      <c r="BE57" s="79"/>
      <c r="BF57" s="79"/>
      <c r="BG57" s="79"/>
      <c r="BH57" s="79"/>
      <c r="BI57" s="79"/>
      <c r="BJ57" s="79"/>
      <c r="BK57" s="79"/>
      <c r="BL57" s="79"/>
      <c r="BM57" s="79"/>
      <c r="BN57" s="79"/>
      <c r="BO57" s="79"/>
      <c r="BP57" s="79"/>
      <c r="BQ57" s="79"/>
      <c r="BR57" s="79"/>
      <c r="BS57" s="79"/>
      <c r="BT57" s="79"/>
      <c r="BU57" s="79"/>
      <c r="BV57" s="79"/>
      <c r="BW57" s="79"/>
      <c r="BX57" s="79"/>
      <c r="BY57" s="79"/>
      <c r="BZ57" s="79"/>
      <c r="CA57" s="79"/>
      <c r="CB57" s="79"/>
      <c r="CC57" s="79"/>
      <c r="CD57" s="79"/>
      <c r="CE57" s="79"/>
      <c r="CF57" s="79"/>
      <c r="CG57" s="79"/>
      <c r="CH57" s="79"/>
      <c r="CI57" s="79"/>
      <c r="CJ57" s="79"/>
      <c r="CK57" s="79"/>
      <c r="CL57" s="79"/>
      <c r="CM57" s="79"/>
      <c r="CN57" s="79"/>
      <c r="CO57" s="79"/>
      <c r="CP57" s="79"/>
      <c r="CQ57" s="79"/>
      <c r="CR57" s="79"/>
      <c r="CS57" s="79"/>
      <c r="CT57" s="79"/>
      <c r="CU57" s="79"/>
      <c r="CV57" s="79"/>
      <c r="CW57" s="79"/>
      <c r="CX57" s="79"/>
      <c r="CY57" s="79"/>
      <c r="CZ57" s="79"/>
      <c r="DA57" s="79"/>
      <c r="DB57" s="79"/>
      <c r="DC57" s="79"/>
      <c r="DD57" s="79"/>
      <c r="DE57" s="79"/>
      <c r="DF57" s="79"/>
      <c r="DG57" s="79"/>
      <c r="DH57" s="79"/>
      <c r="DI57" s="79"/>
      <c r="DJ57" s="79"/>
      <c r="DK57" s="79"/>
      <c r="DL57" s="79"/>
      <c r="DM57" s="79"/>
      <c r="DN57" s="79"/>
      <c r="DO57" s="79"/>
      <c r="DP57" s="79"/>
      <c r="DQ57" s="79"/>
      <c r="DR57" s="79"/>
      <c r="DS57" s="79"/>
      <c r="DT57" s="79"/>
      <c r="DU57" s="79"/>
      <c r="DV57" s="79"/>
      <c r="DW57" s="79"/>
      <c r="DX57" s="79"/>
      <c r="DY57" s="79"/>
      <c r="DZ57" s="79"/>
      <c r="EA57" s="79"/>
      <c r="EB57" s="79"/>
      <c r="EC57" s="79"/>
      <c r="ED57" s="79"/>
      <c r="EE57" s="79"/>
      <c r="EF57" s="79"/>
      <c r="EG57" s="79"/>
      <c r="EH57" s="79"/>
      <c r="EI57" s="79"/>
      <c r="EJ57" s="79"/>
      <c r="EK57" s="79"/>
      <c r="EL57" s="79"/>
      <c r="EM57" s="79"/>
      <c r="EN57" s="79"/>
      <c r="EO57" s="79"/>
      <c r="EP57" s="79"/>
      <c r="EQ57" s="79"/>
      <c r="ER57" s="79"/>
      <c r="ES57" s="79"/>
      <c r="ET57" s="79"/>
      <c r="EU57" s="79"/>
      <c r="EV57" s="79"/>
      <c r="EW57" s="79"/>
      <c r="EX57" s="79"/>
      <c r="EY57" s="79"/>
      <c r="EZ57" s="79"/>
      <c r="FA57" s="79"/>
      <c r="FB57" s="79"/>
      <c r="FC57" s="79"/>
      <c r="FD57" s="79"/>
      <c r="FE57" s="79"/>
      <c r="FF57" s="79"/>
      <c r="FG57" s="79"/>
      <c r="FH57" s="79"/>
      <c r="FI57" s="79"/>
      <c r="FJ57" s="79"/>
      <c r="FK57" s="79"/>
      <c r="FL57" s="79"/>
      <c r="FM57" s="79"/>
      <c r="FN57" s="79"/>
      <c r="FO57" s="79"/>
      <c r="FP57" s="79"/>
      <c r="FQ57" s="79"/>
      <c r="FR57" s="79"/>
      <c r="FS57" s="79"/>
      <c r="FT57" s="79"/>
      <c r="FU57" s="79"/>
      <c r="FV57" s="79"/>
      <c r="FW57" s="79"/>
      <c r="FX57" s="79"/>
      <c r="FY57" s="79"/>
      <c r="FZ57" s="79"/>
      <c r="GA57" s="79"/>
      <c r="GB57" s="79"/>
      <c r="GC57" s="79"/>
      <c r="GD57" s="79"/>
      <c r="GE57" s="79"/>
      <c r="GF57" s="79"/>
      <c r="GG57" s="79"/>
      <c r="GH57" s="79"/>
      <c r="GI57" s="79"/>
      <c r="GJ57" s="79"/>
      <c r="GK57" s="79"/>
      <c r="GL57" s="79"/>
      <c r="GM57" s="79"/>
      <c r="GN57" s="79"/>
      <c r="GO57" s="79"/>
      <c r="GP57" s="79"/>
      <c r="GQ57" s="79"/>
      <c r="GR57" s="79"/>
      <c r="GS57" s="79"/>
      <c r="GT57" s="79"/>
      <c r="GU57" s="79"/>
      <c r="GV57" s="79"/>
      <c r="GW57" s="79"/>
      <c r="GX57" s="79"/>
      <c r="GY57" s="79"/>
      <c r="GZ57" s="79"/>
      <c r="HA57" s="79"/>
      <c r="HB57" s="79"/>
      <c r="HC57" s="79"/>
      <c r="HD57" s="79"/>
      <c r="HE57" s="79"/>
      <c r="HF57" s="79"/>
      <c r="HG57" s="79"/>
      <c r="HH57" s="79"/>
      <c r="HI57" s="79"/>
      <c r="HJ57" s="79"/>
      <c r="HK57" s="79"/>
      <c r="HL57" s="79"/>
      <c r="HM57" s="79"/>
      <c r="HN57" s="79"/>
      <c r="HO57" s="79"/>
      <c r="HP57" s="79"/>
      <c r="HQ57" s="79"/>
      <c r="HR57" s="79"/>
      <c r="HS57" s="79"/>
      <c r="HT57" s="79"/>
      <c r="HU57" s="79"/>
      <c r="HV57" s="79"/>
      <c r="HW57" s="79"/>
      <c r="HX57" s="79"/>
      <c r="HY57" s="79"/>
      <c r="HZ57" s="79"/>
      <c r="IA57" s="79"/>
      <c r="IB57" s="79"/>
      <c r="IC57" s="79"/>
      <c r="ID57" s="79"/>
      <c r="IE57" s="79"/>
      <c r="IF57" s="79"/>
      <c r="IG57" s="79"/>
      <c r="IH57" s="79"/>
      <c r="II57" s="79"/>
      <c r="IJ57" s="79"/>
      <c r="IK57" s="79"/>
      <c r="IL57" s="79"/>
      <c r="IM57" s="79"/>
      <c r="IN57" s="79"/>
      <c r="IO57" s="79"/>
      <c r="IP57" s="79"/>
      <c r="IQ57" s="79"/>
      <c r="IR57" s="79"/>
      <c r="IS57" s="79"/>
      <c r="IT57" s="79"/>
      <c r="IU57" s="79"/>
      <c r="IV57" s="79"/>
    </row>
    <row r="58" spans="1:256" x14ac:dyDescent="0.25">
      <c r="A58" s="47"/>
      <c r="B58" s="118" t="s">
        <v>105</v>
      </c>
      <c r="C58" s="63"/>
      <c r="D58" s="62"/>
      <c r="E58" s="119"/>
      <c r="F58" s="120"/>
      <c r="G58" s="120"/>
      <c r="H58" s="120"/>
      <c r="I58" s="112"/>
      <c r="J58" s="112"/>
      <c r="K58" s="121">
        <f>SUM(K50:K57)</f>
        <v>24.866666666666667</v>
      </c>
      <c r="L58" s="122"/>
      <c r="M58" s="121">
        <f>SUM(M50:M57)</f>
        <v>1990</v>
      </c>
      <c r="N58" s="122">
        <f>SUM(N50:N57)</f>
        <v>0</v>
      </c>
      <c r="O58" s="117"/>
      <c r="P58" s="117"/>
      <c r="Q58" s="76"/>
      <c r="R58" s="79"/>
      <c r="S58" s="79"/>
      <c r="T58" s="79"/>
      <c r="U58" s="79"/>
      <c r="V58" s="79"/>
      <c r="W58" s="79"/>
      <c r="X58" s="79"/>
      <c r="Y58" s="79"/>
      <c r="Z58" s="79"/>
      <c r="AA58" s="79"/>
      <c r="AB58" s="79"/>
      <c r="AC58" s="79"/>
      <c r="AD58" s="79"/>
      <c r="AE58" s="79"/>
      <c r="AF58" s="79"/>
      <c r="AG58" s="79"/>
      <c r="AH58" s="79"/>
      <c r="AI58" s="79"/>
      <c r="AJ58" s="79"/>
      <c r="AK58" s="79"/>
      <c r="AL58" s="79"/>
      <c r="AM58" s="79"/>
      <c r="AN58" s="79"/>
      <c r="AO58" s="79"/>
      <c r="AP58" s="79"/>
      <c r="AQ58" s="79"/>
      <c r="AR58" s="79"/>
      <c r="AS58" s="79"/>
      <c r="AT58" s="79"/>
      <c r="AU58" s="79"/>
      <c r="AV58" s="79"/>
      <c r="AW58" s="79"/>
      <c r="AX58" s="79"/>
      <c r="AY58" s="79"/>
      <c r="AZ58" s="79"/>
      <c r="BA58" s="79"/>
      <c r="BB58" s="79"/>
      <c r="BC58" s="79"/>
      <c r="BD58" s="79"/>
      <c r="BE58" s="79"/>
      <c r="BF58" s="79"/>
      <c r="BG58" s="79"/>
      <c r="BH58" s="79"/>
      <c r="BI58" s="79"/>
      <c r="BJ58" s="79"/>
      <c r="BK58" s="79"/>
      <c r="BL58" s="79"/>
      <c r="BM58" s="79"/>
      <c r="BN58" s="79"/>
      <c r="BO58" s="79"/>
      <c r="BP58" s="79"/>
      <c r="BQ58" s="79"/>
      <c r="BR58" s="79"/>
      <c r="BS58" s="79"/>
      <c r="BT58" s="79"/>
      <c r="BU58" s="79"/>
      <c r="BV58" s="79"/>
      <c r="BW58" s="79"/>
      <c r="BX58" s="79"/>
      <c r="BY58" s="79"/>
      <c r="BZ58" s="79"/>
      <c r="CA58" s="79"/>
      <c r="CB58" s="79"/>
      <c r="CC58" s="79"/>
      <c r="CD58" s="79"/>
      <c r="CE58" s="79"/>
      <c r="CF58" s="79"/>
      <c r="CG58" s="79"/>
      <c r="CH58" s="79"/>
      <c r="CI58" s="79"/>
      <c r="CJ58" s="79"/>
      <c r="CK58" s="79"/>
      <c r="CL58" s="79"/>
      <c r="CM58" s="79"/>
      <c r="CN58" s="79"/>
      <c r="CO58" s="79"/>
      <c r="CP58" s="79"/>
      <c r="CQ58" s="79"/>
      <c r="CR58" s="79"/>
      <c r="CS58" s="79"/>
      <c r="CT58" s="79"/>
      <c r="CU58" s="79"/>
      <c r="CV58" s="79"/>
      <c r="CW58" s="79"/>
      <c r="CX58" s="79"/>
      <c r="CY58" s="79"/>
      <c r="CZ58" s="79"/>
      <c r="DA58" s="79"/>
      <c r="DB58" s="79"/>
      <c r="DC58" s="79"/>
      <c r="DD58" s="79"/>
      <c r="DE58" s="79"/>
      <c r="DF58" s="79"/>
      <c r="DG58" s="79"/>
      <c r="DH58" s="79"/>
      <c r="DI58" s="79"/>
      <c r="DJ58" s="79"/>
      <c r="DK58" s="79"/>
      <c r="DL58" s="79"/>
      <c r="DM58" s="79"/>
      <c r="DN58" s="79"/>
      <c r="DO58" s="79"/>
      <c r="DP58" s="79"/>
      <c r="DQ58" s="79"/>
      <c r="DR58" s="79"/>
      <c r="DS58" s="79"/>
      <c r="DT58" s="79"/>
      <c r="DU58" s="79"/>
      <c r="DV58" s="79"/>
      <c r="DW58" s="79"/>
      <c r="DX58" s="79"/>
      <c r="DY58" s="79"/>
      <c r="DZ58" s="79"/>
      <c r="EA58" s="79"/>
      <c r="EB58" s="79"/>
      <c r="EC58" s="79"/>
      <c r="ED58" s="79"/>
      <c r="EE58" s="79"/>
      <c r="EF58" s="79"/>
      <c r="EG58" s="79"/>
      <c r="EH58" s="79"/>
      <c r="EI58" s="79"/>
      <c r="EJ58" s="79"/>
      <c r="EK58" s="79"/>
      <c r="EL58" s="79"/>
      <c r="EM58" s="79"/>
      <c r="EN58" s="79"/>
      <c r="EO58" s="79"/>
      <c r="EP58" s="79"/>
      <c r="EQ58" s="79"/>
      <c r="ER58" s="79"/>
      <c r="ES58" s="79"/>
      <c r="ET58" s="79"/>
      <c r="EU58" s="79"/>
      <c r="EV58" s="79"/>
      <c r="EW58" s="79"/>
      <c r="EX58" s="79"/>
      <c r="EY58" s="79"/>
      <c r="EZ58" s="79"/>
      <c r="FA58" s="79"/>
      <c r="FB58" s="79"/>
      <c r="FC58" s="79"/>
      <c r="FD58" s="79"/>
      <c r="FE58" s="79"/>
      <c r="FF58" s="79"/>
      <c r="FG58" s="79"/>
      <c r="FH58" s="79"/>
      <c r="FI58" s="79"/>
      <c r="FJ58" s="79"/>
      <c r="FK58" s="79"/>
      <c r="FL58" s="79"/>
      <c r="FM58" s="79"/>
      <c r="FN58" s="79"/>
      <c r="FO58" s="79"/>
      <c r="FP58" s="79"/>
      <c r="FQ58" s="79"/>
      <c r="FR58" s="79"/>
      <c r="FS58" s="79"/>
      <c r="FT58" s="79"/>
      <c r="FU58" s="79"/>
      <c r="FV58" s="79"/>
      <c r="FW58" s="79"/>
      <c r="FX58" s="79"/>
      <c r="FY58" s="79"/>
      <c r="FZ58" s="79"/>
      <c r="GA58" s="79"/>
      <c r="GB58" s="79"/>
      <c r="GC58" s="79"/>
      <c r="GD58" s="79"/>
      <c r="GE58" s="79"/>
      <c r="GF58" s="79"/>
      <c r="GG58" s="79"/>
      <c r="GH58" s="79"/>
      <c r="GI58" s="79"/>
      <c r="GJ58" s="79"/>
      <c r="GK58" s="79"/>
      <c r="GL58" s="79"/>
      <c r="GM58" s="79"/>
      <c r="GN58" s="79"/>
      <c r="GO58" s="79"/>
      <c r="GP58" s="79"/>
      <c r="GQ58" s="79"/>
      <c r="GR58" s="79"/>
      <c r="GS58" s="79"/>
      <c r="GT58" s="79"/>
      <c r="GU58" s="79"/>
      <c r="GV58" s="79"/>
      <c r="GW58" s="79"/>
      <c r="GX58" s="79"/>
      <c r="GY58" s="79"/>
      <c r="GZ58" s="79"/>
      <c r="HA58" s="79"/>
      <c r="HB58" s="79"/>
      <c r="HC58" s="79"/>
      <c r="HD58" s="79"/>
      <c r="HE58" s="79"/>
      <c r="HF58" s="79"/>
      <c r="HG58" s="79"/>
      <c r="HH58" s="79"/>
      <c r="HI58" s="79"/>
      <c r="HJ58" s="79"/>
      <c r="HK58" s="79"/>
      <c r="HL58" s="79"/>
      <c r="HM58" s="79"/>
      <c r="HN58" s="79"/>
      <c r="HO58" s="79"/>
      <c r="HP58" s="79"/>
      <c r="HQ58" s="79"/>
      <c r="HR58" s="79"/>
      <c r="HS58" s="79"/>
      <c r="HT58" s="79"/>
      <c r="HU58" s="79"/>
      <c r="HV58" s="79"/>
      <c r="HW58" s="79"/>
      <c r="HX58" s="79"/>
      <c r="HY58" s="79"/>
      <c r="HZ58" s="79"/>
      <c r="IA58" s="79"/>
      <c r="IB58" s="79"/>
      <c r="IC58" s="79"/>
      <c r="ID58" s="79"/>
      <c r="IE58" s="79"/>
      <c r="IF58" s="79"/>
      <c r="IG58" s="79"/>
      <c r="IH58" s="79"/>
      <c r="II58" s="79"/>
      <c r="IJ58" s="79"/>
      <c r="IK58" s="79"/>
      <c r="IL58" s="79"/>
      <c r="IM58" s="79"/>
      <c r="IN58" s="79"/>
      <c r="IO58" s="79"/>
      <c r="IP58" s="79"/>
      <c r="IQ58" s="79"/>
      <c r="IR58" s="79"/>
      <c r="IS58" s="79"/>
      <c r="IT58" s="79"/>
      <c r="IU58" s="79"/>
      <c r="IV58" s="79"/>
    </row>
    <row r="59" spans="1:256" x14ac:dyDescent="0.25">
      <c r="E59" s="155"/>
      <c r="K59" s="156"/>
    </row>
    <row r="60" spans="1:256" ht="15" x14ac:dyDescent="0.25">
      <c r="B60" s="471" t="s">
        <v>133</v>
      </c>
      <c r="C60" s="471" t="s">
        <v>134</v>
      </c>
      <c r="D60" s="505" t="s">
        <v>135</v>
      </c>
      <c r="E60" s="505"/>
      <c r="K60" s="157"/>
      <c r="L60" s="157"/>
      <c r="M60" s="157"/>
    </row>
    <row r="61" spans="1:256" ht="18" x14ac:dyDescent="0.25">
      <c r="B61" s="473"/>
      <c r="C61" s="473"/>
      <c r="D61" s="158" t="s">
        <v>136</v>
      </c>
      <c r="E61" s="159" t="s">
        <v>137</v>
      </c>
      <c r="H61" s="124"/>
      <c r="I61" s="161">
        <v>40194</v>
      </c>
      <c r="K61" s="161"/>
      <c r="L61" s="157"/>
    </row>
    <row r="62" spans="1:256" ht="18" x14ac:dyDescent="0.25">
      <c r="B62" s="160" t="s">
        <v>139</v>
      </c>
      <c r="C62" s="162">
        <f>+K58</f>
        <v>24.866666666666667</v>
      </c>
      <c r="D62" s="99"/>
      <c r="E62" s="85" t="s">
        <v>98</v>
      </c>
      <c r="F62" s="126"/>
      <c r="G62" s="126"/>
      <c r="H62" s="126"/>
      <c r="I62" s="126"/>
      <c r="J62" s="126"/>
      <c r="L62" s="163">
        <f>K50+K51+K52+K53</f>
        <v>24.866666666666667</v>
      </c>
      <c r="M62" s="126"/>
    </row>
    <row r="63" spans="1:256" ht="15" x14ac:dyDescent="0.25">
      <c r="B63" s="160" t="s">
        <v>140</v>
      </c>
      <c r="C63" s="164">
        <f>+M58</f>
        <v>1990</v>
      </c>
      <c r="D63" s="85"/>
      <c r="E63" s="85" t="s">
        <v>98</v>
      </c>
    </row>
    <row r="64" spans="1:256" x14ac:dyDescent="0.25">
      <c r="B64" s="165"/>
      <c r="C64" s="518"/>
      <c r="D64" s="518"/>
      <c r="E64" s="518"/>
      <c r="F64" s="518"/>
      <c r="G64" s="518"/>
      <c r="H64" s="518"/>
      <c r="I64" s="518"/>
      <c r="J64" s="518"/>
      <c r="K64" s="518"/>
      <c r="L64" s="518"/>
      <c r="M64" s="518"/>
      <c r="N64" s="518"/>
    </row>
    <row r="65" spans="2:18" ht="15" thickBot="1" x14ac:dyDescent="0.3"/>
    <row r="66" spans="2:18" ht="27" thickBot="1" x14ac:dyDescent="0.3">
      <c r="B66" s="519" t="s">
        <v>141</v>
      </c>
      <c r="C66" s="519"/>
      <c r="D66" s="519"/>
      <c r="E66" s="519"/>
      <c r="F66" s="519"/>
      <c r="G66" s="519"/>
      <c r="H66" s="519"/>
      <c r="I66" s="519"/>
      <c r="J66" s="519"/>
      <c r="K66" s="519"/>
      <c r="L66" s="519"/>
      <c r="M66" s="519"/>
      <c r="N66" s="519"/>
    </row>
    <row r="69" spans="2:18" ht="90" x14ac:dyDescent="0.25">
      <c r="B69" s="176" t="s">
        <v>142</v>
      </c>
      <c r="C69" s="195" t="s">
        <v>143</v>
      </c>
      <c r="D69" s="195" t="s">
        <v>144</v>
      </c>
      <c r="E69" s="195" t="s">
        <v>145</v>
      </c>
      <c r="F69" s="195" t="s">
        <v>146</v>
      </c>
      <c r="G69" s="195" t="s">
        <v>147</v>
      </c>
      <c r="H69" s="195" t="s">
        <v>1428</v>
      </c>
      <c r="I69" s="176" t="s">
        <v>149</v>
      </c>
      <c r="J69" s="195" t="s">
        <v>150</v>
      </c>
      <c r="K69" s="195" t="s">
        <v>151</v>
      </c>
      <c r="L69" s="195" t="s">
        <v>152</v>
      </c>
      <c r="M69" s="195" t="s">
        <v>153</v>
      </c>
      <c r="N69" s="196" t="s">
        <v>154</v>
      </c>
      <c r="O69" s="196" t="s">
        <v>155</v>
      </c>
      <c r="P69" s="489" t="s">
        <v>96</v>
      </c>
      <c r="Q69" s="491"/>
      <c r="R69" s="195" t="s">
        <v>156</v>
      </c>
    </row>
    <row r="70" spans="2:18" ht="28.5" x14ac:dyDescent="0.25">
      <c r="B70" s="99" t="s">
        <v>541</v>
      </c>
      <c r="C70" s="127" t="s">
        <v>602</v>
      </c>
      <c r="D70" s="127" t="s">
        <v>1598</v>
      </c>
      <c r="E70" s="127">
        <v>253</v>
      </c>
      <c r="F70" s="47" t="s">
        <v>488</v>
      </c>
      <c r="G70" s="47" t="s">
        <v>488</v>
      </c>
      <c r="H70" s="47" t="s">
        <v>488</v>
      </c>
      <c r="I70" s="47" t="s">
        <v>488</v>
      </c>
      <c r="J70" s="47" t="s">
        <v>488</v>
      </c>
      <c r="K70" s="127" t="s">
        <v>75</v>
      </c>
      <c r="L70" s="127" t="s">
        <v>75</v>
      </c>
      <c r="M70" s="127" t="s">
        <v>75</v>
      </c>
      <c r="N70" s="127" t="s">
        <v>75</v>
      </c>
      <c r="O70" s="127" t="s">
        <v>75</v>
      </c>
      <c r="P70" s="468"/>
      <c r="Q70" s="469"/>
      <c r="R70" s="47" t="s">
        <v>75</v>
      </c>
    </row>
    <row r="71" spans="2:18" x14ac:dyDescent="0.2">
      <c r="B71" s="99" t="s">
        <v>541</v>
      </c>
      <c r="C71" s="127" t="s">
        <v>602</v>
      </c>
      <c r="D71" s="166" t="s">
        <v>1599</v>
      </c>
      <c r="E71" s="166">
        <v>116</v>
      </c>
      <c r="F71" s="47" t="s">
        <v>488</v>
      </c>
      <c r="G71" s="47" t="s">
        <v>488</v>
      </c>
      <c r="H71" s="47" t="s">
        <v>488</v>
      </c>
      <c r="I71" s="47" t="s">
        <v>488</v>
      </c>
      <c r="J71" s="47" t="s">
        <v>488</v>
      </c>
      <c r="K71" s="100" t="s">
        <v>75</v>
      </c>
      <c r="L71" s="127" t="s">
        <v>75</v>
      </c>
      <c r="M71" s="127" t="s">
        <v>75</v>
      </c>
      <c r="N71" s="127" t="s">
        <v>75</v>
      </c>
      <c r="O71" s="127" t="s">
        <v>75</v>
      </c>
      <c r="P71" s="468"/>
      <c r="Q71" s="469"/>
      <c r="R71" s="47" t="s">
        <v>75</v>
      </c>
    </row>
    <row r="72" spans="2:18" ht="15" x14ac:dyDescent="0.2">
      <c r="B72" s="100"/>
      <c r="C72" s="100"/>
      <c r="D72" s="166"/>
      <c r="E72" s="166"/>
      <c r="F72" s="169"/>
      <c r="G72" s="170"/>
      <c r="H72" s="169"/>
      <c r="I72" s="99"/>
      <c r="J72" s="100"/>
      <c r="K72" s="100"/>
      <c r="L72" s="99"/>
      <c r="M72" s="99"/>
      <c r="N72" s="99"/>
      <c r="O72" s="99"/>
      <c r="P72" s="489"/>
      <c r="Q72" s="491"/>
      <c r="R72" s="99"/>
    </row>
    <row r="73" spans="2:18" ht="15" x14ac:dyDescent="0.2">
      <c r="B73" s="100"/>
      <c r="C73" s="100"/>
      <c r="D73" s="166"/>
      <c r="E73" s="166"/>
      <c r="F73" s="169"/>
      <c r="G73" s="170"/>
      <c r="H73" s="169"/>
      <c r="I73" s="99"/>
      <c r="J73" s="100"/>
      <c r="K73" s="100"/>
      <c r="L73" s="99"/>
      <c r="M73" s="99"/>
      <c r="N73" s="99"/>
      <c r="O73" s="99"/>
      <c r="P73" s="489"/>
      <c r="Q73" s="491"/>
      <c r="R73" s="99"/>
    </row>
    <row r="74" spans="2:18" ht="15" x14ac:dyDescent="0.2">
      <c r="B74" s="100"/>
      <c r="C74" s="100"/>
      <c r="D74" s="166"/>
      <c r="E74" s="166"/>
      <c r="F74" s="169"/>
      <c r="G74" s="170"/>
      <c r="H74" s="169"/>
      <c r="I74" s="99"/>
      <c r="J74" s="100"/>
      <c r="K74" s="100"/>
      <c r="L74" s="99"/>
      <c r="M74" s="99"/>
      <c r="N74" s="99"/>
      <c r="O74" s="99"/>
      <c r="P74" s="489"/>
      <c r="Q74" s="491"/>
      <c r="R74" s="99"/>
    </row>
    <row r="75" spans="2:18" ht="15" x14ac:dyDescent="0.2">
      <c r="B75" s="100"/>
      <c r="C75" s="100"/>
      <c r="D75" s="166"/>
      <c r="E75" s="166"/>
      <c r="F75" s="169"/>
      <c r="G75" s="170"/>
      <c r="H75" s="169"/>
      <c r="I75" s="99"/>
      <c r="J75" s="100"/>
      <c r="K75" s="100"/>
      <c r="L75" s="99"/>
      <c r="M75" s="99"/>
      <c r="N75" s="99"/>
      <c r="O75" s="99"/>
      <c r="P75" s="489"/>
      <c r="Q75" s="491"/>
      <c r="R75" s="99"/>
    </row>
    <row r="76" spans="2:18" ht="15" x14ac:dyDescent="0.25">
      <c r="B76" s="99"/>
      <c r="C76" s="99"/>
      <c r="D76" s="99"/>
      <c r="E76" s="99"/>
      <c r="F76" s="99"/>
      <c r="G76" s="197"/>
      <c r="H76" s="99"/>
      <c r="I76" s="99"/>
      <c r="J76" s="99"/>
      <c r="K76" s="99"/>
      <c r="L76" s="99"/>
      <c r="M76" s="99"/>
      <c r="N76" s="99"/>
      <c r="O76" s="99"/>
      <c r="P76" s="489"/>
      <c r="Q76" s="491"/>
      <c r="R76" s="99"/>
    </row>
    <row r="77" spans="2:18" x14ac:dyDescent="0.25">
      <c r="B77" s="123" t="s">
        <v>159</v>
      </c>
      <c r="H77" s="99"/>
      <c r="I77" s="99"/>
    </row>
    <row r="78" spans="2:18" x14ac:dyDescent="0.25">
      <c r="B78" s="123" t="s">
        <v>160</v>
      </c>
    </row>
    <row r="79" spans="2:18" x14ac:dyDescent="0.25">
      <c r="B79" s="123" t="s">
        <v>161</v>
      </c>
    </row>
    <row r="81" spans="2:17" ht="15" thickBot="1" x14ac:dyDescent="0.3"/>
    <row r="82" spans="2:17" ht="27" thickBot="1" x14ac:dyDescent="0.3">
      <c r="B82" s="513" t="s">
        <v>162</v>
      </c>
      <c r="C82" s="514"/>
      <c r="D82" s="514"/>
      <c r="E82" s="514"/>
      <c r="F82" s="514"/>
      <c r="G82" s="514"/>
      <c r="H82" s="514"/>
      <c r="I82" s="514"/>
      <c r="J82" s="514"/>
      <c r="K82" s="514"/>
      <c r="L82" s="514"/>
      <c r="M82" s="514"/>
      <c r="N82" s="515"/>
    </row>
    <row r="84" spans="2:17" x14ac:dyDescent="0.25">
      <c r="K84" s="123">
        <f>180/30</f>
        <v>6</v>
      </c>
    </row>
    <row r="87" spans="2:17" ht="15" x14ac:dyDescent="0.25">
      <c r="B87" s="476" t="s">
        <v>163</v>
      </c>
      <c r="C87" s="498" t="s">
        <v>164</v>
      </c>
      <c r="D87" s="498" t="s">
        <v>165</v>
      </c>
      <c r="E87" s="498" t="s">
        <v>166</v>
      </c>
      <c r="F87" s="498" t="s">
        <v>167</v>
      </c>
      <c r="G87" s="498" t="s">
        <v>168</v>
      </c>
      <c r="H87" s="498" t="s">
        <v>169</v>
      </c>
      <c r="I87" s="498" t="s">
        <v>170</v>
      </c>
      <c r="J87" s="498" t="s">
        <v>171</v>
      </c>
      <c r="K87" s="498"/>
      <c r="L87" s="498"/>
      <c r="M87" s="498" t="s">
        <v>172</v>
      </c>
      <c r="N87" s="498" t="s">
        <v>1804</v>
      </c>
      <c r="O87" s="498" t="s">
        <v>1805</v>
      </c>
      <c r="P87" s="498" t="s">
        <v>96</v>
      </c>
      <c r="Q87" s="498"/>
    </row>
    <row r="88" spans="2:17" ht="28.5" x14ac:dyDescent="0.2">
      <c r="B88" s="477"/>
      <c r="C88" s="498"/>
      <c r="D88" s="498"/>
      <c r="E88" s="498"/>
      <c r="F88" s="498"/>
      <c r="G88" s="498"/>
      <c r="H88" s="498"/>
      <c r="I88" s="498"/>
      <c r="J88" s="166" t="s">
        <v>173</v>
      </c>
      <c r="K88" s="144" t="s">
        <v>174</v>
      </c>
      <c r="L88" s="100" t="s">
        <v>175</v>
      </c>
      <c r="M88" s="498"/>
      <c r="N88" s="498"/>
      <c r="O88" s="498"/>
      <c r="P88" s="498"/>
      <c r="Q88" s="498"/>
    </row>
    <row r="89" spans="2:17" ht="242.25" x14ac:dyDescent="0.2">
      <c r="B89" s="59" t="s">
        <v>176</v>
      </c>
      <c r="C89" s="245" t="s">
        <v>1600</v>
      </c>
      <c r="D89" s="85" t="s">
        <v>1601</v>
      </c>
      <c r="E89" s="94">
        <v>1073677306</v>
      </c>
      <c r="F89" s="76" t="s">
        <v>366</v>
      </c>
      <c r="G89" s="76" t="s">
        <v>1602</v>
      </c>
      <c r="H89" s="82">
        <v>41263</v>
      </c>
      <c r="I89" s="58" t="s">
        <v>1603</v>
      </c>
      <c r="J89" s="62" t="s">
        <v>1604</v>
      </c>
      <c r="K89" s="200" t="s">
        <v>1605</v>
      </c>
      <c r="L89" s="200" t="s">
        <v>1606</v>
      </c>
      <c r="M89" s="76" t="s">
        <v>75</v>
      </c>
      <c r="N89" s="76" t="s">
        <v>75</v>
      </c>
      <c r="O89" s="76" t="s">
        <v>75</v>
      </c>
      <c r="P89" s="499" t="s">
        <v>1607</v>
      </c>
      <c r="Q89" s="499"/>
    </row>
    <row r="90" spans="2:17" ht="156.75" x14ac:dyDescent="0.2">
      <c r="B90" s="59" t="s">
        <v>176</v>
      </c>
      <c r="C90" s="217" t="s">
        <v>1600</v>
      </c>
      <c r="D90" s="85" t="s">
        <v>1608</v>
      </c>
      <c r="E90" s="246" t="s">
        <v>1609</v>
      </c>
      <c r="F90" s="76" t="s">
        <v>366</v>
      </c>
      <c r="G90" s="76" t="s">
        <v>1602</v>
      </c>
      <c r="H90" s="82">
        <v>40899</v>
      </c>
      <c r="I90" s="47" t="s">
        <v>1610</v>
      </c>
      <c r="J90" s="144" t="s">
        <v>1611</v>
      </c>
      <c r="K90" s="189" t="s">
        <v>1612</v>
      </c>
      <c r="L90" s="144" t="s">
        <v>1613</v>
      </c>
      <c r="M90" s="99" t="s">
        <v>75</v>
      </c>
      <c r="N90" s="99" t="s">
        <v>75</v>
      </c>
      <c r="O90" s="99" t="s">
        <v>75</v>
      </c>
      <c r="P90" s="525" t="s">
        <v>1614</v>
      </c>
      <c r="Q90" s="525"/>
    </row>
    <row r="91" spans="2:17" ht="57" x14ac:dyDescent="0.2">
      <c r="B91" s="144" t="s">
        <v>183</v>
      </c>
      <c r="C91" s="245" t="s">
        <v>1600</v>
      </c>
      <c r="D91" s="87" t="s">
        <v>1615</v>
      </c>
      <c r="E91" s="95" t="s">
        <v>1616</v>
      </c>
      <c r="F91" s="76" t="s">
        <v>366</v>
      </c>
      <c r="G91" s="76" t="s">
        <v>731</v>
      </c>
      <c r="H91" s="200">
        <v>41144</v>
      </c>
      <c r="I91" s="60" t="s">
        <v>1617</v>
      </c>
      <c r="J91" s="76" t="s">
        <v>1618</v>
      </c>
      <c r="K91" s="200" t="s">
        <v>1619</v>
      </c>
      <c r="L91" s="200" t="s">
        <v>1620</v>
      </c>
      <c r="M91" s="76" t="s">
        <v>75</v>
      </c>
      <c r="N91" s="76" t="s">
        <v>75</v>
      </c>
      <c r="O91" s="76" t="s">
        <v>75</v>
      </c>
      <c r="P91" s="499" t="s">
        <v>1621</v>
      </c>
      <c r="Q91" s="499"/>
    </row>
    <row r="92" spans="2:17" ht="57" x14ac:dyDescent="0.2">
      <c r="B92" s="144" t="s">
        <v>183</v>
      </c>
      <c r="C92" s="217" t="s">
        <v>1600</v>
      </c>
      <c r="D92" s="272" t="s">
        <v>1622</v>
      </c>
      <c r="E92" s="233" t="s">
        <v>1623</v>
      </c>
      <c r="F92" s="76" t="s">
        <v>366</v>
      </c>
      <c r="G92" s="272" t="s">
        <v>1438</v>
      </c>
      <c r="H92" s="234">
        <v>41267</v>
      </c>
      <c r="I92" s="76" t="s">
        <v>1624</v>
      </c>
      <c r="J92" s="144" t="s">
        <v>1625</v>
      </c>
      <c r="K92" s="144" t="s">
        <v>1626</v>
      </c>
      <c r="L92" s="144" t="s">
        <v>1627</v>
      </c>
      <c r="M92" s="99" t="s">
        <v>75</v>
      </c>
      <c r="N92" s="99" t="s">
        <v>75</v>
      </c>
      <c r="O92" s="99" t="s">
        <v>75</v>
      </c>
      <c r="P92" s="525" t="s">
        <v>1628</v>
      </c>
      <c r="Q92" s="525"/>
    </row>
    <row r="94" spans="2:17" ht="15" thickBot="1" x14ac:dyDescent="0.3"/>
    <row r="95" spans="2:17" ht="27" thickBot="1" x14ac:dyDescent="0.3">
      <c r="B95" s="513" t="s">
        <v>191</v>
      </c>
      <c r="C95" s="514"/>
      <c r="D95" s="514"/>
      <c r="E95" s="514"/>
      <c r="F95" s="514"/>
      <c r="G95" s="514"/>
      <c r="H95" s="514"/>
      <c r="I95" s="514"/>
      <c r="J95" s="514"/>
      <c r="K95" s="514"/>
      <c r="L95" s="514"/>
      <c r="M95" s="514"/>
      <c r="N95" s="515"/>
    </row>
    <row r="98" spans="1:256" ht="30" x14ac:dyDescent="0.25">
      <c r="B98" s="195" t="s">
        <v>94</v>
      </c>
      <c r="C98" s="195" t="s">
        <v>1806</v>
      </c>
      <c r="D98" s="489" t="s">
        <v>96</v>
      </c>
      <c r="E98" s="491"/>
    </row>
    <row r="99" spans="1:256" x14ac:dyDescent="0.25">
      <c r="B99" s="127" t="s">
        <v>1441</v>
      </c>
      <c r="C99" s="99" t="s">
        <v>75</v>
      </c>
      <c r="D99" s="492"/>
      <c r="E99" s="492"/>
    </row>
    <row r="102" spans="1:256" ht="26.25" x14ac:dyDescent="0.25">
      <c r="B102" s="516" t="s">
        <v>193</v>
      </c>
      <c r="C102" s="517"/>
      <c r="D102" s="517"/>
      <c r="E102" s="517"/>
      <c r="F102" s="517"/>
      <c r="G102" s="517"/>
      <c r="H102" s="517"/>
      <c r="I102" s="517"/>
      <c r="J102" s="517"/>
      <c r="K102" s="517"/>
      <c r="L102" s="517"/>
      <c r="M102" s="517"/>
      <c r="N102" s="517"/>
      <c r="O102" s="517"/>
      <c r="P102" s="517"/>
    </row>
    <row r="104" spans="1:256" ht="15" thickBot="1" x14ac:dyDescent="0.3"/>
    <row r="105" spans="1:256" ht="27" thickBot="1" x14ac:dyDescent="0.3">
      <c r="B105" s="513" t="s">
        <v>194</v>
      </c>
      <c r="C105" s="514"/>
      <c r="D105" s="514"/>
      <c r="E105" s="514"/>
      <c r="F105" s="514"/>
      <c r="G105" s="514"/>
      <c r="H105" s="514"/>
      <c r="I105" s="514"/>
      <c r="J105" s="514"/>
      <c r="K105" s="514"/>
      <c r="L105" s="514"/>
      <c r="M105" s="514"/>
      <c r="N105" s="515"/>
    </row>
    <row r="107" spans="1:256" ht="15" thickBot="1" x14ac:dyDescent="0.3">
      <c r="M107" s="191"/>
      <c r="N107" s="191"/>
    </row>
    <row r="108" spans="1:256" ht="75" x14ac:dyDescent="0.25">
      <c r="A108" s="174"/>
      <c r="B108" s="192" t="s">
        <v>110</v>
      </c>
      <c r="C108" s="192" t="s">
        <v>111</v>
      </c>
      <c r="D108" s="192" t="s">
        <v>112</v>
      </c>
      <c r="E108" s="192" t="s">
        <v>113</v>
      </c>
      <c r="F108" s="192" t="s">
        <v>114</v>
      </c>
      <c r="G108" s="192" t="s">
        <v>115</v>
      </c>
      <c r="H108" s="192" t="s">
        <v>116</v>
      </c>
      <c r="I108" s="192" t="s">
        <v>117</v>
      </c>
      <c r="J108" s="192" t="s">
        <v>118</v>
      </c>
      <c r="K108" s="192" t="s">
        <v>119</v>
      </c>
      <c r="L108" s="192" t="s">
        <v>120</v>
      </c>
      <c r="M108" s="193" t="s">
        <v>121</v>
      </c>
      <c r="N108" s="192" t="s">
        <v>122</v>
      </c>
      <c r="O108" s="192" t="s">
        <v>123</v>
      </c>
      <c r="P108" s="194" t="s">
        <v>124</v>
      </c>
      <c r="Q108" s="194" t="s">
        <v>125</v>
      </c>
      <c r="R108" s="174"/>
      <c r="S108" s="174"/>
      <c r="T108" s="174"/>
      <c r="U108" s="174"/>
      <c r="V108" s="174"/>
      <c r="W108" s="174"/>
      <c r="X108" s="174"/>
      <c r="Y108" s="174"/>
      <c r="Z108" s="174"/>
      <c r="AA108" s="174"/>
      <c r="AB108" s="174"/>
      <c r="AC108" s="174"/>
      <c r="AD108" s="174"/>
      <c r="AE108" s="174"/>
      <c r="AF108" s="174"/>
      <c r="AG108" s="174"/>
      <c r="AH108" s="174"/>
      <c r="AI108" s="174"/>
      <c r="AJ108" s="174"/>
      <c r="AK108" s="174"/>
      <c r="AL108" s="174"/>
      <c r="AM108" s="174"/>
      <c r="AN108" s="174"/>
      <c r="AO108" s="174"/>
      <c r="AP108" s="174"/>
      <c r="AQ108" s="174"/>
      <c r="AR108" s="174"/>
      <c r="AS108" s="174"/>
      <c r="AT108" s="174"/>
      <c r="AU108" s="174"/>
      <c r="AV108" s="174"/>
      <c r="AW108" s="174"/>
      <c r="AX108" s="174"/>
      <c r="AY108" s="174"/>
      <c r="AZ108" s="174"/>
      <c r="BA108" s="174"/>
      <c r="BB108" s="174"/>
      <c r="BC108" s="174"/>
      <c r="BD108" s="174"/>
      <c r="BE108" s="174"/>
      <c r="BF108" s="174"/>
      <c r="BG108" s="174"/>
      <c r="BH108" s="174"/>
      <c r="BI108" s="174"/>
      <c r="BJ108" s="174"/>
      <c r="BK108" s="174"/>
      <c r="BL108" s="174"/>
      <c r="BM108" s="174"/>
      <c r="BN108" s="174"/>
      <c r="BO108" s="174"/>
      <c r="BP108" s="174"/>
      <c r="BQ108" s="174"/>
      <c r="BR108" s="174"/>
      <c r="BS108" s="174"/>
      <c r="BT108" s="174"/>
      <c r="BU108" s="174"/>
      <c r="BV108" s="174"/>
      <c r="BW108" s="174"/>
      <c r="BX108" s="174"/>
      <c r="BY108" s="174"/>
      <c r="BZ108" s="174"/>
      <c r="CA108" s="174"/>
      <c r="CB108" s="174"/>
      <c r="CC108" s="174"/>
      <c r="CD108" s="174"/>
      <c r="CE108" s="174"/>
      <c r="CF108" s="174"/>
      <c r="CG108" s="174"/>
      <c r="CH108" s="174"/>
      <c r="CI108" s="174"/>
      <c r="CJ108" s="174"/>
      <c r="CK108" s="174"/>
      <c r="CL108" s="174"/>
      <c r="CM108" s="174"/>
      <c r="CN108" s="174"/>
      <c r="CO108" s="174"/>
      <c r="CP108" s="174"/>
      <c r="CQ108" s="174"/>
      <c r="CR108" s="174"/>
      <c r="CS108" s="174"/>
      <c r="CT108" s="174"/>
      <c r="CU108" s="174"/>
      <c r="CV108" s="174"/>
      <c r="CW108" s="174"/>
      <c r="CX108" s="174"/>
      <c r="CY108" s="174"/>
      <c r="CZ108" s="174"/>
      <c r="DA108" s="174"/>
      <c r="DB108" s="174"/>
      <c r="DC108" s="174"/>
      <c r="DD108" s="174"/>
      <c r="DE108" s="174"/>
      <c r="DF108" s="174"/>
      <c r="DG108" s="174"/>
      <c r="DH108" s="174"/>
      <c r="DI108" s="174"/>
      <c r="DJ108" s="174"/>
      <c r="DK108" s="174"/>
      <c r="DL108" s="174"/>
      <c r="DM108" s="174"/>
      <c r="DN108" s="174"/>
      <c r="DO108" s="174"/>
      <c r="DP108" s="174"/>
      <c r="DQ108" s="174"/>
      <c r="DR108" s="174"/>
      <c r="DS108" s="174"/>
      <c r="DT108" s="174"/>
      <c r="DU108" s="174"/>
      <c r="DV108" s="174"/>
      <c r="DW108" s="174"/>
      <c r="DX108" s="174"/>
      <c r="DY108" s="174"/>
      <c r="DZ108" s="174"/>
      <c r="EA108" s="174"/>
      <c r="EB108" s="174"/>
      <c r="EC108" s="174"/>
      <c r="ED108" s="174"/>
      <c r="EE108" s="174"/>
      <c r="EF108" s="174"/>
      <c r="EG108" s="174"/>
      <c r="EH108" s="174"/>
      <c r="EI108" s="174"/>
      <c r="EJ108" s="174"/>
      <c r="EK108" s="174"/>
      <c r="EL108" s="174"/>
      <c r="EM108" s="174"/>
      <c r="EN108" s="174"/>
      <c r="EO108" s="174"/>
      <c r="EP108" s="174"/>
      <c r="EQ108" s="174"/>
      <c r="ER108" s="174"/>
      <c r="ES108" s="174"/>
      <c r="ET108" s="174"/>
      <c r="EU108" s="174"/>
      <c r="EV108" s="174"/>
      <c r="EW108" s="174"/>
      <c r="EX108" s="174"/>
      <c r="EY108" s="174"/>
      <c r="EZ108" s="174"/>
      <c r="FA108" s="174"/>
      <c r="FB108" s="174"/>
      <c r="FC108" s="174"/>
      <c r="FD108" s="174"/>
      <c r="FE108" s="174"/>
      <c r="FF108" s="174"/>
      <c r="FG108" s="174"/>
      <c r="FH108" s="174"/>
      <c r="FI108" s="174"/>
      <c r="FJ108" s="174"/>
      <c r="FK108" s="174"/>
      <c r="FL108" s="174"/>
      <c r="FM108" s="174"/>
      <c r="FN108" s="174"/>
      <c r="FO108" s="174"/>
      <c r="FP108" s="174"/>
      <c r="FQ108" s="174"/>
      <c r="FR108" s="174"/>
      <c r="FS108" s="174"/>
      <c r="FT108" s="174"/>
      <c r="FU108" s="174"/>
      <c r="FV108" s="174"/>
      <c r="FW108" s="174"/>
      <c r="FX108" s="174"/>
      <c r="FY108" s="174"/>
      <c r="FZ108" s="174"/>
      <c r="GA108" s="174"/>
      <c r="GB108" s="174"/>
      <c r="GC108" s="174"/>
      <c r="GD108" s="174"/>
      <c r="GE108" s="174"/>
      <c r="GF108" s="174"/>
      <c r="GG108" s="174"/>
      <c r="GH108" s="174"/>
      <c r="GI108" s="174"/>
      <c r="GJ108" s="174"/>
      <c r="GK108" s="174"/>
      <c r="GL108" s="174"/>
      <c r="GM108" s="174"/>
      <c r="GN108" s="174"/>
      <c r="GO108" s="174"/>
      <c r="GP108" s="174"/>
      <c r="GQ108" s="174"/>
      <c r="GR108" s="174"/>
      <c r="GS108" s="174"/>
      <c r="GT108" s="174"/>
      <c r="GU108" s="174"/>
      <c r="GV108" s="174"/>
      <c r="GW108" s="174"/>
      <c r="GX108" s="174"/>
      <c r="GY108" s="174"/>
      <c r="GZ108" s="174"/>
      <c r="HA108" s="174"/>
      <c r="HB108" s="174"/>
      <c r="HC108" s="174"/>
      <c r="HD108" s="174"/>
      <c r="HE108" s="174"/>
      <c r="HF108" s="174"/>
      <c r="HG108" s="174"/>
      <c r="HH108" s="174"/>
      <c r="HI108" s="174"/>
      <c r="HJ108" s="174"/>
      <c r="HK108" s="174"/>
      <c r="HL108" s="174"/>
      <c r="HM108" s="174"/>
      <c r="HN108" s="174"/>
      <c r="HO108" s="174"/>
      <c r="HP108" s="174"/>
      <c r="HQ108" s="174"/>
      <c r="HR108" s="174"/>
      <c r="HS108" s="174"/>
      <c r="HT108" s="174"/>
      <c r="HU108" s="174"/>
      <c r="HV108" s="174"/>
      <c r="HW108" s="174"/>
      <c r="HX108" s="174"/>
      <c r="HY108" s="174"/>
      <c r="HZ108" s="174"/>
      <c r="IA108" s="174"/>
      <c r="IB108" s="174"/>
      <c r="IC108" s="174"/>
      <c r="ID108" s="174"/>
      <c r="IE108" s="174"/>
      <c r="IF108" s="174"/>
      <c r="IG108" s="174"/>
      <c r="IH108" s="174"/>
      <c r="II108" s="174"/>
      <c r="IJ108" s="174"/>
      <c r="IK108" s="174"/>
      <c r="IL108" s="174"/>
      <c r="IM108" s="174"/>
      <c r="IN108" s="174"/>
      <c r="IO108" s="174"/>
      <c r="IP108" s="174"/>
      <c r="IQ108" s="174"/>
      <c r="IR108" s="174"/>
      <c r="IS108" s="174"/>
      <c r="IT108" s="174"/>
      <c r="IU108" s="174"/>
      <c r="IV108" s="174"/>
    </row>
    <row r="109" spans="1:256" ht="57" x14ac:dyDescent="0.25">
      <c r="A109" s="47">
        <v>1</v>
      </c>
      <c r="B109" s="62" t="s">
        <v>1465</v>
      </c>
      <c r="C109" s="62" t="s">
        <v>1465</v>
      </c>
      <c r="D109" s="62" t="s">
        <v>1595</v>
      </c>
      <c r="E109" s="69" t="s">
        <v>1629</v>
      </c>
      <c r="F109" s="120" t="s">
        <v>75</v>
      </c>
      <c r="G109" s="110" t="s">
        <v>128</v>
      </c>
      <c r="H109" s="111">
        <v>41275</v>
      </c>
      <c r="I109" s="111">
        <v>41639</v>
      </c>
      <c r="J109" s="224" t="s">
        <v>95</v>
      </c>
      <c r="K109" s="227">
        <f>+(I109-H109)/30</f>
        <v>12.133333333333333</v>
      </c>
      <c r="L109" s="115" t="s">
        <v>488</v>
      </c>
      <c r="M109" s="115">
        <v>500</v>
      </c>
      <c r="N109" s="115" t="s">
        <v>488</v>
      </c>
      <c r="O109" s="117" t="s">
        <v>1630</v>
      </c>
      <c r="P109" s="117">
        <v>31</v>
      </c>
      <c r="Q109" s="76" t="s">
        <v>1631</v>
      </c>
      <c r="R109" s="86"/>
      <c r="S109" s="86"/>
      <c r="T109" s="86"/>
      <c r="U109" s="86"/>
      <c r="V109" s="86"/>
      <c r="W109" s="86"/>
      <c r="X109" s="86"/>
      <c r="Y109" s="86"/>
      <c r="Z109" s="86"/>
      <c r="AA109" s="79"/>
      <c r="AB109" s="79"/>
      <c r="AC109" s="79"/>
      <c r="AD109" s="79"/>
      <c r="AE109" s="79"/>
      <c r="AF109" s="79"/>
      <c r="AG109" s="79"/>
      <c r="AH109" s="79"/>
      <c r="AI109" s="79"/>
      <c r="AJ109" s="79"/>
      <c r="AK109" s="79"/>
      <c r="AL109" s="79"/>
      <c r="AM109" s="79"/>
      <c r="AN109" s="79"/>
      <c r="AO109" s="79"/>
      <c r="AP109" s="79"/>
      <c r="AQ109" s="79"/>
      <c r="AR109" s="79"/>
      <c r="AS109" s="79"/>
      <c r="AT109" s="79"/>
      <c r="AU109" s="79"/>
      <c r="AV109" s="79"/>
      <c r="AW109" s="79"/>
      <c r="AX109" s="79"/>
      <c r="AY109" s="79"/>
      <c r="AZ109" s="79"/>
      <c r="BA109" s="79"/>
      <c r="BB109" s="79"/>
      <c r="BC109" s="79"/>
      <c r="BD109" s="79"/>
      <c r="BE109" s="79"/>
      <c r="BF109" s="79"/>
      <c r="BG109" s="79"/>
      <c r="BH109" s="79"/>
      <c r="BI109" s="79"/>
      <c r="BJ109" s="79"/>
      <c r="BK109" s="79"/>
      <c r="BL109" s="79"/>
      <c r="BM109" s="79"/>
      <c r="BN109" s="79"/>
      <c r="BO109" s="79"/>
      <c r="BP109" s="79"/>
      <c r="BQ109" s="79"/>
      <c r="BR109" s="79"/>
      <c r="BS109" s="79"/>
      <c r="BT109" s="79"/>
      <c r="BU109" s="79"/>
      <c r="BV109" s="79"/>
      <c r="BW109" s="79"/>
      <c r="BX109" s="79"/>
      <c r="BY109" s="79"/>
      <c r="BZ109" s="79"/>
      <c r="CA109" s="79"/>
      <c r="CB109" s="79"/>
      <c r="CC109" s="79"/>
      <c r="CD109" s="79"/>
      <c r="CE109" s="79"/>
      <c r="CF109" s="79"/>
      <c r="CG109" s="79"/>
      <c r="CH109" s="79"/>
      <c r="CI109" s="79"/>
      <c r="CJ109" s="79"/>
      <c r="CK109" s="79"/>
      <c r="CL109" s="79"/>
      <c r="CM109" s="79"/>
      <c r="CN109" s="79"/>
      <c r="CO109" s="79"/>
      <c r="CP109" s="79"/>
      <c r="CQ109" s="79"/>
      <c r="CR109" s="79"/>
      <c r="CS109" s="79"/>
      <c r="CT109" s="79"/>
      <c r="CU109" s="79"/>
      <c r="CV109" s="79"/>
      <c r="CW109" s="79"/>
      <c r="CX109" s="79"/>
      <c r="CY109" s="79"/>
      <c r="CZ109" s="79"/>
      <c r="DA109" s="79"/>
      <c r="DB109" s="79"/>
      <c r="DC109" s="79"/>
      <c r="DD109" s="79"/>
      <c r="DE109" s="79"/>
      <c r="DF109" s="79"/>
      <c r="DG109" s="79"/>
      <c r="DH109" s="79"/>
      <c r="DI109" s="79"/>
      <c r="DJ109" s="79"/>
      <c r="DK109" s="79"/>
      <c r="DL109" s="79"/>
      <c r="DM109" s="79"/>
      <c r="DN109" s="79"/>
      <c r="DO109" s="79"/>
      <c r="DP109" s="79"/>
      <c r="DQ109" s="79"/>
      <c r="DR109" s="79"/>
      <c r="DS109" s="79"/>
      <c r="DT109" s="79"/>
      <c r="DU109" s="79"/>
      <c r="DV109" s="79"/>
      <c r="DW109" s="79"/>
      <c r="DX109" s="79"/>
      <c r="DY109" s="79"/>
      <c r="DZ109" s="79"/>
      <c r="EA109" s="79"/>
      <c r="EB109" s="79"/>
      <c r="EC109" s="79"/>
      <c r="ED109" s="79"/>
      <c r="EE109" s="79"/>
      <c r="EF109" s="79"/>
      <c r="EG109" s="79"/>
      <c r="EH109" s="79"/>
      <c r="EI109" s="79"/>
      <c r="EJ109" s="79"/>
      <c r="EK109" s="79"/>
      <c r="EL109" s="79"/>
      <c r="EM109" s="79"/>
      <c r="EN109" s="79"/>
      <c r="EO109" s="79"/>
      <c r="EP109" s="79"/>
      <c r="EQ109" s="79"/>
      <c r="ER109" s="79"/>
      <c r="ES109" s="79"/>
      <c r="ET109" s="79"/>
      <c r="EU109" s="79"/>
      <c r="EV109" s="79"/>
      <c r="EW109" s="79"/>
      <c r="EX109" s="79"/>
      <c r="EY109" s="79"/>
      <c r="EZ109" s="79"/>
      <c r="FA109" s="79"/>
      <c r="FB109" s="79"/>
      <c r="FC109" s="79"/>
      <c r="FD109" s="79"/>
      <c r="FE109" s="79"/>
      <c r="FF109" s="79"/>
      <c r="FG109" s="79"/>
      <c r="FH109" s="79"/>
      <c r="FI109" s="79"/>
      <c r="FJ109" s="79"/>
      <c r="FK109" s="79"/>
      <c r="FL109" s="79"/>
      <c r="FM109" s="79"/>
      <c r="FN109" s="79"/>
      <c r="FO109" s="79"/>
      <c r="FP109" s="79"/>
      <c r="FQ109" s="79"/>
      <c r="FR109" s="79"/>
      <c r="FS109" s="79"/>
      <c r="FT109" s="79"/>
      <c r="FU109" s="79"/>
      <c r="FV109" s="79"/>
      <c r="FW109" s="79"/>
      <c r="FX109" s="79"/>
      <c r="FY109" s="79"/>
      <c r="FZ109" s="79"/>
      <c r="GA109" s="79"/>
      <c r="GB109" s="79"/>
      <c r="GC109" s="79"/>
      <c r="GD109" s="79"/>
      <c r="GE109" s="79"/>
      <c r="GF109" s="79"/>
      <c r="GG109" s="79"/>
      <c r="GH109" s="79"/>
      <c r="GI109" s="79"/>
      <c r="GJ109" s="79"/>
      <c r="GK109" s="79"/>
      <c r="GL109" s="79"/>
      <c r="GM109" s="79"/>
      <c r="GN109" s="79"/>
      <c r="GO109" s="79"/>
      <c r="GP109" s="79"/>
      <c r="GQ109" s="79"/>
      <c r="GR109" s="79"/>
      <c r="GS109" s="79"/>
      <c r="GT109" s="79"/>
      <c r="GU109" s="79"/>
      <c r="GV109" s="79"/>
      <c r="GW109" s="79"/>
      <c r="GX109" s="79"/>
      <c r="GY109" s="79"/>
      <c r="GZ109" s="79"/>
      <c r="HA109" s="79"/>
      <c r="HB109" s="79"/>
      <c r="HC109" s="79"/>
      <c r="HD109" s="79"/>
      <c r="HE109" s="79"/>
      <c r="HF109" s="79"/>
      <c r="HG109" s="79"/>
      <c r="HH109" s="79"/>
      <c r="HI109" s="79"/>
      <c r="HJ109" s="79"/>
      <c r="HK109" s="79"/>
      <c r="HL109" s="79"/>
      <c r="HM109" s="79"/>
      <c r="HN109" s="79"/>
      <c r="HO109" s="79"/>
      <c r="HP109" s="79"/>
      <c r="HQ109" s="79"/>
      <c r="HR109" s="79"/>
      <c r="HS109" s="79"/>
      <c r="HT109" s="79"/>
      <c r="HU109" s="79"/>
      <c r="HV109" s="79"/>
      <c r="HW109" s="79"/>
      <c r="HX109" s="79"/>
      <c r="HY109" s="79"/>
      <c r="HZ109" s="79"/>
      <c r="IA109" s="79"/>
      <c r="IB109" s="79"/>
      <c r="IC109" s="79"/>
      <c r="ID109" s="79"/>
      <c r="IE109" s="79"/>
      <c r="IF109" s="79"/>
      <c r="IG109" s="79"/>
      <c r="IH109" s="79"/>
      <c r="II109" s="79"/>
      <c r="IJ109" s="79"/>
      <c r="IK109" s="79"/>
      <c r="IL109" s="79"/>
      <c r="IM109" s="79"/>
      <c r="IN109" s="79"/>
      <c r="IO109" s="79"/>
      <c r="IP109" s="79"/>
      <c r="IQ109" s="79"/>
      <c r="IR109" s="79"/>
      <c r="IS109" s="79"/>
      <c r="IT109" s="79"/>
      <c r="IU109" s="79"/>
      <c r="IV109" s="79"/>
    </row>
    <row r="110" spans="1:256" ht="57" x14ac:dyDescent="0.25">
      <c r="A110" s="47">
        <f>+A109+1</f>
        <v>2</v>
      </c>
      <c r="B110" s="62" t="s">
        <v>1465</v>
      </c>
      <c r="C110" s="62" t="s">
        <v>1465</v>
      </c>
      <c r="D110" s="62" t="s">
        <v>1595</v>
      </c>
      <c r="E110" s="69" t="s">
        <v>1632</v>
      </c>
      <c r="F110" s="120" t="s">
        <v>75</v>
      </c>
      <c r="G110" s="110" t="s">
        <v>128</v>
      </c>
      <c r="H110" s="111">
        <v>41640</v>
      </c>
      <c r="I110" s="111">
        <v>42004</v>
      </c>
      <c r="J110" s="224" t="s">
        <v>95</v>
      </c>
      <c r="K110" s="227">
        <f>+(I110-H110)/30</f>
        <v>12.133333333333333</v>
      </c>
      <c r="L110" s="115" t="s">
        <v>488</v>
      </c>
      <c r="M110" s="115">
        <v>510</v>
      </c>
      <c r="N110" s="115" t="s">
        <v>488</v>
      </c>
      <c r="O110" s="117" t="s">
        <v>1630</v>
      </c>
      <c r="P110" s="117">
        <v>31</v>
      </c>
      <c r="Q110" s="76" t="s">
        <v>1631</v>
      </c>
      <c r="R110" s="86"/>
      <c r="S110" s="86"/>
      <c r="T110" s="86"/>
      <c r="U110" s="86"/>
      <c r="V110" s="86"/>
      <c r="W110" s="86"/>
      <c r="X110" s="86"/>
      <c r="Y110" s="86"/>
      <c r="Z110" s="86"/>
      <c r="AA110" s="79"/>
      <c r="AB110" s="79"/>
      <c r="AC110" s="79"/>
      <c r="AD110" s="79"/>
      <c r="AE110" s="79"/>
      <c r="AF110" s="79"/>
      <c r="AG110" s="79"/>
      <c r="AH110" s="79"/>
      <c r="AI110" s="79"/>
      <c r="AJ110" s="79"/>
      <c r="AK110" s="79"/>
      <c r="AL110" s="79"/>
      <c r="AM110" s="79"/>
      <c r="AN110" s="79"/>
      <c r="AO110" s="79"/>
      <c r="AP110" s="79"/>
      <c r="AQ110" s="79"/>
      <c r="AR110" s="79"/>
      <c r="AS110" s="79"/>
      <c r="AT110" s="79"/>
      <c r="AU110" s="79"/>
      <c r="AV110" s="79"/>
      <c r="AW110" s="79"/>
      <c r="AX110" s="79"/>
      <c r="AY110" s="79"/>
      <c r="AZ110" s="79"/>
      <c r="BA110" s="79"/>
      <c r="BB110" s="79"/>
      <c r="BC110" s="79"/>
      <c r="BD110" s="79"/>
      <c r="BE110" s="79"/>
      <c r="BF110" s="79"/>
      <c r="BG110" s="79"/>
      <c r="BH110" s="79"/>
      <c r="BI110" s="79"/>
      <c r="BJ110" s="79"/>
      <c r="BK110" s="79"/>
      <c r="BL110" s="79"/>
      <c r="BM110" s="79"/>
      <c r="BN110" s="79"/>
      <c r="BO110" s="79"/>
      <c r="BP110" s="79"/>
      <c r="BQ110" s="79"/>
      <c r="BR110" s="79"/>
      <c r="BS110" s="79"/>
      <c r="BT110" s="79"/>
      <c r="BU110" s="79"/>
      <c r="BV110" s="79"/>
      <c r="BW110" s="79"/>
      <c r="BX110" s="79"/>
      <c r="BY110" s="79"/>
      <c r="BZ110" s="79"/>
      <c r="CA110" s="79"/>
      <c r="CB110" s="79"/>
      <c r="CC110" s="79"/>
      <c r="CD110" s="79"/>
      <c r="CE110" s="79"/>
      <c r="CF110" s="79"/>
      <c r="CG110" s="79"/>
      <c r="CH110" s="79"/>
      <c r="CI110" s="79"/>
      <c r="CJ110" s="79"/>
      <c r="CK110" s="79"/>
      <c r="CL110" s="79"/>
      <c r="CM110" s="79"/>
      <c r="CN110" s="79"/>
      <c r="CO110" s="79"/>
      <c r="CP110" s="79"/>
      <c r="CQ110" s="79"/>
      <c r="CR110" s="79"/>
      <c r="CS110" s="79"/>
      <c r="CT110" s="79"/>
      <c r="CU110" s="79"/>
      <c r="CV110" s="79"/>
      <c r="CW110" s="79"/>
      <c r="CX110" s="79"/>
      <c r="CY110" s="79"/>
      <c r="CZ110" s="79"/>
      <c r="DA110" s="79"/>
      <c r="DB110" s="79"/>
      <c r="DC110" s="79"/>
      <c r="DD110" s="79"/>
      <c r="DE110" s="79"/>
      <c r="DF110" s="79"/>
      <c r="DG110" s="79"/>
      <c r="DH110" s="79"/>
      <c r="DI110" s="79"/>
      <c r="DJ110" s="79"/>
      <c r="DK110" s="79"/>
      <c r="DL110" s="79"/>
      <c r="DM110" s="79"/>
      <c r="DN110" s="79"/>
      <c r="DO110" s="79"/>
      <c r="DP110" s="79"/>
      <c r="DQ110" s="79"/>
      <c r="DR110" s="79"/>
      <c r="DS110" s="79"/>
      <c r="DT110" s="79"/>
      <c r="DU110" s="79"/>
      <c r="DV110" s="79"/>
      <c r="DW110" s="79"/>
      <c r="DX110" s="79"/>
      <c r="DY110" s="79"/>
      <c r="DZ110" s="79"/>
      <c r="EA110" s="79"/>
      <c r="EB110" s="79"/>
      <c r="EC110" s="79"/>
      <c r="ED110" s="79"/>
      <c r="EE110" s="79"/>
      <c r="EF110" s="79"/>
      <c r="EG110" s="79"/>
      <c r="EH110" s="79"/>
      <c r="EI110" s="79"/>
      <c r="EJ110" s="79"/>
      <c r="EK110" s="79"/>
      <c r="EL110" s="79"/>
      <c r="EM110" s="79"/>
      <c r="EN110" s="79"/>
      <c r="EO110" s="79"/>
      <c r="EP110" s="79"/>
      <c r="EQ110" s="79"/>
      <c r="ER110" s="79"/>
      <c r="ES110" s="79"/>
      <c r="ET110" s="79"/>
      <c r="EU110" s="79"/>
      <c r="EV110" s="79"/>
      <c r="EW110" s="79"/>
      <c r="EX110" s="79"/>
      <c r="EY110" s="79"/>
      <c r="EZ110" s="79"/>
      <c r="FA110" s="79"/>
      <c r="FB110" s="79"/>
      <c r="FC110" s="79"/>
      <c r="FD110" s="79"/>
      <c r="FE110" s="79"/>
      <c r="FF110" s="79"/>
      <c r="FG110" s="79"/>
      <c r="FH110" s="79"/>
      <c r="FI110" s="79"/>
      <c r="FJ110" s="79"/>
      <c r="FK110" s="79"/>
      <c r="FL110" s="79"/>
      <c r="FM110" s="79"/>
      <c r="FN110" s="79"/>
      <c r="FO110" s="79"/>
      <c r="FP110" s="79"/>
      <c r="FQ110" s="79"/>
      <c r="FR110" s="79"/>
      <c r="FS110" s="79"/>
      <c r="FT110" s="79"/>
      <c r="FU110" s="79"/>
      <c r="FV110" s="79"/>
      <c r="FW110" s="79"/>
      <c r="FX110" s="79"/>
      <c r="FY110" s="79"/>
      <c r="FZ110" s="79"/>
      <c r="GA110" s="79"/>
      <c r="GB110" s="79"/>
      <c r="GC110" s="79"/>
      <c r="GD110" s="79"/>
      <c r="GE110" s="79"/>
      <c r="GF110" s="79"/>
      <c r="GG110" s="79"/>
      <c r="GH110" s="79"/>
      <c r="GI110" s="79"/>
      <c r="GJ110" s="79"/>
      <c r="GK110" s="79"/>
      <c r="GL110" s="79"/>
      <c r="GM110" s="79"/>
      <c r="GN110" s="79"/>
      <c r="GO110" s="79"/>
      <c r="GP110" s="79"/>
      <c r="GQ110" s="79"/>
      <c r="GR110" s="79"/>
      <c r="GS110" s="79"/>
      <c r="GT110" s="79"/>
      <c r="GU110" s="79"/>
      <c r="GV110" s="79"/>
      <c r="GW110" s="79"/>
      <c r="GX110" s="79"/>
      <c r="GY110" s="79"/>
      <c r="GZ110" s="79"/>
      <c r="HA110" s="79"/>
      <c r="HB110" s="79"/>
      <c r="HC110" s="79"/>
      <c r="HD110" s="79"/>
      <c r="HE110" s="79"/>
      <c r="HF110" s="79"/>
      <c r="HG110" s="79"/>
      <c r="HH110" s="79"/>
      <c r="HI110" s="79"/>
      <c r="HJ110" s="79"/>
      <c r="HK110" s="79"/>
      <c r="HL110" s="79"/>
      <c r="HM110" s="79"/>
      <c r="HN110" s="79"/>
      <c r="HO110" s="79"/>
      <c r="HP110" s="79"/>
      <c r="HQ110" s="79"/>
      <c r="HR110" s="79"/>
      <c r="HS110" s="79"/>
      <c r="HT110" s="79"/>
      <c r="HU110" s="79"/>
      <c r="HV110" s="79"/>
      <c r="HW110" s="79"/>
      <c r="HX110" s="79"/>
      <c r="HY110" s="79"/>
      <c r="HZ110" s="79"/>
      <c r="IA110" s="79"/>
      <c r="IB110" s="79"/>
      <c r="IC110" s="79"/>
      <c r="ID110" s="79"/>
      <c r="IE110" s="79"/>
      <c r="IF110" s="79"/>
      <c r="IG110" s="79"/>
      <c r="IH110" s="79"/>
      <c r="II110" s="79"/>
      <c r="IJ110" s="79"/>
      <c r="IK110" s="79"/>
      <c r="IL110" s="79"/>
      <c r="IM110" s="79"/>
      <c r="IN110" s="79"/>
      <c r="IO110" s="79"/>
      <c r="IP110" s="79"/>
      <c r="IQ110" s="79"/>
      <c r="IR110" s="79"/>
      <c r="IS110" s="79"/>
      <c r="IT110" s="79"/>
      <c r="IU110" s="79"/>
      <c r="IV110" s="79"/>
    </row>
    <row r="111" spans="1:256" x14ac:dyDescent="0.25">
      <c r="A111" s="47">
        <f t="shared" ref="A111:A116" si="1">+A110+1</f>
        <v>3</v>
      </c>
      <c r="B111" s="62"/>
      <c r="C111" s="62"/>
      <c r="D111" s="62"/>
      <c r="E111" s="69"/>
      <c r="F111" s="76"/>
      <c r="G111" s="76"/>
      <c r="H111" s="76"/>
      <c r="I111" s="76"/>
      <c r="J111" s="76"/>
      <c r="K111" s="76"/>
      <c r="L111" s="76"/>
      <c r="M111" s="76"/>
      <c r="N111" s="76"/>
      <c r="O111" s="76"/>
      <c r="P111" s="76"/>
      <c r="Q111" s="76"/>
      <c r="R111" s="86"/>
      <c r="S111" s="86"/>
      <c r="T111" s="86"/>
      <c r="U111" s="86"/>
      <c r="V111" s="86"/>
      <c r="W111" s="86"/>
      <c r="X111" s="86"/>
      <c r="Y111" s="86"/>
      <c r="Z111" s="86"/>
      <c r="AA111" s="79"/>
      <c r="AB111" s="79"/>
      <c r="AC111" s="79"/>
      <c r="AD111" s="79"/>
      <c r="AE111" s="79"/>
      <c r="AF111" s="79"/>
      <c r="AG111" s="79"/>
      <c r="AH111" s="79"/>
      <c r="AI111" s="79"/>
      <c r="AJ111" s="79"/>
      <c r="AK111" s="79"/>
      <c r="AL111" s="79"/>
      <c r="AM111" s="79"/>
      <c r="AN111" s="79"/>
      <c r="AO111" s="79"/>
      <c r="AP111" s="79"/>
      <c r="AQ111" s="79"/>
      <c r="AR111" s="79"/>
      <c r="AS111" s="79"/>
      <c r="AT111" s="79"/>
      <c r="AU111" s="79"/>
      <c r="AV111" s="79"/>
      <c r="AW111" s="79"/>
      <c r="AX111" s="79"/>
      <c r="AY111" s="79"/>
      <c r="AZ111" s="79"/>
      <c r="BA111" s="79"/>
      <c r="BB111" s="79"/>
      <c r="BC111" s="79"/>
      <c r="BD111" s="79"/>
      <c r="BE111" s="79"/>
      <c r="BF111" s="79"/>
      <c r="BG111" s="79"/>
      <c r="BH111" s="79"/>
      <c r="BI111" s="79"/>
      <c r="BJ111" s="79"/>
      <c r="BK111" s="79"/>
      <c r="BL111" s="79"/>
      <c r="BM111" s="79"/>
      <c r="BN111" s="79"/>
      <c r="BO111" s="79"/>
      <c r="BP111" s="79"/>
      <c r="BQ111" s="79"/>
      <c r="BR111" s="79"/>
      <c r="BS111" s="79"/>
      <c r="BT111" s="79"/>
      <c r="BU111" s="79"/>
      <c r="BV111" s="79"/>
      <c r="BW111" s="79"/>
      <c r="BX111" s="79"/>
      <c r="BY111" s="79"/>
      <c r="BZ111" s="79"/>
      <c r="CA111" s="79"/>
      <c r="CB111" s="79"/>
      <c r="CC111" s="79"/>
      <c r="CD111" s="79"/>
      <c r="CE111" s="79"/>
      <c r="CF111" s="79"/>
      <c r="CG111" s="79"/>
      <c r="CH111" s="79"/>
      <c r="CI111" s="79"/>
      <c r="CJ111" s="79"/>
      <c r="CK111" s="79"/>
      <c r="CL111" s="79"/>
      <c r="CM111" s="79"/>
      <c r="CN111" s="79"/>
      <c r="CO111" s="79"/>
      <c r="CP111" s="79"/>
      <c r="CQ111" s="79"/>
      <c r="CR111" s="79"/>
      <c r="CS111" s="79"/>
      <c r="CT111" s="79"/>
      <c r="CU111" s="79"/>
      <c r="CV111" s="79"/>
      <c r="CW111" s="79"/>
      <c r="CX111" s="79"/>
      <c r="CY111" s="79"/>
      <c r="CZ111" s="79"/>
      <c r="DA111" s="79"/>
      <c r="DB111" s="79"/>
      <c r="DC111" s="79"/>
      <c r="DD111" s="79"/>
      <c r="DE111" s="79"/>
      <c r="DF111" s="79"/>
      <c r="DG111" s="79"/>
      <c r="DH111" s="79"/>
      <c r="DI111" s="79"/>
      <c r="DJ111" s="79"/>
      <c r="DK111" s="79"/>
      <c r="DL111" s="79"/>
      <c r="DM111" s="79"/>
      <c r="DN111" s="79"/>
      <c r="DO111" s="79"/>
      <c r="DP111" s="79"/>
      <c r="DQ111" s="79"/>
      <c r="DR111" s="79"/>
      <c r="DS111" s="79"/>
      <c r="DT111" s="79"/>
      <c r="DU111" s="79"/>
      <c r="DV111" s="79"/>
      <c r="DW111" s="79"/>
      <c r="DX111" s="79"/>
      <c r="DY111" s="79"/>
      <c r="DZ111" s="79"/>
      <c r="EA111" s="79"/>
      <c r="EB111" s="79"/>
      <c r="EC111" s="79"/>
      <c r="ED111" s="79"/>
      <c r="EE111" s="79"/>
      <c r="EF111" s="79"/>
      <c r="EG111" s="79"/>
      <c r="EH111" s="79"/>
      <c r="EI111" s="79"/>
      <c r="EJ111" s="79"/>
      <c r="EK111" s="79"/>
      <c r="EL111" s="79"/>
      <c r="EM111" s="79"/>
      <c r="EN111" s="79"/>
      <c r="EO111" s="79"/>
      <c r="EP111" s="79"/>
      <c r="EQ111" s="79"/>
      <c r="ER111" s="79"/>
      <c r="ES111" s="79"/>
      <c r="ET111" s="79"/>
      <c r="EU111" s="79"/>
      <c r="EV111" s="79"/>
      <c r="EW111" s="79"/>
      <c r="EX111" s="79"/>
      <c r="EY111" s="79"/>
      <c r="EZ111" s="79"/>
      <c r="FA111" s="79"/>
      <c r="FB111" s="79"/>
      <c r="FC111" s="79"/>
      <c r="FD111" s="79"/>
      <c r="FE111" s="79"/>
      <c r="FF111" s="79"/>
      <c r="FG111" s="79"/>
      <c r="FH111" s="79"/>
      <c r="FI111" s="79"/>
      <c r="FJ111" s="79"/>
      <c r="FK111" s="79"/>
      <c r="FL111" s="79"/>
      <c r="FM111" s="79"/>
      <c r="FN111" s="79"/>
      <c r="FO111" s="79"/>
      <c r="FP111" s="79"/>
      <c r="FQ111" s="79"/>
      <c r="FR111" s="79"/>
      <c r="FS111" s="79"/>
      <c r="FT111" s="79"/>
      <c r="FU111" s="79"/>
      <c r="FV111" s="79"/>
      <c r="FW111" s="79"/>
      <c r="FX111" s="79"/>
      <c r="FY111" s="79"/>
      <c r="FZ111" s="79"/>
      <c r="GA111" s="79"/>
      <c r="GB111" s="79"/>
      <c r="GC111" s="79"/>
      <c r="GD111" s="79"/>
      <c r="GE111" s="79"/>
      <c r="GF111" s="79"/>
      <c r="GG111" s="79"/>
      <c r="GH111" s="79"/>
      <c r="GI111" s="79"/>
      <c r="GJ111" s="79"/>
      <c r="GK111" s="79"/>
      <c r="GL111" s="79"/>
      <c r="GM111" s="79"/>
      <c r="GN111" s="79"/>
      <c r="GO111" s="79"/>
      <c r="GP111" s="79"/>
      <c r="GQ111" s="79"/>
      <c r="GR111" s="79"/>
      <c r="GS111" s="79"/>
      <c r="GT111" s="79"/>
      <c r="GU111" s="79"/>
      <c r="GV111" s="79"/>
      <c r="GW111" s="79"/>
      <c r="GX111" s="79"/>
      <c r="GY111" s="79"/>
      <c r="GZ111" s="79"/>
      <c r="HA111" s="79"/>
      <c r="HB111" s="79"/>
      <c r="HC111" s="79"/>
      <c r="HD111" s="79"/>
      <c r="HE111" s="79"/>
      <c r="HF111" s="79"/>
      <c r="HG111" s="79"/>
      <c r="HH111" s="79"/>
      <c r="HI111" s="79"/>
      <c r="HJ111" s="79"/>
      <c r="HK111" s="79"/>
      <c r="HL111" s="79"/>
      <c r="HM111" s="79"/>
      <c r="HN111" s="79"/>
      <c r="HO111" s="79"/>
      <c r="HP111" s="79"/>
      <c r="HQ111" s="79"/>
      <c r="HR111" s="79"/>
      <c r="HS111" s="79"/>
      <c r="HT111" s="79"/>
      <c r="HU111" s="79"/>
      <c r="HV111" s="79"/>
      <c r="HW111" s="79"/>
      <c r="HX111" s="79"/>
      <c r="HY111" s="79"/>
      <c r="HZ111" s="79"/>
      <c r="IA111" s="79"/>
      <c r="IB111" s="79"/>
      <c r="IC111" s="79"/>
      <c r="ID111" s="79"/>
      <c r="IE111" s="79"/>
      <c r="IF111" s="79"/>
      <c r="IG111" s="79"/>
      <c r="IH111" s="79"/>
      <c r="II111" s="79"/>
      <c r="IJ111" s="79"/>
      <c r="IK111" s="79"/>
      <c r="IL111" s="79"/>
      <c r="IM111" s="79"/>
      <c r="IN111" s="79"/>
      <c r="IO111" s="79"/>
      <c r="IP111" s="79"/>
      <c r="IQ111" s="79"/>
      <c r="IR111" s="79"/>
      <c r="IS111" s="79"/>
      <c r="IT111" s="79"/>
      <c r="IU111" s="79"/>
      <c r="IV111" s="79"/>
    </row>
    <row r="112" spans="1:256" x14ac:dyDescent="0.25">
      <c r="A112" s="47">
        <f t="shared" si="1"/>
        <v>4</v>
      </c>
      <c r="B112" s="62"/>
      <c r="C112" s="63"/>
      <c r="D112" s="62"/>
      <c r="E112" s="119"/>
      <c r="F112" s="120"/>
      <c r="G112" s="115"/>
      <c r="H112" s="115"/>
      <c r="I112" s="115"/>
      <c r="J112" s="112"/>
      <c r="K112" s="115"/>
      <c r="L112" s="115"/>
      <c r="M112" s="115"/>
      <c r="N112" s="115"/>
      <c r="O112" s="115"/>
      <c r="P112" s="115"/>
      <c r="Q112" s="76"/>
      <c r="R112" s="86"/>
      <c r="S112" s="86"/>
      <c r="T112" s="86"/>
      <c r="U112" s="86"/>
      <c r="V112" s="86"/>
      <c r="W112" s="86"/>
      <c r="X112" s="86"/>
      <c r="Y112" s="86"/>
      <c r="Z112" s="86"/>
      <c r="AA112" s="79"/>
      <c r="AB112" s="79"/>
      <c r="AC112" s="79"/>
      <c r="AD112" s="79"/>
      <c r="AE112" s="79"/>
      <c r="AF112" s="79"/>
      <c r="AG112" s="79"/>
      <c r="AH112" s="79"/>
      <c r="AI112" s="79"/>
      <c r="AJ112" s="79"/>
      <c r="AK112" s="79"/>
      <c r="AL112" s="79"/>
      <c r="AM112" s="79"/>
      <c r="AN112" s="79"/>
      <c r="AO112" s="79"/>
      <c r="AP112" s="79"/>
      <c r="AQ112" s="79"/>
      <c r="AR112" s="79"/>
      <c r="AS112" s="79"/>
      <c r="AT112" s="79"/>
      <c r="AU112" s="79"/>
      <c r="AV112" s="79"/>
      <c r="AW112" s="79"/>
      <c r="AX112" s="79"/>
      <c r="AY112" s="79"/>
      <c r="AZ112" s="79"/>
      <c r="BA112" s="79"/>
      <c r="BB112" s="79"/>
      <c r="BC112" s="79"/>
      <c r="BD112" s="79"/>
      <c r="BE112" s="79"/>
      <c r="BF112" s="79"/>
      <c r="BG112" s="79"/>
      <c r="BH112" s="79"/>
      <c r="BI112" s="79"/>
      <c r="BJ112" s="79"/>
      <c r="BK112" s="79"/>
      <c r="BL112" s="79"/>
      <c r="BM112" s="79"/>
      <c r="BN112" s="79"/>
      <c r="BO112" s="79"/>
      <c r="BP112" s="79"/>
      <c r="BQ112" s="79"/>
      <c r="BR112" s="79"/>
      <c r="BS112" s="79"/>
      <c r="BT112" s="79"/>
      <c r="BU112" s="79"/>
      <c r="BV112" s="79"/>
      <c r="BW112" s="79"/>
      <c r="BX112" s="79"/>
      <c r="BY112" s="79"/>
      <c r="BZ112" s="79"/>
      <c r="CA112" s="79"/>
      <c r="CB112" s="79"/>
      <c r="CC112" s="79"/>
      <c r="CD112" s="79"/>
      <c r="CE112" s="79"/>
      <c r="CF112" s="79"/>
      <c r="CG112" s="79"/>
      <c r="CH112" s="79"/>
      <c r="CI112" s="79"/>
      <c r="CJ112" s="79"/>
      <c r="CK112" s="79"/>
      <c r="CL112" s="79"/>
      <c r="CM112" s="79"/>
      <c r="CN112" s="79"/>
      <c r="CO112" s="79"/>
      <c r="CP112" s="79"/>
      <c r="CQ112" s="79"/>
      <c r="CR112" s="79"/>
      <c r="CS112" s="79"/>
      <c r="CT112" s="79"/>
      <c r="CU112" s="79"/>
      <c r="CV112" s="79"/>
      <c r="CW112" s="79"/>
      <c r="CX112" s="79"/>
      <c r="CY112" s="79"/>
      <c r="CZ112" s="79"/>
      <c r="DA112" s="79"/>
      <c r="DB112" s="79"/>
      <c r="DC112" s="79"/>
      <c r="DD112" s="79"/>
      <c r="DE112" s="79"/>
      <c r="DF112" s="79"/>
      <c r="DG112" s="79"/>
      <c r="DH112" s="79"/>
      <c r="DI112" s="79"/>
      <c r="DJ112" s="79"/>
      <c r="DK112" s="79"/>
      <c r="DL112" s="79"/>
      <c r="DM112" s="79"/>
      <c r="DN112" s="79"/>
      <c r="DO112" s="79"/>
      <c r="DP112" s="79"/>
      <c r="DQ112" s="79"/>
      <c r="DR112" s="79"/>
      <c r="DS112" s="79"/>
      <c r="DT112" s="79"/>
      <c r="DU112" s="79"/>
      <c r="DV112" s="79"/>
      <c r="DW112" s="79"/>
      <c r="DX112" s="79"/>
      <c r="DY112" s="79"/>
      <c r="DZ112" s="79"/>
      <c r="EA112" s="79"/>
      <c r="EB112" s="79"/>
      <c r="EC112" s="79"/>
      <c r="ED112" s="79"/>
      <c r="EE112" s="79"/>
      <c r="EF112" s="79"/>
      <c r="EG112" s="79"/>
      <c r="EH112" s="79"/>
      <c r="EI112" s="79"/>
      <c r="EJ112" s="79"/>
      <c r="EK112" s="79"/>
      <c r="EL112" s="79"/>
      <c r="EM112" s="79"/>
      <c r="EN112" s="79"/>
      <c r="EO112" s="79"/>
      <c r="EP112" s="79"/>
      <c r="EQ112" s="79"/>
      <c r="ER112" s="79"/>
      <c r="ES112" s="79"/>
      <c r="ET112" s="79"/>
      <c r="EU112" s="79"/>
      <c r="EV112" s="79"/>
      <c r="EW112" s="79"/>
      <c r="EX112" s="79"/>
      <c r="EY112" s="79"/>
      <c r="EZ112" s="79"/>
      <c r="FA112" s="79"/>
      <c r="FB112" s="79"/>
      <c r="FC112" s="79"/>
      <c r="FD112" s="79"/>
      <c r="FE112" s="79"/>
      <c r="FF112" s="79"/>
      <c r="FG112" s="79"/>
      <c r="FH112" s="79"/>
      <c r="FI112" s="79"/>
      <c r="FJ112" s="79"/>
      <c r="FK112" s="79"/>
      <c r="FL112" s="79"/>
      <c r="FM112" s="79"/>
      <c r="FN112" s="79"/>
      <c r="FO112" s="79"/>
      <c r="FP112" s="79"/>
      <c r="FQ112" s="79"/>
      <c r="FR112" s="79"/>
      <c r="FS112" s="79"/>
      <c r="FT112" s="79"/>
      <c r="FU112" s="79"/>
      <c r="FV112" s="79"/>
      <c r="FW112" s="79"/>
      <c r="FX112" s="79"/>
      <c r="FY112" s="79"/>
      <c r="FZ112" s="79"/>
      <c r="GA112" s="79"/>
      <c r="GB112" s="79"/>
      <c r="GC112" s="79"/>
      <c r="GD112" s="79"/>
      <c r="GE112" s="79"/>
      <c r="GF112" s="79"/>
      <c r="GG112" s="79"/>
      <c r="GH112" s="79"/>
      <c r="GI112" s="79"/>
      <c r="GJ112" s="79"/>
      <c r="GK112" s="79"/>
      <c r="GL112" s="79"/>
      <c r="GM112" s="79"/>
      <c r="GN112" s="79"/>
      <c r="GO112" s="79"/>
      <c r="GP112" s="79"/>
      <c r="GQ112" s="79"/>
      <c r="GR112" s="79"/>
      <c r="GS112" s="79"/>
      <c r="GT112" s="79"/>
      <c r="GU112" s="79"/>
      <c r="GV112" s="79"/>
      <c r="GW112" s="79"/>
      <c r="GX112" s="79"/>
      <c r="GY112" s="79"/>
      <c r="GZ112" s="79"/>
      <c r="HA112" s="79"/>
      <c r="HB112" s="79"/>
      <c r="HC112" s="79"/>
      <c r="HD112" s="79"/>
      <c r="HE112" s="79"/>
      <c r="HF112" s="79"/>
      <c r="HG112" s="79"/>
      <c r="HH112" s="79"/>
      <c r="HI112" s="79"/>
      <c r="HJ112" s="79"/>
      <c r="HK112" s="79"/>
      <c r="HL112" s="79"/>
      <c r="HM112" s="79"/>
      <c r="HN112" s="79"/>
      <c r="HO112" s="79"/>
      <c r="HP112" s="79"/>
      <c r="HQ112" s="79"/>
      <c r="HR112" s="79"/>
      <c r="HS112" s="79"/>
      <c r="HT112" s="79"/>
      <c r="HU112" s="79"/>
      <c r="HV112" s="79"/>
      <c r="HW112" s="79"/>
      <c r="HX112" s="79"/>
      <c r="HY112" s="79"/>
      <c r="HZ112" s="79"/>
      <c r="IA112" s="79"/>
      <c r="IB112" s="79"/>
      <c r="IC112" s="79"/>
      <c r="ID112" s="79"/>
      <c r="IE112" s="79"/>
      <c r="IF112" s="79"/>
      <c r="IG112" s="79"/>
      <c r="IH112" s="79"/>
      <c r="II112" s="79"/>
      <c r="IJ112" s="79"/>
      <c r="IK112" s="79"/>
      <c r="IL112" s="79"/>
      <c r="IM112" s="79"/>
      <c r="IN112" s="79"/>
      <c r="IO112" s="79"/>
      <c r="IP112" s="79"/>
      <c r="IQ112" s="79"/>
      <c r="IR112" s="79"/>
      <c r="IS112" s="79"/>
      <c r="IT112" s="79"/>
      <c r="IU112" s="79"/>
      <c r="IV112" s="79"/>
    </row>
    <row r="113" spans="1:256" x14ac:dyDescent="0.25">
      <c r="A113" s="47">
        <f t="shared" si="1"/>
        <v>5</v>
      </c>
      <c r="B113" s="62"/>
      <c r="C113" s="63"/>
      <c r="D113" s="62"/>
      <c r="E113" s="119"/>
      <c r="F113" s="120"/>
      <c r="G113" s="120"/>
      <c r="H113" s="120"/>
      <c r="I113" s="112"/>
      <c r="J113" s="112"/>
      <c r="K113" s="112"/>
      <c r="L113" s="112"/>
      <c r="M113" s="115"/>
      <c r="N113" s="115"/>
      <c r="O113" s="117"/>
      <c r="P113" s="117"/>
      <c r="Q113" s="76"/>
      <c r="R113" s="86"/>
      <c r="S113" s="86"/>
      <c r="T113" s="86"/>
      <c r="U113" s="86"/>
      <c r="V113" s="86"/>
      <c r="W113" s="86"/>
      <c r="X113" s="86"/>
      <c r="Y113" s="86"/>
      <c r="Z113" s="86"/>
      <c r="AA113" s="79"/>
      <c r="AB113" s="79"/>
      <c r="AC113" s="79"/>
      <c r="AD113" s="79"/>
      <c r="AE113" s="79"/>
      <c r="AF113" s="79"/>
      <c r="AG113" s="79"/>
      <c r="AH113" s="79"/>
      <c r="AI113" s="79"/>
      <c r="AJ113" s="79"/>
      <c r="AK113" s="79"/>
      <c r="AL113" s="79"/>
      <c r="AM113" s="79"/>
      <c r="AN113" s="79"/>
      <c r="AO113" s="79"/>
      <c r="AP113" s="79"/>
      <c r="AQ113" s="79"/>
      <c r="AR113" s="79"/>
      <c r="AS113" s="79"/>
      <c r="AT113" s="79"/>
      <c r="AU113" s="79"/>
      <c r="AV113" s="79"/>
      <c r="AW113" s="79"/>
      <c r="AX113" s="79"/>
      <c r="AY113" s="79"/>
      <c r="AZ113" s="79"/>
      <c r="BA113" s="79"/>
      <c r="BB113" s="79"/>
      <c r="BC113" s="79"/>
      <c r="BD113" s="79"/>
      <c r="BE113" s="79"/>
      <c r="BF113" s="79"/>
      <c r="BG113" s="79"/>
      <c r="BH113" s="79"/>
      <c r="BI113" s="79"/>
      <c r="BJ113" s="79"/>
      <c r="BK113" s="79"/>
      <c r="BL113" s="79"/>
      <c r="BM113" s="79"/>
      <c r="BN113" s="79"/>
      <c r="BO113" s="79"/>
      <c r="BP113" s="79"/>
      <c r="BQ113" s="79"/>
      <c r="BR113" s="79"/>
      <c r="BS113" s="79"/>
      <c r="BT113" s="79"/>
      <c r="BU113" s="79"/>
      <c r="BV113" s="79"/>
      <c r="BW113" s="79"/>
      <c r="BX113" s="79"/>
      <c r="BY113" s="79"/>
      <c r="BZ113" s="79"/>
      <c r="CA113" s="79"/>
      <c r="CB113" s="79"/>
      <c r="CC113" s="79"/>
      <c r="CD113" s="79"/>
      <c r="CE113" s="79"/>
      <c r="CF113" s="79"/>
      <c r="CG113" s="79"/>
      <c r="CH113" s="79"/>
      <c r="CI113" s="79"/>
      <c r="CJ113" s="79"/>
      <c r="CK113" s="79"/>
      <c r="CL113" s="79"/>
      <c r="CM113" s="79"/>
      <c r="CN113" s="79"/>
      <c r="CO113" s="79"/>
      <c r="CP113" s="79"/>
      <c r="CQ113" s="79"/>
      <c r="CR113" s="79"/>
      <c r="CS113" s="79"/>
      <c r="CT113" s="79"/>
      <c r="CU113" s="79"/>
      <c r="CV113" s="79"/>
      <c r="CW113" s="79"/>
      <c r="CX113" s="79"/>
      <c r="CY113" s="79"/>
      <c r="CZ113" s="79"/>
      <c r="DA113" s="79"/>
      <c r="DB113" s="79"/>
      <c r="DC113" s="79"/>
      <c r="DD113" s="79"/>
      <c r="DE113" s="79"/>
      <c r="DF113" s="79"/>
      <c r="DG113" s="79"/>
      <c r="DH113" s="79"/>
      <c r="DI113" s="79"/>
      <c r="DJ113" s="79"/>
      <c r="DK113" s="79"/>
      <c r="DL113" s="79"/>
      <c r="DM113" s="79"/>
      <c r="DN113" s="79"/>
      <c r="DO113" s="79"/>
      <c r="DP113" s="79"/>
      <c r="DQ113" s="79"/>
      <c r="DR113" s="79"/>
      <c r="DS113" s="79"/>
      <c r="DT113" s="79"/>
      <c r="DU113" s="79"/>
      <c r="DV113" s="79"/>
      <c r="DW113" s="79"/>
      <c r="DX113" s="79"/>
      <c r="DY113" s="79"/>
      <c r="DZ113" s="79"/>
      <c r="EA113" s="79"/>
      <c r="EB113" s="79"/>
      <c r="EC113" s="79"/>
      <c r="ED113" s="79"/>
      <c r="EE113" s="79"/>
      <c r="EF113" s="79"/>
      <c r="EG113" s="79"/>
      <c r="EH113" s="79"/>
      <c r="EI113" s="79"/>
      <c r="EJ113" s="79"/>
      <c r="EK113" s="79"/>
      <c r="EL113" s="79"/>
      <c r="EM113" s="79"/>
      <c r="EN113" s="79"/>
      <c r="EO113" s="79"/>
      <c r="EP113" s="79"/>
      <c r="EQ113" s="79"/>
      <c r="ER113" s="79"/>
      <c r="ES113" s="79"/>
      <c r="ET113" s="79"/>
      <c r="EU113" s="79"/>
      <c r="EV113" s="79"/>
      <c r="EW113" s="79"/>
      <c r="EX113" s="79"/>
      <c r="EY113" s="79"/>
      <c r="EZ113" s="79"/>
      <c r="FA113" s="79"/>
      <c r="FB113" s="79"/>
      <c r="FC113" s="79"/>
      <c r="FD113" s="79"/>
      <c r="FE113" s="79"/>
      <c r="FF113" s="79"/>
      <c r="FG113" s="79"/>
      <c r="FH113" s="79"/>
      <c r="FI113" s="79"/>
      <c r="FJ113" s="79"/>
      <c r="FK113" s="79"/>
      <c r="FL113" s="79"/>
      <c r="FM113" s="79"/>
      <c r="FN113" s="79"/>
      <c r="FO113" s="79"/>
      <c r="FP113" s="79"/>
      <c r="FQ113" s="79"/>
      <c r="FR113" s="79"/>
      <c r="FS113" s="79"/>
      <c r="FT113" s="79"/>
      <c r="FU113" s="79"/>
      <c r="FV113" s="79"/>
      <c r="FW113" s="79"/>
      <c r="FX113" s="79"/>
      <c r="FY113" s="79"/>
      <c r="FZ113" s="79"/>
      <c r="GA113" s="79"/>
      <c r="GB113" s="79"/>
      <c r="GC113" s="79"/>
      <c r="GD113" s="79"/>
      <c r="GE113" s="79"/>
      <c r="GF113" s="79"/>
      <c r="GG113" s="79"/>
      <c r="GH113" s="79"/>
      <c r="GI113" s="79"/>
      <c r="GJ113" s="79"/>
      <c r="GK113" s="79"/>
      <c r="GL113" s="79"/>
      <c r="GM113" s="79"/>
      <c r="GN113" s="79"/>
      <c r="GO113" s="79"/>
      <c r="GP113" s="79"/>
      <c r="GQ113" s="79"/>
      <c r="GR113" s="79"/>
      <c r="GS113" s="79"/>
      <c r="GT113" s="79"/>
      <c r="GU113" s="79"/>
      <c r="GV113" s="79"/>
      <c r="GW113" s="79"/>
      <c r="GX113" s="79"/>
      <c r="GY113" s="79"/>
      <c r="GZ113" s="79"/>
      <c r="HA113" s="79"/>
      <c r="HB113" s="79"/>
      <c r="HC113" s="79"/>
      <c r="HD113" s="79"/>
      <c r="HE113" s="79"/>
      <c r="HF113" s="79"/>
      <c r="HG113" s="79"/>
      <c r="HH113" s="79"/>
      <c r="HI113" s="79"/>
      <c r="HJ113" s="79"/>
      <c r="HK113" s="79"/>
      <c r="HL113" s="79"/>
      <c r="HM113" s="79"/>
      <c r="HN113" s="79"/>
      <c r="HO113" s="79"/>
      <c r="HP113" s="79"/>
      <c r="HQ113" s="79"/>
      <c r="HR113" s="79"/>
      <c r="HS113" s="79"/>
      <c r="HT113" s="79"/>
      <c r="HU113" s="79"/>
      <c r="HV113" s="79"/>
      <c r="HW113" s="79"/>
      <c r="HX113" s="79"/>
      <c r="HY113" s="79"/>
      <c r="HZ113" s="79"/>
      <c r="IA113" s="79"/>
      <c r="IB113" s="79"/>
      <c r="IC113" s="79"/>
      <c r="ID113" s="79"/>
      <c r="IE113" s="79"/>
      <c r="IF113" s="79"/>
      <c r="IG113" s="79"/>
      <c r="IH113" s="79"/>
      <c r="II113" s="79"/>
      <c r="IJ113" s="79"/>
      <c r="IK113" s="79"/>
      <c r="IL113" s="79"/>
      <c r="IM113" s="79"/>
      <c r="IN113" s="79"/>
      <c r="IO113" s="79"/>
      <c r="IP113" s="79"/>
      <c r="IQ113" s="79"/>
      <c r="IR113" s="79"/>
      <c r="IS113" s="79"/>
      <c r="IT113" s="79"/>
      <c r="IU113" s="79"/>
      <c r="IV113" s="79"/>
    </row>
    <row r="114" spans="1:256" x14ac:dyDescent="0.25">
      <c r="A114" s="47">
        <f t="shared" si="1"/>
        <v>6</v>
      </c>
      <c r="B114" s="62"/>
      <c r="C114" s="63"/>
      <c r="D114" s="62"/>
      <c r="E114" s="119"/>
      <c r="F114" s="120"/>
      <c r="G114" s="120"/>
      <c r="H114" s="120"/>
      <c r="I114" s="112"/>
      <c r="J114" s="112"/>
      <c r="K114" s="112"/>
      <c r="L114" s="112"/>
      <c r="M114" s="115"/>
      <c r="N114" s="115"/>
      <c r="O114" s="117"/>
      <c r="P114" s="117"/>
      <c r="Q114" s="76"/>
      <c r="R114" s="86"/>
      <c r="S114" s="86"/>
      <c r="T114" s="86"/>
      <c r="U114" s="86"/>
      <c r="V114" s="86"/>
      <c r="W114" s="86"/>
      <c r="X114" s="86"/>
      <c r="Y114" s="86"/>
      <c r="Z114" s="86"/>
      <c r="AA114" s="79"/>
      <c r="AB114" s="79"/>
      <c r="AC114" s="79"/>
      <c r="AD114" s="79"/>
      <c r="AE114" s="79"/>
      <c r="AF114" s="79"/>
      <c r="AG114" s="79"/>
      <c r="AH114" s="79"/>
      <c r="AI114" s="79"/>
      <c r="AJ114" s="79"/>
      <c r="AK114" s="79"/>
      <c r="AL114" s="79"/>
      <c r="AM114" s="79"/>
      <c r="AN114" s="79"/>
      <c r="AO114" s="79"/>
      <c r="AP114" s="79"/>
      <c r="AQ114" s="79"/>
      <c r="AR114" s="79"/>
      <c r="AS114" s="79"/>
      <c r="AT114" s="79"/>
      <c r="AU114" s="79"/>
      <c r="AV114" s="79"/>
      <c r="AW114" s="79"/>
      <c r="AX114" s="79"/>
      <c r="AY114" s="79"/>
      <c r="AZ114" s="79"/>
      <c r="BA114" s="79"/>
      <c r="BB114" s="79"/>
      <c r="BC114" s="79"/>
      <c r="BD114" s="79"/>
      <c r="BE114" s="79"/>
      <c r="BF114" s="79"/>
      <c r="BG114" s="79"/>
      <c r="BH114" s="79"/>
      <c r="BI114" s="79"/>
      <c r="BJ114" s="79"/>
      <c r="BK114" s="79"/>
      <c r="BL114" s="79"/>
      <c r="BM114" s="79"/>
      <c r="BN114" s="79"/>
      <c r="BO114" s="79"/>
      <c r="BP114" s="79"/>
      <c r="BQ114" s="79"/>
      <c r="BR114" s="79"/>
      <c r="BS114" s="79"/>
      <c r="BT114" s="79"/>
      <c r="BU114" s="79"/>
      <c r="BV114" s="79"/>
      <c r="BW114" s="79"/>
      <c r="BX114" s="79"/>
      <c r="BY114" s="79"/>
      <c r="BZ114" s="79"/>
      <c r="CA114" s="79"/>
      <c r="CB114" s="79"/>
      <c r="CC114" s="79"/>
      <c r="CD114" s="79"/>
      <c r="CE114" s="79"/>
      <c r="CF114" s="79"/>
      <c r="CG114" s="79"/>
      <c r="CH114" s="79"/>
      <c r="CI114" s="79"/>
      <c r="CJ114" s="79"/>
      <c r="CK114" s="79"/>
      <c r="CL114" s="79"/>
      <c r="CM114" s="79"/>
      <c r="CN114" s="79"/>
      <c r="CO114" s="79"/>
      <c r="CP114" s="79"/>
      <c r="CQ114" s="79"/>
      <c r="CR114" s="79"/>
      <c r="CS114" s="79"/>
      <c r="CT114" s="79"/>
      <c r="CU114" s="79"/>
      <c r="CV114" s="79"/>
      <c r="CW114" s="79"/>
      <c r="CX114" s="79"/>
      <c r="CY114" s="79"/>
      <c r="CZ114" s="79"/>
      <c r="DA114" s="79"/>
      <c r="DB114" s="79"/>
      <c r="DC114" s="79"/>
      <c r="DD114" s="79"/>
      <c r="DE114" s="79"/>
      <c r="DF114" s="79"/>
      <c r="DG114" s="79"/>
      <c r="DH114" s="79"/>
      <c r="DI114" s="79"/>
      <c r="DJ114" s="79"/>
      <c r="DK114" s="79"/>
      <c r="DL114" s="79"/>
      <c r="DM114" s="79"/>
      <c r="DN114" s="79"/>
      <c r="DO114" s="79"/>
      <c r="DP114" s="79"/>
      <c r="DQ114" s="79"/>
      <c r="DR114" s="79"/>
      <c r="DS114" s="79"/>
      <c r="DT114" s="79"/>
      <c r="DU114" s="79"/>
      <c r="DV114" s="79"/>
      <c r="DW114" s="79"/>
      <c r="DX114" s="79"/>
      <c r="DY114" s="79"/>
      <c r="DZ114" s="79"/>
      <c r="EA114" s="79"/>
      <c r="EB114" s="79"/>
      <c r="EC114" s="79"/>
      <c r="ED114" s="79"/>
      <c r="EE114" s="79"/>
      <c r="EF114" s="79"/>
      <c r="EG114" s="79"/>
      <c r="EH114" s="79"/>
      <c r="EI114" s="79"/>
      <c r="EJ114" s="79"/>
      <c r="EK114" s="79"/>
      <c r="EL114" s="79"/>
      <c r="EM114" s="79"/>
      <c r="EN114" s="79"/>
      <c r="EO114" s="79"/>
      <c r="EP114" s="79"/>
      <c r="EQ114" s="79"/>
      <c r="ER114" s="79"/>
      <c r="ES114" s="79"/>
      <c r="ET114" s="79"/>
      <c r="EU114" s="79"/>
      <c r="EV114" s="79"/>
      <c r="EW114" s="79"/>
      <c r="EX114" s="79"/>
      <c r="EY114" s="79"/>
      <c r="EZ114" s="79"/>
      <c r="FA114" s="79"/>
      <c r="FB114" s="79"/>
      <c r="FC114" s="79"/>
      <c r="FD114" s="79"/>
      <c r="FE114" s="79"/>
      <c r="FF114" s="79"/>
      <c r="FG114" s="79"/>
      <c r="FH114" s="79"/>
      <c r="FI114" s="79"/>
      <c r="FJ114" s="79"/>
      <c r="FK114" s="79"/>
      <c r="FL114" s="79"/>
      <c r="FM114" s="79"/>
      <c r="FN114" s="79"/>
      <c r="FO114" s="79"/>
      <c r="FP114" s="79"/>
      <c r="FQ114" s="79"/>
      <c r="FR114" s="79"/>
      <c r="FS114" s="79"/>
      <c r="FT114" s="79"/>
      <c r="FU114" s="79"/>
      <c r="FV114" s="79"/>
      <c r="FW114" s="79"/>
      <c r="FX114" s="79"/>
      <c r="FY114" s="79"/>
      <c r="FZ114" s="79"/>
      <c r="GA114" s="79"/>
      <c r="GB114" s="79"/>
      <c r="GC114" s="79"/>
      <c r="GD114" s="79"/>
      <c r="GE114" s="79"/>
      <c r="GF114" s="79"/>
      <c r="GG114" s="79"/>
      <c r="GH114" s="79"/>
      <c r="GI114" s="79"/>
      <c r="GJ114" s="79"/>
      <c r="GK114" s="79"/>
      <c r="GL114" s="79"/>
      <c r="GM114" s="79"/>
      <c r="GN114" s="79"/>
      <c r="GO114" s="79"/>
      <c r="GP114" s="79"/>
      <c r="GQ114" s="79"/>
      <c r="GR114" s="79"/>
      <c r="GS114" s="79"/>
      <c r="GT114" s="79"/>
      <c r="GU114" s="79"/>
      <c r="GV114" s="79"/>
      <c r="GW114" s="79"/>
      <c r="GX114" s="79"/>
      <c r="GY114" s="79"/>
      <c r="GZ114" s="79"/>
      <c r="HA114" s="79"/>
      <c r="HB114" s="79"/>
      <c r="HC114" s="79"/>
      <c r="HD114" s="79"/>
      <c r="HE114" s="79"/>
      <c r="HF114" s="79"/>
      <c r="HG114" s="79"/>
      <c r="HH114" s="79"/>
      <c r="HI114" s="79"/>
      <c r="HJ114" s="79"/>
      <c r="HK114" s="79"/>
      <c r="HL114" s="79"/>
      <c r="HM114" s="79"/>
      <c r="HN114" s="79"/>
      <c r="HO114" s="79"/>
      <c r="HP114" s="79"/>
      <c r="HQ114" s="79"/>
      <c r="HR114" s="79"/>
      <c r="HS114" s="79"/>
      <c r="HT114" s="79"/>
      <c r="HU114" s="79"/>
      <c r="HV114" s="79"/>
      <c r="HW114" s="79"/>
      <c r="HX114" s="79"/>
      <c r="HY114" s="79"/>
      <c r="HZ114" s="79"/>
      <c r="IA114" s="79"/>
      <c r="IB114" s="79"/>
      <c r="IC114" s="79"/>
      <c r="ID114" s="79"/>
      <c r="IE114" s="79"/>
      <c r="IF114" s="79"/>
      <c r="IG114" s="79"/>
      <c r="IH114" s="79"/>
      <c r="II114" s="79"/>
      <c r="IJ114" s="79"/>
      <c r="IK114" s="79"/>
      <c r="IL114" s="79"/>
      <c r="IM114" s="79"/>
      <c r="IN114" s="79"/>
      <c r="IO114" s="79"/>
      <c r="IP114" s="79"/>
      <c r="IQ114" s="79"/>
      <c r="IR114" s="79"/>
      <c r="IS114" s="79"/>
      <c r="IT114" s="79"/>
      <c r="IU114" s="79"/>
      <c r="IV114" s="79"/>
    </row>
    <row r="115" spans="1:256" x14ac:dyDescent="0.25">
      <c r="A115" s="47">
        <f t="shared" si="1"/>
        <v>7</v>
      </c>
      <c r="B115" s="62"/>
      <c r="C115" s="63"/>
      <c r="D115" s="62"/>
      <c r="E115" s="119"/>
      <c r="F115" s="120"/>
      <c r="G115" s="120"/>
      <c r="H115" s="120"/>
      <c r="I115" s="112"/>
      <c r="J115" s="112"/>
      <c r="K115" s="112"/>
      <c r="L115" s="112"/>
      <c r="M115" s="115"/>
      <c r="N115" s="115"/>
      <c r="O115" s="117"/>
      <c r="P115" s="117"/>
      <c r="Q115" s="76"/>
      <c r="R115" s="86"/>
      <c r="S115" s="86"/>
      <c r="T115" s="86"/>
      <c r="U115" s="86"/>
      <c r="V115" s="86"/>
      <c r="W115" s="86"/>
      <c r="X115" s="86"/>
      <c r="Y115" s="86"/>
      <c r="Z115" s="86"/>
      <c r="AA115" s="79"/>
      <c r="AB115" s="79"/>
      <c r="AC115" s="79"/>
      <c r="AD115" s="79"/>
      <c r="AE115" s="79"/>
      <c r="AF115" s="79"/>
      <c r="AG115" s="79"/>
      <c r="AH115" s="79"/>
      <c r="AI115" s="79"/>
      <c r="AJ115" s="79"/>
      <c r="AK115" s="79"/>
      <c r="AL115" s="79"/>
      <c r="AM115" s="79"/>
      <c r="AN115" s="79"/>
      <c r="AO115" s="79"/>
      <c r="AP115" s="79"/>
      <c r="AQ115" s="79"/>
      <c r="AR115" s="79"/>
      <c r="AS115" s="79"/>
      <c r="AT115" s="79"/>
      <c r="AU115" s="79"/>
      <c r="AV115" s="79"/>
      <c r="AW115" s="79"/>
      <c r="AX115" s="79"/>
      <c r="AY115" s="79"/>
      <c r="AZ115" s="79"/>
      <c r="BA115" s="79"/>
      <c r="BB115" s="79"/>
      <c r="BC115" s="79"/>
      <c r="BD115" s="79"/>
      <c r="BE115" s="79"/>
      <c r="BF115" s="79"/>
      <c r="BG115" s="79"/>
      <c r="BH115" s="79"/>
      <c r="BI115" s="79"/>
      <c r="BJ115" s="79"/>
      <c r="BK115" s="79"/>
      <c r="BL115" s="79"/>
      <c r="BM115" s="79"/>
      <c r="BN115" s="79"/>
      <c r="BO115" s="79"/>
      <c r="BP115" s="79"/>
      <c r="BQ115" s="79"/>
      <c r="BR115" s="79"/>
      <c r="BS115" s="79"/>
      <c r="BT115" s="79"/>
      <c r="BU115" s="79"/>
      <c r="BV115" s="79"/>
      <c r="BW115" s="79"/>
      <c r="BX115" s="79"/>
      <c r="BY115" s="79"/>
      <c r="BZ115" s="79"/>
      <c r="CA115" s="79"/>
      <c r="CB115" s="79"/>
      <c r="CC115" s="79"/>
      <c r="CD115" s="79"/>
      <c r="CE115" s="79"/>
      <c r="CF115" s="79"/>
      <c r="CG115" s="79"/>
      <c r="CH115" s="79"/>
      <c r="CI115" s="79"/>
      <c r="CJ115" s="79"/>
      <c r="CK115" s="79"/>
      <c r="CL115" s="79"/>
      <c r="CM115" s="79"/>
      <c r="CN115" s="79"/>
      <c r="CO115" s="79"/>
      <c r="CP115" s="79"/>
      <c r="CQ115" s="79"/>
      <c r="CR115" s="79"/>
      <c r="CS115" s="79"/>
      <c r="CT115" s="79"/>
      <c r="CU115" s="79"/>
      <c r="CV115" s="79"/>
      <c r="CW115" s="79"/>
      <c r="CX115" s="79"/>
      <c r="CY115" s="79"/>
      <c r="CZ115" s="79"/>
      <c r="DA115" s="79"/>
      <c r="DB115" s="79"/>
      <c r="DC115" s="79"/>
      <c r="DD115" s="79"/>
      <c r="DE115" s="79"/>
      <c r="DF115" s="79"/>
      <c r="DG115" s="79"/>
      <c r="DH115" s="79"/>
      <c r="DI115" s="79"/>
      <c r="DJ115" s="79"/>
      <c r="DK115" s="79"/>
      <c r="DL115" s="79"/>
      <c r="DM115" s="79"/>
      <c r="DN115" s="79"/>
      <c r="DO115" s="79"/>
      <c r="DP115" s="79"/>
      <c r="DQ115" s="79"/>
      <c r="DR115" s="79"/>
      <c r="DS115" s="79"/>
      <c r="DT115" s="79"/>
      <c r="DU115" s="79"/>
      <c r="DV115" s="79"/>
      <c r="DW115" s="79"/>
      <c r="DX115" s="79"/>
      <c r="DY115" s="79"/>
      <c r="DZ115" s="79"/>
      <c r="EA115" s="79"/>
      <c r="EB115" s="79"/>
      <c r="EC115" s="79"/>
      <c r="ED115" s="79"/>
      <c r="EE115" s="79"/>
      <c r="EF115" s="79"/>
      <c r="EG115" s="79"/>
      <c r="EH115" s="79"/>
      <c r="EI115" s="79"/>
      <c r="EJ115" s="79"/>
      <c r="EK115" s="79"/>
      <c r="EL115" s="79"/>
      <c r="EM115" s="79"/>
      <c r="EN115" s="79"/>
      <c r="EO115" s="79"/>
      <c r="EP115" s="79"/>
      <c r="EQ115" s="79"/>
      <c r="ER115" s="79"/>
      <c r="ES115" s="79"/>
      <c r="ET115" s="79"/>
      <c r="EU115" s="79"/>
      <c r="EV115" s="79"/>
      <c r="EW115" s="79"/>
      <c r="EX115" s="79"/>
      <c r="EY115" s="79"/>
      <c r="EZ115" s="79"/>
      <c r="FA115" s="79"/>
      <c r="FB115" s="79"/>
      <c r="FC115" s="79"/>
      <c r="FD115" s="79"/>
      <c r="FE115" s="79"/>
      <c r="FF115" s="79"/>
      <c r="FG115" s="79"/>
      <c r="FH115" s="79"/>
      <c r="FI115" s="79"/>
      <c r="FJ115" s="79"/>
      <c r="FK115" s="79"/>
      <c r="FL115" s="79"/>
      <c r="FM115" s="79"/>
      <c r="FN115" s="79"/>
      <c r="FO115" s="79"/>
      <c r="FP115" s="79"/>
      <c r="FQ115" s="79"/>
      <c r="FR115" s="79"/>
      <c r="FS115" s="79"/>
      <c r="FT115" s="79"/>
      <c r="FU115" s="79"/>
      <c r="FV115" s="79"/>
      <c r="FW115" s="79"/>
      <c r="FX115" s="79"/>
      <c r="FY115" s="79"/>
      <c r="FZ115" s="79"/>
      <c r="GA115" s="79"/>
      <c r="GB115" s="79"/>
      <c r="GC115" s="79"/>
      <c r="GD115" s="79"/>
      <c r="GE115" s="79"/>
      <c r="GF115" s="79"/>
      <c r="GG115" s="79"/>
      <c r="GH115" s="79"/>
      <c r="GI115" s="79"/>
      <c r="GJ115" s="79"/>
      <c r="GK115" s="79"/>
      <c r="GL115" s="79"/>
      <c r="GM115" s="79"/>
      <c r="GN115" s="79"/>
      <c r="GO115" s="79"/>
      <c r="GP115" s="79"/>
      <c r="GQ115" s="79"/>
      <c r="GR115" s="79"/>
      <c r="GS115" s="79"/>
      <c r="GT115" s="79"/>
      <c r="GU115" s="79"/>
      <c r="GV115" s="79"/>
      <c r="GW115" s="79"/>
      <c r="GX115" s="79"/>
      <c r="GY115" s="79"/>
      <c r="GZ115" s="79"/>
      <c r="HA115" s="79"/>
      <c r="HB115" s="79"/>
      <c r="HC115" s="79"/>
      <c r="HD115" s="79"/>
      <c r="HE115" s="79"/>
      <c r="HF115" s="79"/>
      <c r="HG115" s="79"/>
      <c r="HH115" s="79"/>
      <c r="HI115" s="79"/>
      <c r="HJ115" s="79"/>
      <c r="HK115" s="79"/>
      <c r="HL115" s="79"/>
      <c r="HM115" s="79"/>
      <c r="HN115" s="79"/>
      <c r="HO115" s="79"/>
      <c r="HP115" s="79"/>
      <c r="HQ115" s="79"/>
      <c r="HR115" s="79"/>
      <c r="HS115" s="79"/>
      <c r="HT115" s="79"/>
      <c r="HU115" s="79"/>
      <c r="HV115" s="79"/>
      <c r="HW115" s="79"/>
      <c r="HX115" s="79"/>
      <c r="HY115" s="79"/>
      <c r="HZ115" s="79"/>
      <c r="IA115" s="79"/>
      <c r="IB115" s="79"/>
      <c r="IC115" s="79"/>
      <c r="ID115" s="79"/>
      <c r="IE115" s="79"/>
      <c r="IF115" s="79"/>
      <c r="IG115" s="79"/>
      <c r="IH115" s="79"/>
      <c r="II115" s="79"/>
      <c r="IJ115" s="79"/>
      <c r="IK115" s="79"/>
      <c r="IL115" s="79"/>
      <c r="IM115" s="79"/>
      <c r="IN115" s="79"/>
      <c r="IO115" s="79"/>
      <c r="IP115" s="79"/>
      <c r="IQ115" s="79"/>
      <c r="IR115" s="79"/>
      <c r="IS115" s="79"/>
      <c r="IT115" s="79"/>
      <c r="IU115" s="79"/>
      <c r="IV115" s="79"/>
    </row>
    <row r="116" spans="1:256" x14ac:dyDescent="0.25">
      <c r="A116" s="47">
        <f t="shared" si="1"/>
        <v>8</v>
      </c>
      <c r="B116" s="62"/>
      <c r="C116" s="63"/>
      <c r="D116" s="62"/>
      <c r="E116" s="119"/>
      <c r="F116" s="120"/>
      <c r="G116" s="120"/>
      <c r="H116" s="120"/>
      <c r="I116" s="112"/>
      <c r="J116" s="112"/>
      <c r="K116" s="112"/>
      <c r="L116" s="112"/>
      <c r="M116" s="115"/>
      <c r="N116" s="115"/>
      <c r="O116" s="117"/>
      <c r="P116" s="117"/>
      <c r="Q116" s="76"/>
      <c r="R116" s="86"/>
      <c r="S116" s="86"/>
      <c r="T116" s="86"/>
      <c r="U116" s="86"/>
      <c r="V116" s="86"/>
      <c r="W116" s="86"/>
      <c r="X116" s="86"/>
      <c r="Y116" s="86"/>
      <c r="Z116" s="86"/>
      <c r="AA116" s="79"/>
      <c r="AB116" s="79"/>
      <c r="AC116" s="79"/>
      <c r="AD116" s="79"/>
      <c r="AE116" s="79"/>
      <c r="AF116" s="79"/>
      <c r="AG116" s="79"/>
      <c r="AH116" s="79"/>
      <c r="AI116" s="79"/>
      <c r="AJ116" s="79"/>
      <c r="AK116" s="79"/>
      <c r="AL116" s="79"/>
      <c r="AM116" s="79"/>
      <c r="AN116" s="79"/>
      <c r="AO116" s="79"/>
      <c r="AP116" s="79"/>
      <c r="AQ116" s="79"/>
      <c r="AR116" s="79"/>
      <c r="AS116" s="79"/>
      <c r="AT116" s="79"/>
      <c r="AU116" s="79"/>
      <c r="AV116" s="79"/>
      <c r="AW116" s="79"/>
      <c r="AX116" s="79"/>
      <c r="AY116" s="79"/>
      <c r="AZ116" s="79"/>
      <c r="BA116" s="79"/>
      <c r="BB116" s="79"/>
      <c r="BC116" s="79"/>
      <c r="BD116" s="79"/>
      <c r="BE116" s="79"/>
      <c r="BF116" s="79"/>
      <c r="BG116" s="79"/>
      <c r="BH116" s="79"/>
      <c r="BI116" s="79"/>
      <c r="BJ116" s="79"/>
      <c r="BK116" s="79"/>
      <c r="BL116" s="79"/>
      <c r="BM116" s="79"/>
      <c r="BN116" s="79"/>
      <c r="BO116" s="79"/>
      <c r="BP116" s="79"/>
      <c r="BQ116" s="79"/>
      <c r="BR116" s="79"/>
      <c r="BS116" s="79"/>
      <c r="BT116" s="79"/>
      <c r="BU116" s="79"/>
      <c r="BV116" s="79"/>
      <c r="BW116" s="79"/>
      <c r="BX116" s="79"/>
      <c r="BY116" s="79"/>
      <c r="BZ116" s="79"/>
      <c r="CA116" s="79"/>
      <c r="CB116" s="79"/>
      <c r="CC116" s="79"/>
      <c r="CD116" s="79"/>
      <c r="CE116" s="79"/>
      <c r="CF116" s="79"/>
      <c r="CG116" s="79"/>
      <c r="CH116" s="79"/>
      <c r="CI116" s="79"/>
      <c r="CJ116" s="79"/>
      <c r="CK116" s="79"/>
      <c r="CL116" s="79"/>
      <c r="CM116" s="79"/>
      <c r="CN116" s="79"/>
      <c r="CO116" s="79"/>
      <c r="CP116" s="79"/>
      <c r="CQ116" s="79"/>
      <c r="CR116" s="79"/>
      <c r="CS116" s="79"/>
      <c r="CT116" s="79"/>
      <c r="CU116" s="79"/>
      <c r="CV116" s="79"/>
      <c r="CW116" s="79"/>
      <c r="CX116" s="79"/>
      <c r="CY116" s="79"/>
      <c r="CZ116" s="79"/>
      <c r="DA116" s="79"/>
      <c r="DB116" s="79"/>
      <c r="DC116" s="79"/>
      <c r="DD116" s="79"/>
      <c r="DE116" s="79"/>
      <c r="DF116" s="79"/>
      <c r="DG116" s="79"/>
      <c r="DH116" s="79"/>
      <c r="DI116" s="79"/>
      <c r="DJ116" s="79"/>
      <c r="DK116" s="79"/>
      <c r="DL116" s="79"/>
      <c r="DM116" s="79"/>
      <c r="DN116" s="79"/>
      <c r="DO116" s="79"/>
      <c r="DP116" s="79"/>
      <c r="DQ116" s="79"/>
      <c r="DR116" s="79"/>
      <c r="DS116" s="79"/>
      <c r="DT116" s="79"/>
      <c r="DU116" s="79"/>
      <c r="DV116" s="79"/>
      <c r="DW116" s="79"/>
      <c r="DX116" s="79"/>
      <c r="DY116" s="79"/>
      <c r="DZ116" s="79"/>
      <c r="EA116" s="79"/>
      <c r="EB116" s="79"/>
      <c r="EC116" s="79"/>
      <c r="ED116" s="79"/>
      <c r="EE116" s="79"/>
      <c r="EF116" s="79"/>
      <c r="EG116" s="79"/>
      <c r="EH116" s="79"/>
      <c r="EI116" s="79"/>
      <c r="EJ116" s="79"/>
      <c r="EK116" s="79"/>
      <c r="EL116" s="79"/>
      <c r="EM116" s="79"/>
      <c r="EN116" s="79"/>
      <c r="EO116" s="79"/>
      <c r="EP116" s="79"/>
      <c r="EQ116" s="79"/>
      <c r="ER116" s="79"/>
      <c r="ES116" s="79"/>
      <c r="ET116" s="79"/>
      <c r="EU116" s="79"/>
      <c r="EV116" s="79"/>
      <c r="EW116" s="79"/>
      <c r="EX116" s="79"/>
      <c r="EY116" s="79"/>
      <c r="EZ116" s="79"/>
      <c r="FA116" s="79"/>
      <c r="FB116" s="79"/>
      <c r="FC116" s="79"/>
      <c r="FD116" s="79"/>
      <c r="FE116" s="79"/>
      <c r="FF116" s="79"/>
      <c r="FG116" s="79"/>
      <c r="FH116" s="79"/>
      <c r="FI116" s="79"/>
      <c r="FJ116" s="79"/>
      <c r="FK116" s="79"/>
      <c r="FL116" s="79"/>
      <c r="FM116" s="79"/>
      <c r="FN116" s="79"/>
      <c r="FO116" s="79"/>
      <c r="FP116" s="79"/>
      <c r="FQ116" s="79"/>
      <c r="FR116" s="79"/>
      <c r="FS116" s="79"/>
      <c r="FT116" s="79"/>
      <c r="FU116" s="79"/>
      <c r="FV116" s="79"/>
      <c r="FW116" s="79"/>
      <c r="FX116" s="79"/>
      <c r="FY116" s="79"/>
      <c r="FZ116" s="79"/>
      <c r="GA116" s="79"/>
      <c r="GB116" s="79"/>
      <c r="GC116" s="79"/>
      <c r="GD116" s="79"/>
      <c r="GE116" s="79"/>
      <c r="GF116" s="79"/>
      <c r="GG116" s="79"/>
      <c r="GH116" s="79"/>
      <c r="GI116" s="79"/>
      <c r="GJ116" s="79"/>
      <c r="GK116" s="79"/>
      <c r="GL116" s="79"/>
      <c r="GM116" s="79"/>
      <c r="GN116" s="79"/>
      <c r="GO116" s="79"/>
      <c r="GP116" s="79"/>
      <c r="GQ116" s="79"/>
      <c r="GR116" s="79"/>
      <c r="GS116" s="79"/>
      <c r="GT116" s="79"/>
      <c r="GU116" s="79"/>
      <c r="GV116" s="79"/>
      <c r="GW116" s="79"/>
      <c r="GX116" s="79"/>
      <c r="GY116" s="79"/>
      <c r="GZ116" s="79"/>
      <c r="HA116" s="79"/>
      <c r="HB116" s="79"/>
      <c r="HC116" s="79"/>
      <c r="HD116" s="79"/>
      <c r="HE116" s="79"/>
      <c r="HF116" s="79"/>
      <c r="HG116" s="79"/>
      <c r="HH116" s="79"/>
      <c r="HI116" s="79"/>
      <c r="HJ116" s="79"/>
      <c r="HK116" s="79"/>
      <c r="HL116" s="79"/>
      <c r="HM116" s="79"/>
      <c r="HN116" s="79"/>
      <c r="HO116" s="79"/>
      <c r="HP116" s="79"/>
      <c r="HQ116" s="79"/>
      <c r="HR116" s="79"/>
      <c r="HS116" s="79"/>
      <c r="HT116" s="79"/>
      <c r="HU116" s="79"/>
      <c r="HV116" s="79"/>
      <c r="HW116" s="79"/>
      <c r="HX116" s="79"/>
      <c r="HY116" s="79"/>
      <c r="HZ116" s="79"/>
      <c r="IA116" s="79"/>
      <c r="IB116" s="79"/>
      <c r="IC116" s="79"/>
      <c r="ID116" s="79"/>
      <c r="IE116" s="79"/>
      <c r="IF116" s="79"/>
      <c r="IG116" s="79"/>
      <c r="IH116" s="79"/>
      <c r="II116" s="79"/>
      <c r="IJ116" s="79"/>
      <c r="IK116" s="79"/>
      <c r="IL116" s="79"/>
      <c r="IM116" s="79"/>
      <c r="IN116" s="79"/>
      <c r="IO116" s="79"/>
      <c r="IP116" s="79"/>
      <c r="IQ116" s="79"/>
      <c r="IR116" s="79"/>
      <c r="IS116" s="79"/>
      <c r="IT116" s="79"/>
      <c r="IU116" s="79"/>
      <c r="IV116" s="79"/>
    </row>
    <row r="117" spans="1:256" x14ac:dyDescent="0.25">
      <c r="A117" s="47"/>
      <c r="B117" s="118" t="s">
        <v>105</v>
      </c>
      <c r="C117" s="63"/>
      <c r="D117" s="62"/>
      <c r="E117" s="119"/>
      <c r="F117" s="120"/>
      <c r="G117" s="120"/>
      <c r="H117" s="120"/>
      <c r="I117" s="112"/>
      <c r="J117" s="112"/>
      <c r="K117" s="122" t="s">
        <v>1633</v>
      </c>
      <c r="L117" s="122">
        <f>SUM(L109:L116)</f>
        <v>0</v>
      </c>
      <c r="M117" s="121">
        <f>SUM(M109:M116)</f>
        <v>1010</v>
      </c>
      <c r="N117" s="122">
        <f>SUM(N109:N116)</f>
        <v>0</v>
      </c>
      <c r="O117" s="117"/>
      <c r="P117" s="117"/>
      <c r="Q117" s="76"/>
      <c r="R117" s="79"/>
      <c r="S117" s="79"/>
      <c r="T117" s="79"/>
      <c r="U117" s="79"/>
      <c r="V117" s="79"/>
      <c r="W117" s="79"/>
      <c r="X117" s="79"/>
      <c r="Y117" s="79"/>
      <c r="Z117" s="79"/>
      <c r="AA117" s="79"/>
      <c r="AB117" s="79"/>
      <c r="AC117" s="79"/>
      <c r="AD117" s="79"/>
      <c r="AE117" s="79"/>
      <c r="AF117" s="79"/>
      <c r="AG117" s="79"/>
      <c r="AH117" s="79"/>
      <c r="AI117" s="79"/>
      <c r="AJ117" s="79"/>
      <c r="AK117" s="79"/>
      <c r="AL117" s="79"/>
      <c r="AM117" s="79"/>
      <c r="AN117" s="79"/>
      <c r="AO117" s="79"/>
      <c r="AP117" s="79"/>
      <c r="AQ117" s="79"/>
      <c r="AR117" s="79"/>
      <c r="AS117" s="79"/>
      <c r="AT117" s="79"/>
      <c r="AU117" s="79"/>
      <c r="AV117" s="79"/>
      <c r="AW117" s="79"/>
      <c r="AX117" s="79"/>
      <c r="AY117" s="79"/>
      <c r="AZ117" s="79"/>
      <c r="BA117" s="79"/>
      <c r="BB117" s="79"/>
      <c r="BC117" s="79"/>
      <c r="BD117" s="79"/>
      <c r="BE117" s="79"/>
      <c r="BF117" s="79"/>
      <c r="BG117" s="79"/>
      <c r="BH117" s="79"/>
      <c r="BI117" s="79"/>
      <c r="BJ117" s="79"/>
      <c r="BK117" s="79"/>
      <c r="BL117" s="79"/>
      <c r="BM117" s="79"/>
      <c r="BN117" s="79"/>
      <c r="BO117" s="79"/>
      <c r="BP117" s="79"/>
      <c r="BQ117" s="79"/>
      <c r="BR117" s="79"/>
      <c r="BS117" s="79"/>
      <c r="BT117" s="79"/>
      <c r="BU117" s="79"/>
      <c r="BV117" s="79"/>
      <c r="BW117" s="79"/>
      <c r="BX117" s="79"/>
      <c r="BY117" s="79"/>
      <c r="BZ117" s="79"/>
      <c r="CA117" s="79"/>
      <c r="CB117" s="79"/>
      <c r="CC117" s="79"/>
      <c r="CD117" s="79"/>
      <c r="CE117" s="79"/>
      <c r="CF117" s="79"/>
      <c r="CG117" s="79"/>
      <c r="CH117" s="79"/>
      <c r="CI117" s="79"/>
      <c r="CJ117" s="79"/>
      <c r="CK117" s="79"/>
      <c r="CL117" s="79"/>
      <c r="CM117" s="79"/>
      <c r="CN117" s="79"/>
      <c r="CO117" s="79"/>
      <c r="CP117" s="79"/>
      <c r="CQ117" s="79"/>
      <c r="CR117" s="79"/>
      <c r="CS117" s="79"/>
      <c r="CT117" s="79"/>
      <c r="CU117" s="79"/>
      <c r="CV117" s="79"/>
      <c r="CW117" s="79"/>
      <c r="CX117" s="79"/>
      <c r="CY117" s="79"/>
      <c r="CZ117" s="79"/>
      <c r="DA117" s="79"/>
      <c r="DB117" s="79"/>
      <c r="DC117" s="79"/>
      <c r="DD117" s="79"/>
      <c r="DE117" s="79"/>
      <c r="DF117" s="79"/>
      <c r="DG117" s="79"/>
      <c r="DH117" s="79"/>
      <c r="DI117" s="79"/>
      <c r="DJ117" s="79"/>
      <c r="DK117" s="79"/>
      <c r="DL117" s="79"/>
      <c r="DM117" s="79"/>
      <c r="DN117" s="79"/>
      <c r="DO117" s="79"/>
      <c r="DP117" s="79"/>
      <c r="DQ117" s="79"/>
      <c r="DR117" s="79"/>
      <c r="DS117" s="79"/>
      <c r="DT117" s="79"/>
      <c r="DU117" s="79"/>
      <c r="DV117" s="79"/>
      <c r="DW117" s="79"/>
      <c r="DX117" s="79"/>
      <c r="DY117" s="79"/>
      <c r="DZ117" s="79"/>
      <c r="EA117" s="79"/>
      <c r="EB117" s="79"/>
      <c r="EC117" s="79"/>
      <c r="ED117" s="79"/>
      <c r="EE117" s="79"/>
      <c r="EF117" s="79"/>
      <c r="EG117" s="79"/>
      <c r="EH117" s="79"/>
      <c r="EI117" s="79"/>
      <c r="EJ117" s="79"/>
      <c r="EK117" s="79"/>
      <c r="EL117" s="79"/>
      <c r="EM117" s="79"/>
      <c r="EN117" s="79"/>
      <c r="EO117" s="79"/>
      <c r="EP117" s="79"/>
      <c r="EQ117" s="79"/>
      <c r="ER117" s="79"/>
      <c r="ES117" s="79"/>
      <c r="ET117" s="79"/>
      <c r="EU117" s="79"/>
      <c r="EV117" s="79"/>
      <c r="EW117" s="79"/>
      <c r="EX117" s="79"/>
      <c r="EY117" s="79"/>
      <c r="EZ117" s="79"/>
      <c r="FA117" s="79"/>
      <c r="FB117" s="79"/>
      <c r="FC117" s="79"/>
      <c r="FD117" s="79"/>
      <c r="FE117" s="79"/>
      <c r="FF117" s="79"/>
      <c r="FG117" s="79"/>
      <c r="FH117" s="79"/>
      <c r="FI117" s="79"/>
      <c r="FJ117" s="79"/>
      <c r="FK117" s="79"/>
      <c r="FL117" s="79"/>
      <c r="FM117" s="79"/>
      <c r="FN117" s="79"/>
      <c r="FO117" s="79"/>
      <c r="FP117" s="79"/>
      <c r="FQ117" s="79"/>
      <c r="FR117" s="79"/>
      <c r="FS117" s="79"/>
      <c r="FT117" s="79"/>
      <c r="FU117" s="79"/>
      <c r="FV117" s="79"/>
      <c r="FW117" s="79"/>
      <c r="FX117" s="79"/>
      <c r="FY117" s="79"/>
      <c r="FZ117" s="79"/>
      <c r="GA117" s="79"/>
      <c r="GB117" s="79"/>
      <c r="GC117" s="79"/>
      <c r="GD117" s="79"/>
      <c r="GE117" s="79"/>
      <c r="GF117" s="79"/>
      <c r="GG117" s="79"/>
      <c r="GH117" s="79"/>
      <c r="GI117" s="79"/>
      <c r="GJ117" s="79"/>
      <c r="GK117" s="79"/>
      <c r="GL117" s="79"/>
      <c r="GM117" s="79"/>
      <c r="GN117" s="79"/>
      <c r="GO117" s="79"/>
      <c r="GP117" s="79"/>
      <c r="GQ117" s="79"/>
      <c r="GR117" s="79"/>
      <c r="GS117" s="79"/>
      <c r="GT117" s="79"/>
      <c r="GU117" s="79"/>
      <c r="GV117" s="79"/>
      <c r="GW117" s="79"/>
      <c r="GX117" s="79"/>
      <c r="GY117" s="79"/>
      <c r="GZ117" s="79"/>
      <c r="HA117" s="79"/>
      <c r="HB117" s="79"/>
      <c r="HC117" s="79"/>
      <c r="HD117" s="79"/>
      <c r="HE117" s="79"/>
      <c r="HF117" s="79"/>
      <c r="HG117" s="79"/>
      <c r="HH117" s="79"/>
      <c r="HI117" s="79"/>
      <c r="HJ117" s="79"/>
      <c r="HK117" s="79"/>
      <c r="HL117" s="79"/>
      <c r="HM117" s="79"/>
      <c r="HN117" s="79"/>
      <c r="HO117" s="79"/>
      <c r="HP117" s="79"/>
      <c r="HQ117" s="79"/>
      <c r="HR117" s="79"/>
      <c r="HS117" s="79"/>
      <c r="HT117" s="79"/>
      <c r="HU117" s="79"/>
      <c r="HV117" s="79"/>
      <c r="HW117" s="79"/>
      <c r="HX117" s="79"/>
      <c r="HY117" s="79"/>
      <c r="HZ117" s="79"/>
      <c r="IA117" s="79"/>
      <c r="IB117" s="79"/>
      <c r="IC117" s="79"/>
      <c r="ID117" s="79"/>
      <c r="IE117" s="79"/>
      <c r="IF117" s="79"/>
      <c r="IG117" s="79"/>
      <c r="IH117" s="79"/>
      <c r="II117" s="79"/>
      <c r="IJ117" s="79"/>
      <c r="IK117" s="79"/>
      <c r="IL117" s="79"/>
      <c r="IM117" s="79"/>
      <c r="IN117" s="79"/>
      <c r="IO117" s="79"/>
      <c r="IP117" s="79"/>
      <c r="IQ117" s="79"/>
      <c r="IR117" s="79"/>
      <c r="IS117" s="79"/>
      <c r="IT117" s="79"/>
      <c r="IU117" s="79"/>
      <c r="IV117" s="79"/>
    </row>
    <row r="118" spans="1:256" x14ac:dyDescent="0.25">
      <c r="E118" s="155"/>
    </row>
    <row r="119" spans="1:256" ht="18" x14ac:dyDescent="0.25">
      <c r="B119" s="160" t="s">
        <v>204</v>
      </c>
      <c r="C119" s="235" t="str">
        <f>+K117</f>
        <v>24,2</v>
      </c>
      <c r="H119" s="126"/>
      <c r="I119" s="126"/>
      <c r="J119" s="126"/>
      <c r="K119" s="126"/>
      <c r="L119" s="126"/>
      <c r="M119" s="126"/>
    </row>
    <row r="121" spans="1:256" ht="15" thickBot="1" x14ac:dyDescent="0.3"/>
    <row r="122" spans="1:256" ht="30.75" thickBot="1" x14ac:dyDescent="0.3">
      <c r="B122" s="210" t="s">
        <v>205</v>
      </c>
      <c r="C122" s="211" t="s">
        <v>206</v>
      </c>
      <c r="D122" s="210" t="s">
        <v>104</v>
      </c>
      <c r="E122" s="211" t="s">
        <v>207</v>
      </c>
    </row>
    <row r="123" spans="1:256" x14ac:dyDescent="0.25">
      <c r="B123" s="47" t="s">
        <v>208</v>
      </c>
      <c r="C123" s="212">
        <v>20</v>
      </c>
      <c r="D123" s="212">
        <v>0</v>
      </c>
      <c r="E123" s="495">
        <f>+D123+D124+D125</f>
        <v>40</v>
      </c>
    </row>
    <row r="124" spans="1:256" x14ac:dyDescent="0.25">
      <c r="B124" s="47" t="s">
        <v>209</v>
      </c>
      <c r="C124" s="85">
        <v>30</v>
      </c>
      <c r="D124" s="85">
        <v>0</v>
      </c>
      <c r="E124" s="496"/>
    </row>
    <row r="125" spans="1:256" ht="15" thickBot="1" x14ac:dyDescent="0.3">
      <c r="B125" s="47" t="s">
        <v>210</v>
      </c>
      <c r="C125" s="213">
        <v>40</v>
      </c>
      <c r="D125" s="213">
        <v>40</v>
      </c>
      <c r="E125" s="497"/>
    </row>
    <row r="127" spans="1:256" ht="15" thickBot="1" x14ac:dyDescent="0.3"/>
    <row r="128" spans="1:256" ht="27" thickBot="1" x14ac:dyDescent="0.3">
      <c r="B128" s="513" t="s">
        <v>211</v>
      </c>
      <c r="C128" s="514"/>
      <c r="D128" s="514"/>
      <c r="E128" s="514"/>
      <c r="F128" s="514"/>
      <c r="G128" s="514"/>
      <c r="H128" s="514"/>
      <c r="I128" s="514"/>
      <c r="J128" s="514"/>
      <c r="K128" s="514"/>
      <c r="L128" s="514"/>
      <c r="M128" s="514"/>
      <c r="N128" s="515"/>
    </row>
    <row r="130" spans="1:256" ht="15" x14ac:dyDescent="0.25">
      <c r="B130" s="476" t="s">
        <v>163</v>
      </c>
      <c r="C130" s="476" t="s">
        <v>164</v>
      </c>
      <c r="D130" s="476" t="s">
        <v>165</v>
      </c>
      <c r="E130" s="476" t="s">
        <v>166</v>
      </c>
      <c r="F130" s="476" t="s">
        <v>167</v>
      </c>
      <c r="G130" s="476" t="s">
        <v>168</v>
      </c>
      <c r="H130" s="476" t="s">
        <v>169</v>
      </c>
      <c r="I130" s="476" t="s">
        <v>170</v>
      </c>
      <c r="J130" s="489" t="s">
        <v>171</v>
      </c>
      <c r="K130" s="490"/>
      <c r="L130" s="491"/>
      <c r="M130" s="476" t="s">
        <v>172</v>
      </c>
      <c r="N130" s="476" t="s">
        <v>1804</v>
      </c>
      <c r="O130" s="476" t="s">
        <v>1805</v>
      </c>
      <c r="P130" s="478" t="s">
        <v>96</v>
      </c>
      <c r="Q130" s="479"/>
    </row>
    <row r="131" spans="1:256" ht="30" x14ac:dyDescent="0.25">
      <c r="B131" s="477"/>
      <c r="C131" s="477"/>
      <c r="D131" s="477"/>
      <c r="E131" s="477"/>
      <c r="F131" s="477"/>
      <c r="G131" s="477"/>
      <c r="H131" s="477"/>
      <c r="I131" s="477"/>
      <c r="J131" s="176" t="s">
        <v>173</v>
      </c>
      <c r="K131" s="176" t="s">
        <v>174</v>
      </c>
      <c r="L131" s="176" t="s">
        <v>175</v>
      </c>
      <c r="M131" s="477"/>
      <c r="N131" s="477"/>
      <c r="O131" s="477"/>
      <c r="P131" s="480"/>
      <c r="Q131" s="481"/>
    </row>
    <row r="132" spans="1:256" ht="57" x14ac:dyDescent="0.2">
      <c r="B132" s="59" t="s">
        <v>1445</v>
      </c>
      <c r="C132" s="47">
        <v>202</v>
      </c>
      <c r="D132" s="127" t="s">
        <v>1634</v>
      </c>
      <c r="E132" s="47">
        <v>35253011</v>
      </c>
      <c r="F132" s="127" t="s">
        <v>1635</v>
      </c>
      <c r="G132" s="127" t="s">
        <v>632</v>
      </c>
      <c r="H132" s="129">
        <v>39227</v>
      </c>
      <c r="I132" s="127" t="s">
        <v>1636</v>
      </c>
      <c r="J132" s="127" t="s">
        <v>1637</v>
      </c>
      <c r="K132" s="129" t="s">
        <v>1638</v>
      </c>
      <c r="L132" s="127" t="s">
        <v>1639</v>
      </c>
      <c r="M132" s="99" t="s">
        <v>75</v>
      </c>
      <c r="N132" s="99" t="s">
        <v>95</v>
      </c>
      <c r="O132" s="99" t="s">
        <v>75</v>
      </c>
      <c r="P132" s="482" t="s">
        <v>1640</v>
      </c>
      <c r="Q132" s="483"/>
    </row>
    <row r="133" spans="1:256" ht="57" x14ac:dyDescent="0.2">
      <c r="A133" s="215"/>
      <c r="B133" s="59" t="s">
        <v>558</v>
      </c>
      <c r="C133" s="217">
        <v>202</v>
      </c>
      <c r="D133" s="87" t="s">
        <v>1641</v>
      </c>
      <c r="E133" s="169" t="s">
        <v>1642</v>
      </c>
      <c r="F133" s="87" t="s">
        <v>1643</v>
      </c>
      <c r="G133" s="59" t="s">
        <v>1644</v>
      </c>
      <c r="H133" s="236">
        <v>36035</v>
      </c>
      <c r="I133" s="127" t="s">
        <v>488</v>
      </c>
      <c r="J133" s="231" t="s">
        <v>1645</v>
      </c>
      <c r="K133" s="231" t="s">
        <v>1646</v>
      </c>
      <c r="L133" s="59" t="s">
        <v>1647</v>
      </c>
      <c r="M133" s="198" t="s">
        <v>75</v>
      </c>
      <c r="N133" s="99" t="s">
        <v>95</v>
      </c>
      <c r="O133" s="198" t="s">
        <v>75</v>
      </c>
      <c r="P133" s="482" t="s">
        <v>1640</v>
      </c>
      <c r="Q133" s="483"/>
      <c r="R133" s="215"/>
      <c r="S133" s="215"/>
      <c r="T133" s="215"/>
      <c r="U133" s="215"/>
      <c r="V133" s="215"/>
      <c r="W133" s="215"/>
      <c r="X133" s="215"/>
      <c r="Y133" s="215"/>
      <c r="Z133" s="215"/>
      <c r="AA133" s="215"/>
      <c r="AB133" s="215"/>
      <c r="AC133" s="215"/>
      <c r="AD133" s="215"/>
      <c r="AE133" s="215"/>
      <c r="AF133" s="215"/>
      <c r="AG133" s="215"/>
      <c r="AH133" s="215"/>
      <c r="AI133" s="215"/>
      <c r="AJ133" s="215"/>
      <c r="AK133" s="215"/>
      <c r="AL133" s="215"/>
      <c r="AM133" s="215"/>
      <c r="AN133" s="215"/>
      <c r="AO133" s="215"/>
      <c r="AP133" s="215"/>
      <c r="AQ133" s="215"/>
      <c r="AR133" s="215"/>
      <c r="AS133" s="215"/>
      <c r="AT133" s="215"/>
      <c r="AU133" s="215"/>
      <c r="AV133" s="215"/>
      <c r="AW133" s="215"/>
      <c r="AX133" s="215"/>
      <c r="AY133" s="215"/>
      <c r="AZ133" s="215"/>
      <c r="BA133" s="215"/>
      <c r="BB133" s="215"/>
      <c r="BC133" s="215"/>
      <c r="BD133" s="215"/>
      <c r="BE133" s="215"/>
      <c r="BF133" s="215"/>
      <c r="BG133" s="215"/>
      <c r="BH133" s="215"/>
      <c r="BI133" s="215"/>
      <c r="BJ133" s="215"/>
      <c r="BK133" s="215"/>
      <c r="BL133" s="215"/>
      <c r="BM133" s="215"/>
      <c r="BN133" s="215"/>
      <c r="BO133" s="215"/>
      <c r="BP133" s="215"/>
      <c r="BQ133" s="215"/>
      <c r="BR133" s="215"/>
      <c r="BS133" s="215"/>
      <c r="BT133" s="215"/>
      <c r="BU133" s="215"/>
      <c r="BV133" s="215"/>
      <c r="BW133" s="215"/>
      <c r="BX133" s="215"/>
      <c r="BY133" s="215"/>
      <c r="BZ133" s="215"/>
      <c r="CA133" s="215"/>
      <c r="CB133" s="215"/>
      <c r="CC133" s="215"/>
      <c r="CD133" s="215"/>
      <c r="CE133" s="215"/>
      <c r="CF133" s="215"/>
      <c r="CG133" s="215"/>
      <c r="CH133" s="215"/>
      <c r="CI133" s="215"/>
      <c r="CJ133" s="215"/>
      <c r="CK133" s="215"/>
      <c r="CL133" s="215"/>
      <c r="CM133" s="215"/>
      <c r="CN133" s="215"/>
      <c r="CO133" s="215"/>
      <c r="CP133" s="215"/>
      <c r="CQ133" s="215"/>
      <c r="CR133" s="215"/>
      <c r="CS133" s="215"/>
      <c r="CT133" s="215"/>
      <c r="CU133" s="215"/>
      <c r="CV133" s="215"/>
      <c r="CW133" s="215"/>
      <c r="CX133" s="215"/>
      <c r="CY133" s="215"/>
      <c r="CZ133" s="215"/>
      <c r="DA133" s="215"/>
      <c r="DB133" s="215"/>
      <c r="DC133" s="215"/>
      <c r="DD133" s="215"/>
      <c r="DE133" s="215"/>
      <c r="DF133" s="215"/>
      <c r="DG133" s="215"/>
      <c r="DH133" s="215"/>
      <c r="DI133" s="215"/>
      <c r="DJ133" s="215"/>
      <c r="DK133" s="215"/>
      <c r="DL133" s="215"/>
      <c r="DM133" s="215"/>
      <c r="DN133" s="215"/>
      <c r="DO133" s="215"/>
      <c r="DP133" s="215"/>
      <c r="DQ133" s="215"/>
      <c r="DR133" s="215"/>
      <c r="DS133" s="215"/>
      <c r="DT133" s="215"/>
      <c r="DU133" s="215"/>
      <c r="DV133" s="215"/>
      <c r="DW133" s="215"/>
      <c r="DX133" s="215"/>
      <c r="DY133" s="215"/>
      <c r="DZ133" s="215"/>
      <c r="EA133" s="215"/>
      <c r="EB133" s="215"/>
      <c r="EC133" s="215"/>
      <c r="ED133" s="215"/>
      <c r="EE133" s="215"/>
      <c r="EF133" s="215"/>
      <c r="EG133" s="215"/>
      <c r="EH133" s="215"/>
      <c r="EI133" s="215"/>
      <c r="EJ133" s="215"/>
      <c r="EK133" s="215"/>
      <c r="EL133" s="215"/>
      <c r="EM133" s="215"/>
      <c r="EN133" s="215"/>
      <c r="EO133" s="215"/>
      <c r="EP133" s="215"/>
      <c r="EQ133" s="215"/>
      <c r="ER133" s="215"/>
      <c r="ES133" s="215"/>
      <c r="ET133" s="215"/>
      <c r="EU133" s="215"/>
      <c r="EV133" s="215"/>
      <c r="EW133" s="215"/>
      <c r="EX133" s="215"/>
      <c r="EY133" s="215"/>
      <c r="EZ133" s="215"/>
      <c r="FA133" s="215"/>
      <c r="FB133" s="215"/>
      <c r="FC133" s="215"/>
      <c r="FD133" s="215"/>
      <c r="FE133" s="215"/>
      <c r="FF133" s="215"/>
      <c r="FG133" s="215"/>
      <c r="FH133" s="215"/>
      <c r="FI133" s="215"/>
      <c r="FJ133" s="215"/>
      <c r="FK133" s="215"/>
      <c r="FL133" s="215"/>
      <c r="FM133" s="215"/>
      <c r="FN133" s="215"/>
      <c r="FO133" s="215"/>
      <c r="FP133" s="215"/>
      <c r="FQ133" s="215"/>
      <c r="FR133" s="215"/>
      <c r="FS133" s="215"/>
      <c r="FT133" s="215"/>
      <c r="FU133" s="215"/>
      <c r="FV133" s="215"/>
      <c r="FW133" s="215"/>
      <c r="FX133" s="215"/>
      <c r="FY133" s="215"/>
      <c r="FZ133" s="215"/>
      <c r="GA133" s="215"/>
      <c r="GB133" s="215"/>
      <c r="GC133" s="215"/>
      <c r="GD133" s="215"/>
      <c r="GE133" s="215"/>
      <c r="GF133" s="215"/>
      <c r="GG133" s="215"/>
      <c r="GH133" s="215"/>
      <c r="GI133" s="215"/>
      <c r="GJ133" s="215"/>
      <c r="GK133" s="215"/>
      <c r="GL133" s="215"/>
      <c r="GM133" s="215"/>
      <c r="GN133" s="215"/>
      <c r="GO133" s="215"/>
      <c r="GP133" s="215"/>
      <c r="GQ133" s="215"/>
      <c r="GR133" s="215"/>
      <c r="GS133" s="215"/>
      <c r="GT133" s="215"/>
      <c r="GU133" s="215"/>
      <c r="GV133" s="215"/>
      <c r="GW133" s="215"/>
      <c r="GX133" s="215"/>
      <c r="GY133" s="215"/>
      <c r="GZ133" s="215"/>
      <c r="HA133" s="215"/>
      <c r="HB133" s="215"/>
      <c r="HC133" s="215"/>
      <c r="HD133" s="215"/>
      <c r="HE133" s="215"/>
      <c r="HF133" s="215"/>
      <c r="HG133" s="215"/>
      <c r="HH133" s="215"/>
      <c r="HI133" s="215"/>
      <c r="HJ133" s="215"/>
      <c r="HK133" s="215"/>
      <c r="HL133" s="215"/>
      <c r="HM133" s="215"/>
      <c r="HN133" s="215"/>
      <c r="HO133" s="215"/>
      <c r="HP133" s="215"/>
      <c r="HQ133" s="215"/>
      <c r="HR133" s="215"/>
      <c r="HS133" s="215"/>
      <c r="HT133" s="215"/>
      <c r="HU133" s="215"/>
      <c r="HV133" s="215"/>
      <c r="HW133" s="215"/>
      <c r="HX133" s="215"/>
      <c r="HY133" s="215"/>
      <c r="HZ133" s="215"/>
      <c r="IA133" s="215"/>
      <c r="IB133" s="215"/>
      <c r="IC133" s="215"/>
      <c r="ID133" s="215"/>
      <c r="IE133" s="215"/>
      <c r="IF133" s="215"/>
      <c r="IG133" s="215"/>
      <c r="IH133" s="215"/>
      <c r="II133" s="215"/>
      <c r="IJ133" s="215"/>
      <c r="IK133" s="215"/>
      <c r="IL133" s="215"/>
      <c r="IM133" s="215"/>
      <c r="IN133" s="215"/>
      <c r="IO133" s="215"/>
      <c r="IP133" s="215"/>
      <c r="IQ133" s="215"/>
      <c r="IR133" s="215"/>
      <c r="IS133" s="215"/>
      <c r="IT133" s="215"/>
      <c r="IU133" s="215"/>
      <c r="IV133" s="215"/>
    </row>
    <row r="134" spans="1:256" x14ac:dyDescent="0.2">
      <c r="B134" s="144" t="s">
        <v>559</v>
      </c>
      <c r="C134" s="217">
        <v>202</v>
      </c>
      <c r="D134" s="100" t="s">
        <v>1460</v>
      </c>
      <c r="E134" s="100" t="s">
        <v>1461</v>
      </c>
      <c r="F134" s="100" t="s">
        <v>1201</v>
      </c>
      <c r="G134" s="100" t="s">
        <v>1462</v>
      </c>
      <c r="H134" s="216">
        <v>41620</v>
      </c>
      <c r="I134" s="100" t="s">
        <v>1449</v>
      </c>
      <c r="J134" s="100" t="s">
        <v>1463</v>
      </c>
      <c r="K134" s="100" t="s">
        <v>1464</v>
      </c>
      <c r="L134" s="100" t="s">
        <v>1464</v>
      </c>
      <c r="M134" s="100" t="s">
        <v>713</v>
      </c>
      <c r="N134" s="99" t="s">
        <v>95</v>
      </c>
      <c r="O134" s="100" t="s">
        <v>713</v>
      </c>
      <c r="P134" s="482" t="s">
        <v>1648</v>
      </c>
      <c r="Q134" s="483"/>
    </row>
    <row r="137" spans="1:256" ht="15" thickBot="1" x14ac:dyDescent="0.3"/>
    <row r="138" spans="1:256" ht="30" x14ac:dyDescent="0.25">
      <c r="B138" s="158" t="s">
        <v>94</v>
      </c>
      <c r="C138" s="158" t="s">
        <v>205</v>
      </c>
      <c r="D138" s="176" t="s">
        <v>206</v>
      </c>
      <c r="E138" s="158" t="s">
        <v>104</v>
      </c>
      <c r="F138" s="211" t="s">
        <v>227</v>
      </c>
      <c r="G138" s="177"/>
    </row>
    <row r="139" spans="1:256" ht="108" x14ac:dyDescent="0.2">
      <c r="B139" s="459" t="s">
        <v>228</v>
      </c>
      <c r="C139" s="220" t="s">
        <v>229</v>
      </c>
      <c r="D139" s="85">
        <v>25</v>
      </c>
      <c r="E139" s="85">
        <v>0</v>
      </c>
      <c r="F139" s="471">
        <f>+E139+E140+E141</f>
        <v>0</v>
      </c>
      <c r="G139" s="221"/>
    </row>
    <row r="140" spans="1:256" ht="96" x14ac:dyDescent="0.2">
      <c r="B140" s="459"/>
      <c r="C140" s="220" t="s">
        <v>230</v>
      </c>
      <c r="D140" s="47">
        <v>25</v>
      </c>
      <c r="E140" s="85">
        <v>0</v>
      </c>
      <c r="F140" s="472"/>
      <c r="G140" s="221"/>
    </row>
    <row r="141" spans="1:256" ht="60" x14ac:dyDescent="0.2">
      <c r="B141" s="459"/>
      <c r="C141" s="220" t="s">
        <v>231</v>
      </c>
      <c r="D141" s="85">
        <v>10</v>
      </c>
      <c r="E141" s="85">
        <v>0</v>
      </c>
      <c r="F141" s="473"/>
      <c r="G141" s="221"/>
    </row>
    <row r="142" spans="1:256" x14ac:dyDescent="0.2">
      <c r="C142" s="171"/>
    </row>
    <row r="145" spans="2:5" ht="15" x14ac:dyDescent="0.25">
      <c r="B145" s="188" t="s">
        <v>232</v>
      </c>
    </row>
    <row r="148" spans="2:5" ht="15" x14ac:dyDescent="0.25">
      <c r="B148" s="176" t="s">
        <v>94</v>
      </c>
      <c r="C148" s="176" t="s">
        <v>103</v>
      </c>
      <c r="D148" s="158" t="s">
        <v>104</v>
      </c>
      <c r="E148" s="158" t="s">
        <v>105</v>
      </c>
    </row>
    <row r="149" spans="2:5" ht="42.75" x14ac:dyDescent="0.25">
      <c r="B149" s="190" t="s">
        <v>1807</v>
      </c>
      <c r="C149" s="47">
        <v>40</v>
      </c>
      <c r="D149" s="85">
        <f>+E123</f>
        <v>40</v>
      </c>
      <c r="E149" s="474">
        <f>+D149+D150</f>
        <v>40</v>
      </c>
    </row>
    <row r="150" spans="2:5" ht="71.25" x14ac:dyDescent="0.25">
      <c r="B150" s="190" t="s">
        <v>1808</v>
      </c>
      <c r="C150" s="47">
        <v>60</v>
      </c>
      <c r="D150" s="85">
        <f>+F139</f>
        <v>0</v>
      </c>
      <c r="E150" s="475"/>
    </row>
  </sheetData>
  <mergeCells count="69">
    <mergeCell ref="M46:N46"/>
    <mergeCell ref="B2:P2"/>
    <mergeCell ref="B4:P4"/>
    <mergeCell ref="A5:L5"/>
    <mergeCell ref="C7:N7"/>
    <mergeCell ref="C8:N8"/>
    <mergeCell ref="C9:N9"/>
    <mergeCell ref="C10:N10"/>
    <mergeCell ref="C11:E11"/>
    <mergeCell ref="B15:C22"/>
    <mergeCell ref="B23:C23"/>
    <mergeCell ref="E41:E42"/>
    <mergeCell ref="P75:Q75"/>
    <mergeCell ref="B60:B61"/>
    <mergeCell ref="C60:C61"/>
    <mergeCell ref="D60:E60"/>
    <mergeCell ref="C64:N64"/>
    <mergeCell ref="B66:N66"/>
    <mergeCell ref="P69:Q69"/>
    <mergeCell ref="P70:Q70"/>
    <mergeCell ref="P71:Q71"/>
    <mergeCell ref="P72:Q72"/>
    <mergeCell ref="P73:Q73"/>
    <mergeCell ref="P74:Q74"/>
    <mergeCell ref="P87:Q88"/>
    <mergeCell ref="P89:Q89"/>
    <mergeCell ref="P76:Q76"/>
    <mergeCell ref="B82:N82"/>
    <mergeCell ref="B87:B88"/>
    <mergeCell ref="C87:C88"/>
    <mergeCell ref="D87:D88"/>
    <mergeCell ref="E87:E88"/>
    <mergeCell ref="F87:F88"/>
    <mergeCell ref="G87:G88"/>
    <mergeCell ref="H87:H88"/>
    <mergeCell ref="I87:I88"/>
    <mergeCell ref="D99:E99"/>
    <mergeCell ref="J87:L87"/>
    <mergeCell ref="M87:M88"/>
    <mergeCell ref="N87:N88"/>
    <mergeCell ref="O87:O88"/>
    <mergeCell ref="P90:Q90"/>
    <mergeCell ref="P91:Q91"/>
    <mergeCell ref="P92:Q92"/>
    <mergeCell ref="B95:N95"/>
    <mergeCell ref="D98:E98"/>
    <mergeCell ref="B102:P102"/>
    <mergeCell ref="B105:N105"/>
    <mergeCell ref="E123:E125"/>
    <mergeCell ref="B128:N128"/>
    <mergeCell ref="B130:B131"/>
    <mergeCell ref="C130:C131"/>
    <mergeCell ref="D130:D131"/>
    <mergeCell ref="E130:E131"/>
    <mergeCell ref="F130:F131"/>
    <mergeCell ref="G130:G131"/>
    <mergeCell ref="B139:B141"/>
    <mergeCell ref="F139:F141"/>
    <mergeCell ref="H130:H131"/>
    <mergeCell ref="I130:I131"/>
    <mergeCell ref="J130:L130"/>
    <mergeCell ref="E149:E150"/>
    <mergeCell ref="P130:Q131"/>
    <mergeCell ref="P132:Q132"/>
    <mergeCell ref="P133:Q133"/>
    <mergeCell ref="P134:Q134"/>
    <mergeCell ref="M130:M131"/>
    <mergeCell ref="N130:N131"/>
    <mergeCell ref="O130:O131"/>
  </mergeCells>
  <dataValidations count="2">
    <dataValidation type="list" allowBlank="1" showInputMessage="1" showErrorMessage="1" sqref="IS25:IS45 SO25:SO45 ACK25:ACK45 AMG25:AMG45 AWC25:AWC45 BFY25:BFY45 BPU25:BPU45 BZQ25:BZQ45 CJM25:CJM45 CTI25:CTI45 DDE25:DDE45 DNA25:DNA45 DWW25:DWW45 EGS25:EGS45 EQO25:EQO45 FAK25:FAK45 FKG25:FKG45 FUC25:FUC45 GDY25:GDY45 GNU25:GNU45 GXQ25:GXQ45 HHM25:HHM45 HRI25:HRI45 IBE25:IBE45 ILA25:ILA45 IUW25:IUW45 JES25:JES45 JOO25:JOO45 JYK25:JYK45 KIG25:KIG45 KSC25:KSC45 LBY25:LBY45 LLU25:LLU45 LVQ25:LVQ45 MFM25:MFM45 MPI25:MPI45 MZE25:MZE45 NJA25:NJA45 NSW25:NSW45 OCS25:OCS45 OMO25:OMO45 OWK25:OWK45 PGG25:PGG45 PQC25:PQC45 PZY25:PZY45 QJU25:QJU45 QTQ25:QTQ45 RDM25:RDM45 RNI25:RNI45 RXE25:RXE45 SHA25:SHA45 SQW25:SQW45 TAS25:TAS45 TKO25:TKO45 TUK25:TUK45 UEG25:UEG45 UOC25:UOC45 UXY25:UXY45 VHU25:VHU45 VRQ25:VRQ45 WBM25:WBM45 WLI25:WLI45 WVE25:WVE45 XFA25:XFA45 IS65561:IS65581 SO65561:SO65581 ACK65561:ACK65581 AMG65561:AMG65581 AWC65561:AWC65581 BFY65561:BFY65581 BPU65561:BPU65581 BZQ65561:BZQ65581 CJM65561:CJM65581 CTI65561:CTI65581 DDE65561:DDE65581 DNA65561:DNA65581 DWW65561:DWW65581 EGS65561:EGS65581 EQO65561:EQO65581 FAK65561:FAK65581 FKG65561:FKG65581 FUC65561:FUC65581 GDY65561:GDY65581 GNU65561:GNU65581 GXQ65561:GXQ65581 HHM65561:HHM65581 HRI65561:HRI65581 IBE65561:IBE65581 ILA65561:ILA65581 IUW65561:IUW65581 JES65561:JES65581 JOO65561:JOO65581 JYK65561:JYK65581 KIG65561:KIG65581 KSC65561:KSC65581 LBY65561:LBY65581 LLU65561:LLU65581 LVQ65561:LVQ65581 MFM65561:MFM65581 MPI65561:MPI65581 MZE65561:MZE65581 NJA65561:NJA65581 NSW65561:NSW65581 OCS65561:OCS65581 OMO65561:OMO65581 OWK65561:OWK65581 PGG65561:PGG65581 PQC65561:PQC65581 PZY65561:PZY65581 QJU65561:QJU65581 QTQ65561:QTQ65581 RDM65561:RDM65581 RNI65561:RNI65581 RXE65561:RXE65581 SHA65561:SHA65581 SQW65561:SQW65581 TAS65561:TAS65581 TKO65561:TKO65581 TUK65561:TUK65581 UEG65561:UEG65581 UOC65561:UOC65581 UXY65561:UXY65581 VHU65561:VHU65581 VRQ65561:VRQ65581 WBM65561:WBM65581 WLI65561:WLI65581 WVE65561:WVE65581 XFA65561:XFA65581 IS131097:IS131117 SO131097:SO131117 ACK131097:ACK131117 AMG131097:AMG131117 AWC131097:AWC131117 BFY131097:BFY131117 BPU131097:BPU131117 BZQ131097:BZQ131117 CJM131097:CJM131117 CTI131097:CTI131117 DDE131097:DDE131117 DNA131097:DNA131117 DWW131097:DWW131117 EGS131097:EGS131117 EQO131097:EQO131117 FAK131097:FAK131117 FKG131097:FKG131117 FUC131097:FUC131117 GDY131097:GDY131117 GNU131097:GNU131117 GXQ131097:GXQ131117 HHM131097:HHM131117 HRI131097:HRI131117 IBE131097:IBE131117 ILA131097:ILA131117 IUW131097:IUW131117 JES131097:JES131117 JOO131097:JOO131117 JYK131097:JYK131117 KIG131097:KIG131117 KSC131097:KSC131117 LBY131097:LBY131117 LLU131097:LLU131117 LVQ131097:LVQ131117 MFM131097:MFM131117 MPI131097:MPI131117 MZE131097:MZE131117 NJA131097:NJA131117 NSW131097:NSW131117 OCS131097:OCS131117 OMO131097:OMO131117 OWK131097:OWK131117 PGG131097:PGG131117 PQC131097:PQC131117 PZY131097:PZY131117 QJU131097:QJU131117 QTQ131097:QTQ131117 RDM131097:RDM131117 RNI131097:RNI131117 RXE131097:RXE131117 SHA131097:SHA131117 SQW131097:SQW131117 TAS131097:TAS131117 TKO131097:TKO131117 TUK131097:TUK131117 UEG131097:UEG131117 UOC131097:UOC131117 UXY131097:UXY131117 VHU131097:VHU131117 VRQ131097:VRQ131117 WBM131097:WBM131117 WLI131097:WLI131117 WVE131097:WVE131117 XFA131097:XFA131117 IS196633:IS196653 SO196633:SO196653 ACK196633:ACK196653 AMG196633:AMG196653 AWC196633:AWC196653 BFY196633:BFY196653 BPU196633:BPU196653 BZQ196633:BZQ196653 CJM196633:CJM196653 CTI196633:CTI196653 DDE196633:DDE196653 DNA196633:DNA196653 DWW196633:DWW196653 EGS196633:EGS196653 EQO196633:EQO196653 FAK196633:FAK196653 FKG196633:FKG196653 FUC196633:FUC196653 GDY196633:GDY196653 GNU196633:GNU196653 GXQ196633:GXQ196653 HHM196633:HHM196653 HRI196633:HRI196653 IBE196633:IBE196653 ILA196633:ILA196653 IUW196633:IUW196653 JES196633:JES196653 JOO196633:JOO196653 JYK196633:JYK196653 KIG196633:KIG196653 KSC196633:KSC196653 LBY196633:LBY196653 LLU196633:LLU196653 LVQ196633:LVQ196653 MFM196633:MFM196653 MPI196633:MPI196653 MZE196633:MZE196653 NJA196633:NJA196653 NSW196633:NSW196653 OCS196633:OCS196653 OMO196633:OMO196653 OWK196633:OWK196653 PGG196633:PGG196653 PQC196633:PQC196653 PZY196633:PZY196653 QJU196633:QJU196653 QTQ196633:QTQ196653 RDM196633:RDM196653 RNI196633:RNI196653 RXE196633:RXE196653 SHA196633:SHA196653 SQW196633:SQW196653 TAS196633:TAS196653 TKO196633:TKO196653 TUK196633:TUK196653 UEG196633:UEG196653 UOC196633:UOC196653 UXY196633:UXY196653 VHU196633:VHU196653 VRQ196633:VRQ196653 WBM196633:WBM196653 WLI196633:WLI196653 WVE196633:WVE196653 XFA196633:XFA196653 IS262169:IS262189 SO262169:SO262189 ACK262169:ACK262189 AMG262169:AMG262189 AWC262169:AWC262189 BFY262169:BFY262189 BPU262169:BPU262189 BZQ262169:BZQ262189 CJM262169:CJM262189 CTI262169:CTI262189 DDE262169:DDE262189 DNA262169:DNA262189 DWW262169:DWW262189 EGS262169:EGS262189 EQO262169:EQO262189 FAK262169:FAK262189 FKG262169:FKG262189 FUC262169:FUC262189 GDY262169:GDY262189 GNU262169:GNU262189 GXQ262169:GXQ262189 HHM262169:HHM262189 HRI262169:HRI262189 IBE262169:IBE262189 ILA262169:ILA262189 IUW262169:IUW262189 JES262169:JES262189 JOO262169:JOO262189 JYK262169:JYK262189 KIG262169:KIG262189 KSC262169:KSC262189 LBY262169:LBY262189 LLU262169:LLU262189 LVQ262169:LVQ262189 MFM262169:MFM262189 MPI262169:MPI262189 MZE262169:MZE262189 NJA262169:NJA262189 NSW262169:NSW262189 OCS262169:OCS262189 OMO262169:OMO262189 OWK262169:OWK262189 PGG262169:PGG262189 PQC262169:PQC262189 PZY262169:PZY262189 QJU262169:QJU262189 QTQ262169:QTQ262189 RDM262169:RDM262189 RNI262169:RNI262189 RXE262169:RXE262189 SHA262169:SHA262189 SQW262169:SQW262189 TAS262169:TAS262189 TKO262169:TKO262189 TUK262169:TUK262189 UEG262169:UEG262189 UOC262169:UOC262189 UXY262169:UXY262189 VHU262169:VHU262189 VRQ262169:VRQ262189 WBM262169:WBM262189 WLI262169:WLI262189 WVE262169:WVE262189 XFA262169:XFA262189 IS327705:IS327725 SO327705:SO327725 ACK327705:ACK327725 AMG327705:AMG327725 AWC327705:AWC327725 BFY327705:BFY327725 BPU327705:BPU327725 BZQ327705:BZQ327725 CJM327705:CJM327725 CTI327705:CTI327725 DDE327705:DDE327725 DNA327705:DNA327725 DWW327705:DWW327725 EGS327705:EGS327725 EQO327705:EQO327725 FAK327705:FAK327725 FKG327705:FKG327725 FUC327705:FUC327725 GDY327705:GDY327725 GNU327705:GNU327725 GXQ327705:GXQ327725 HHM327705:HHM327725 HRI327705:HRI327725 IBE327705:IBE327725 ILA327705:ILA327725 IUW327705:IUW327725 JES327705:JES327725 JOO327705:JOO327725 JYK327705:JYK327725 KIG327705:KIG327725 KSC327705:KSC327725 LBY327705:LBY327725 LLU327705:LLU327725 LVQ327705:LVQ327725 MFM327705:MFM327725 MPI327705:MPI327725 MZE327705:MZE327725 NJA327705:NJA327725 NSW327705:NSW327725 OCS327705:OCS327725 OMO327705:OMO327725 OWK327705:OWK327725 PGG327705:PGG327725 PQC327705:PQC327725 PZY327705:PZY327725 QJU327705:QJU327725 QTQ327705:QTQ327725 RDM327705:RDM327725 RNI327705:RNI327725 RXE327705:RXE327725 SHA327705:SHA327725 SQW327705:SQW327725 TAS327705:TAS327725 TKO327705:TKO327725 TUK327705:TUK327725 UEG327705:UEG327725 UOC327705:UOC327725 UXY327705:UXY327725 VHU327705:VHU327725 VRQ327705:VRQ327725 WBM327705:WBM327725 WLI327705:WLI327725 WVE327705:WVE327725 XFA327705:XFA327725 IS393241:IS393261 SO393241:SO393261 ACK393241:ACK393261 AMG393241:AMG393261 AWC393241:AWC393261 BFY393241:BFY393261 BPU393241:BPU393261 BZQ393241:BZQ393261 CJM393241:CJM393261 CTI393241:CTI393261 DDE393241:DDE393261 DNA393241:DNA393261 DWW393241:DWW393261 EGS393241:EGS393261 EQO393241:EQO393261 FAK393241:FAK393261 FKG393241:FKG393261 FUC393241:FUC393261 GDY393241:GDY393261 GNU393241:GNU393261 GXQ393241:GXQ393261 HHM393241:HHM393261 HRI393241:HRI393261 IBE393241:IBE393261 ILA393241:ILA393261 IUW393241:IUW393261 JES393241:JES393261 JOO393241:JOO393261 JYK393241:JYK393261 KIG393241:KIG393261 KSC393241:KSC393261 LBY393241:LBY393261 LLU393241:LLU393261 LVQ393241:LVQ393261 MFM393241:MFM393261 MPI393241:MPI393261 MZE393241:MZE393261 NJA393241:NJA393261 NSW393241:NSW393261 OCS393241:OCS393261 OMO393241:OMO393261 OWK393241:OWK393261 PGG393241:PGG393261 PQC393241:PQC393261 PZY393241:PZY393261 QJU393241:QJU393261 QTQ393241:QTQ393261 RDM393241:RDM393261 RNI393241:RNI393261 RXE393241:RXE393261 SHA393241:SHA393261 SQW393241:SQW393261 TAS393241:TAS393261 TKO393241:TKO393261 TUK393241:TUK393261 UEG393241:UEG393261 UOC393241:UOC393261 UXY393241:UXY393261 VHU393241:VHU393261 VRQ393241:VRQ393261 WBM393241:WBM393261 WLI393241:WLI393261 WVE393241:WVE393261 XFA393241:XFA393261 IS458777:IS458797 SO458777:SO458797 ACK458777:ACK458797 AMG458777:AMG458797 AWC458777:AWC458797 BFY458777:BFY458797 BPU458777:BPU458797 BZQ458777:BZQ458797 CJM458777:CJM458797 CTI458777:CTI458797 DDE458777:DDE458797 DNA458777:DNA458797 DWW458777:DWW458797 EGS458777:EGS458797 EQO458777:EQO458797 FAK458777:FAK458797 FKG458777:FKG458797 FUC458777:FUC458797 GDY458777:GDY458797 GNU458777:GNU458797 GXQ458777:GXQ458797 HHM458777:HHM458797 HRI458777:HRI458797 IBE458777:IBE458797 ILA458777:ILA458797 IUW458777:IUW458797 JES458777:JES458797 JOO458777:JOO458797 JYK458777:JYK458797 KIG458777:KIG458797 KSC458777:KSC458797 LBY458777:LBY458797 LLU458777:LLU458797 LVQ458777:LVQ458797 MFM458777:MFM458797 MPI458777:MPI458797 MZE458777:MZE458797 NJA458777:NJA458797 NSW458777:NSW458797 OCS458777:OCS458797 OMO458777:OMO458797 OWK458777:OWK458797 PGG458777:PGG458797 PQC458777:PQC458797 PZY458777:PZY458797 QJU458777:QJU458797 QTQ458777:QTQ458797 RDM458777:RDM458797 RNI458777:RNI458797 RXE458777:RXE458797 SHA458777:SHA458797 SQW458777:SQW458797 TAS458777:TAS458797 TKO458777:TKO458797 TUK458777:TUK458797 UEG458777:UEG458797 UOC458777:UOC458797 UXY458777:UXY458797 VHU458777:VHU458797 VRQ458777:VRQ458797 WBM458777:WBM458797 WLI458777:WLI458797 WVE458777:WVE458797 XFA458777:XFA458797 IS524313:IS524333 SO524313:SO524333 ACK524313:ACK524333 AMG524313:AMG524333 AWC524313:AWC524333 BFY524313:BFY524333 BPU524313:BPU524333 BZQ524313:BZQ524333 CJM524313:CJM524333 CTI524313:CTI524333 DDE524313:DDE524333 DNA524313:DNA524333 DWW524313:DWW524333 EGS524313:EGS524333 EQO524313:EQO524333 FAK524313:FAK524333 FKG524313:FKG524333 FUC524313:FUC524333 GDY524313:GDY524333 GNU524313:GNU524333 GXQ524313:GXQ524333 HHM524313:HHM524333 HRI524313:HRI524333 IBE524313:IBE524333 ILA524313:ILA524333 IUW524313:IUW524333 JES524313:JES524333 JOO524313:JOO524333 JYK524313:JYK524333 KIG524313:KIG524333 KSC524313:KSC524333 LBY524313:LBY524333 LLU524313:LLU524333 LVQ524313:LVQ524333 MFM524313:MFM524333 MPI524313:MPI524333 MZE524313:MZE524333 NJA524313:NJA524333 NSW524313:NSW524333 OCS524313:OCS524333 OMO524313:OMO524333 OWK524313:OWK524333 PGG524313:PGG524333 PQC524313:PQC524333 PZY524313:PZY524333 QJU524313:QJU524333 QTQ524313:QTQ524333 RDM524313:RDM524333 RNI524313:RNI524333 RXE524313:RXE524333 SHA524313:SHA524333 SQW524313:SQW524333 TAS524313:TAS524333 TKO524313:TKO524333 TUK524313:TUK524333 UEG524313:UEG524333 UOC524313:UOC524333 UXY524313:UXY524333 VHU524313:VHU524333 VRQ524313:VRQ524333 WBM524313:WBM524333 WLI524313:WLI524333 WVE524313:WVE524333 XFA524313:XFA524333 IS589849:IS589869 SO589849:SO589869 ACK589849:ACK589869 AMG589849:AMG589869 AWC589849:AWC589869 BFY589849:BFY589869 BPU589849:BPU589869 BZQ589849:BZQ589869 CJM589849:CJM589869 CTI589849:CTI589869 DDE589849:DDE589869 DNA589849:DNA589869 DWW589849:DWW589869 EGS589849:EGS589869 EQO589849:EQO589869 FAK589849:FAK589869 FKG589849:FKG589869 FUC589849:FUC589869 GDY589849:GDY589869 GNU589849:GNU589869 GXQ589849:GXQ589869 HHM589849:HHM589869 HRI589849:HRI589869 IBE589849:IBE589869 ILA589849:ILA589869 IUW589849:IUW589869 JES589849:JES589869 JOO589849:JOO589869 JYK589849:JYK589869 KIG589849:KIG589869 KSC589849:KSC589869 LBY589849:LBY589869 LLU589849:LLU589869 LVQ589849:LVQ589869 MFM589849:MFM589869 MPI589849:MPI589869 MZE589849:MZE589869 NJA589849:NJA589869 NSW589849:NSW589869 OCS589849:OCS589869 OMO589849:OMO589869 OWK589849:OWK589869 PGG589849:PGG589869 PQC589849:PQC589869 PZY589849:PZY589869 QJU589849:QJU589869 QTQ589849:QTQ589869 RDM589849:RDM589869 RNI589849:RNI589869 RXE589849:RXE589869 SHA589849:SHA589869 SQW589849:SQW589869 TAS589849:TAS589869 TKO589849:TKO589869 TUK589849:TUK589869 UEG589849:UEG589869 UOC589849:UOC589869 UXY589849:UXY589869 VHU589849:VHU589869 VRQ589849:VRQ589869 WBM589849:WBM589869 WLI589849:WLI589869 WVE589849:WVE589869 XFA589849:XFA589869 IS655385:IS655405 SO655385:SO655405 ACK655385:ACK655405 AMG655385:AMG655405 AWC655385:AWC655405 BFY655385:BFY655405 BPU655385:BPU655405 BZQ655385:BZQ655405 CJM655385:CJM655405 CTI655385:CTI655405 DDE655385:DDE655405 DNA655385:DNA655405 DWW655385:DWW655405 EGS655385:EGS655405 EQO655385:EQO655405 FAK655385:FAK655405 FKG655385:FKG655405 FUC655385:FUC655405 GDY655385:GDY655405 GNU655385:GNU655405 GXQ655385:GXQ655405 HHM655385:HHM655405 HRI655385:HRI655405 IBE655385:IBE655405 ILA655385:ILA655405 IUW655385:IUW655405 JES655385:JES655405 JOO655385:JOO655405 JYK655385:JYK655405 KIG655385:KIG655405 KSC655385:KSC655405 LBY655385:LBY655405 LLU655385:LLU655405 LVQ655385:LVQ655405 MFM655385:MFM655405 MPI655385:MPI655405 MZE655385:MZE655405 NJA655385:NJA655405 NSW655385:NSW655405 OCS655385:OCS655405 OMO655385:OMO655405 OWK655385:OWK655405 PGG655385:PGG655405 PQC655385:PQC655405 PZY655385:PZY655405 QJU655385:QJU655405 QTQ655385:QTQ655405 RDM655385:RDM655405 RNI655385:RNI655405 RXE655385:RXE655405 SHA655385:SHA655405 SQW655385:SQW655405 TAS655385:TAS655405 TKO655385:TKO655405 TUK655385:TUK655405 UEG655385:UEG655405 UOC655385:UOC655405 UXY655385:UXY655405 VHU655385:VHU655405 VRQ655385:VRQ655405 WBM655385:WBM655405 WLI655385:WLI655405 WVE655385:WVE655405 XFA655385:XFA655405 IS720921:IS720941 SO720921:SO720941 ACK720921:ACK720941 AMG720921:AMG720941 AWC720921:AWC720941 BFY720921:BFY720941 BPU720921:BPU720941 BZQ720921:BZQ720941 CJM720921:CJM720941 CTI720921:CTI720941 DDE720921:DDE720941 DNA720921:DNA720941 DWW720921:DWW720941 EGS720921:EGS720941 EQO720921:EQO720941 FAK720921:FAK720941 FKG720921:FKG720941 FUC720921:FUC720941 GDY720921:GDY720941 GNU720921:GNU720941 GXQ720921:GXQ720941 HHM720921:HHM720941 HRI720921:HRI720941 IBE720921:IBE720941 ILA720921:ILA720941 IUW720921:IUW720941 JES720921:JES720941 JOO720921:JOO720941 JYK720921:JYK720941 KIG720921:KIG720941 KSC720921:KSC720941 LBY720921:LBY720941 LLU720921:LLU720941 LVQ720921:LVQ720941 MFM720921:MFM720941 MPI720921:MPI720941 MZE720921:MZE720941 NJA720921:NJA720941 NSW720921:NSW720941 OCS720921:OCS720941 OMO720921:OMO720941 OWK720921:OWK720941 PGG720921:PGG720941 PQC720921:PQC720941 PZY720921:PZY720941 QJU720921:QJU720941 QTQ720921:QTQ720941 RDM720921:RDM720941 RNI720921:RNI720941 RXE720921:RXE720941 SHA720921:SHA720941 SQW720921:SQW720941 TAS720921:TAS720941 TKO720921:TKO720941 TUK720921:TUK720941 UEG720921:UEG720941 UOC720921:UOC720941 UXY720921:UXY720941 VHU720921:VHU720941 VRQ720921:VRQ720941 WBM720921:WBM720941 WLI720921:WLI720941 WVE720921:WVE720941 XFA720921:XFA720941 IS786457:IS786477 SO786457:SO786477 ACK786457:ACK786477 AMG786457:AMG786477 AWC786457:AWC786477 BFY786457:BFY786477 BPU786457:BPU786477 BZQ786457:BZQ786477 CJM786457:CJM786477 CTI786457:CTI786477 DDE786457:DDE786477 DNA786457:DNA786477 DWW786457:DWW786477 EGS786457:EGS786477 EQO786457:EQO786477 FAK786457:FAK786477 FKG786457:FKG786477 FUC786457:FUC786477 GDY786457:GDY786477 GNU786457:GNU786477 GXQ786457:GXQ786477 HHM786457:HHM786477 HRI786457:HRI786477 IBE786457:IBE786477 ILA786457:ILA786477 IUW786457:IUW786477 JES786457:JES786477 JOO786457:JOO786477 JYK786457:JYK786477 KIG786457:KIG786477 KSC786457:KSC786477 LBY786457:LBY786477 LLU786457:LLU786477 LVQ786457:LVQ786477 MFM786457:MFM786477 MPI786457:MPI786477 MZE786457:MZE786477 NJA786457:NJA786477 NSW786457:NSW786477 OCS786457:OCS786477 OMO786457:OMO786477 OWK786457:OWK786477 PGG786457:PGG786477 PQC786457:PQC786477 PZY786457:PZY786477 QJU786457:QJU786477 QTQ786457:QTQ786477 RDM786457:RDM786477 RNI786457:RNI786477 RXE786457:RXE786477 SHA786457:SHA786477 SQW786457:SQW786477 TAS786457:TAS786477 TKO786457:TKO786477 TUK786457:TUK786477 UEG786457:UEG786477 UOC786457:UOC786477 UXY786457:UXY786477 VHU786457:VHU786477 VRQ786457:VRQ786477 WBM786457:WBM786477 WLI786457:WLI786477 WVE786457:WVE786477 XFA786457:XFA786477 IS851993:IS852013 SO851993:SO852013 ACK851993:ACK852013 AMG851993:AMG852013 AWC851993:AWC852013 BFY851993:BFY852013 BPU851993:BPU852013 BZQ851993:BZQ852013 CJM851993:CJM852013 CTI851993:CTI852013 DDE851993:DDE852013 DNA851993:DNA852013 DWW851993:DWW852013 EGS851993:EGS852013 EQO851993:EQO852013 FAK851993:FAK852013 FKG851993:FKG852013 FUC851993:FUC852013 GDY851993:GDY852013 GNU851993:GNU852013 GXQ851993:GXQ852013 HHM851993:HHM852013 HRI851993:HRI852013 IBE851993:IBE852013 ILA851993:ILA852013 IUW851993:IUW852013 JES851993:JES852013 JOO851993:JOO852013 JYK851993:JYK852013 KIG851993:KIG852013 KSC851993:KSC852013 LBY851993:LBY852013 LLU851993:LLU852013 LVQ851993:LVQ852013 MFM851993:MFM852013 MPI851993:MPI852013 MZE851993:MZE852013 NJA851993:NJA852013 NSW851993:NSW852013 OCS851993:OCS852013 OMO851993:OMO852013 OWK851993:OWK852013 PGG851993:PGG852013 PQC851993:PQC852013 PZY851993:PZY852013 QJU851993:QJU852013 QTQ851993:QTQ852013 RDM851993:RDM852013 RNI851993:RNI852013 RXE851993:RXE852013 SHA851993:SHA852013 SQW851993:SQW852013 TAS851993:TAS852013 TKO851993:TKO852013 TUK851993:TUK852013 UEG851993:UEG852013 UOC851993:UOC852013 UXY851993:UXY852013 VHU851993:VHU852013 VRQ851993:VRQ852013 WBM851993:WBM852013 WLI851993:WLI852013 WVE851993:WVE852013 XFA851993:XFA852013 IS917529:IS917549 SO917529:SO917549 ACK917529:ACK917549 AMG917529:AMG917549 AWC917529:AWC917549 BFY917529:BFY917549 BPU917529:BPU917549 BZQ917529:BZQ917549 CJM917529:CJM917549 CTI917529:CTI917549 DDE917529:DDE917549 DNA917529:DNA917549 DWW917529:DWW917549 EGS917529:EGS917549 EQO917529:EQO917549 FAK917529:FAK917549 FKG917529:FKG917549 FUC917529:FUC917549 GDY917529:GDY917549 GNU917529:GNU917549 GXQ917529:GXQ917549 HHM917529:HHM917549 HRI917529:HRI917549 IBE917529:IBE917549 ILA917529:ILA917549 IUW917529:IUW917549 JES917529:JES917549 JOO917529:JOO917549 JYK917529:JYK917549 KIG917529:KIG917549 KSC917529:KSC917549 LBY917529:LBY917549 LLU917529:LLU917549 LVQ917529:LVQ917549 MFM917529:MFM917549 MPI917529:MPI917549 MZE917529:MZE917549 NJA917529:NJA917549 NSW917529:NSW917549 OCS917529:OCS917549 OMO917529:OMO917549 OWK917529:OWK917549 PGG917529:PGG917549 PQC917529:PQC917549 PZY917529:PZY917549 QJU917529:QJU917549 QTQ917529:QTQ917549 RDM917529:RDM917549 RNI917529:RNI917549 RXE917529:RXE917549 SHA917529:SHA917549 SQW917529:SQW917549 TAS917529:TAS917549 TKO917529:TKO917549 TUK917529:TUK917549 UEG917529:UEG917549 UOC917529:UOC917549 UXY917529:UXY917549 VHU917529:VHU917549 VRQ917529:VRQ917549 WBM917529:WBM917549 WLI917529:WLI917549 WVE917529:WVE917549 XFA917529:XFA917549 IS983065:IS983085 SO983065:SO983085 ACK983065:ACK983085 AMG983065:AMG983085 AWC983065:AWC983085 BFY983065:BFY983085 BPU983065:BPU983085 BZQ983065:BZQ983085 CJM983065:CJM983085 CTI983065:CTI983085 DDE983065:DDE983085 DNA983065:DNA983085 DWW983065:DWW983085 EGS983065:EGS983085 EQO983065:EQO983085 FAK983065:FAK983085 FKG983065:FKG983085 FUC983065:FUC983085 GDY983065:GDY983085 GNU983065:GNU983085 GXQ983065:GXQ983085 HHM983065:HHM983085 HRI983065:HRI983085 IBE983065:IBE983085 ILA983065:ILA983085 IUW983065:IUW983085 JES983065:JES983085 JOO983065:JOO983085 JYK983065:JYK983085 KIG983065:KIG983085 KSC983065:KSC983085 LBY983065:LBY983085 LLU983065:LLU983085 LVQ983065:LVQ983085 MFM983065:MFM983085 MPI983065:MPI983085 MZE983065:MZE983085 NJA983065:NJA983085 NSW983065:NSW983085 OCS983065:OCS983085 OMO983065:OMO983085 OWK983065:OWK983085 PGG983065:PGG983085 PQC983065:PQC983085 PZY983065:PZY983085 QJU983065:QJU983085 QTQ983065:QTQ983085 RDM983065:RDM983085 RNI983065:RNI983085 RXE983065:RXE983085 SHA983065:SHA983085 SQW983065:SQW983085 TAS983065:TAS983085 TKO983065:TKO983085 TUK983065:TUK983085 UEG983065:UEG983085 UOC983065:UOC983085 UXY983065:UXY983085 VHU983065:VHU983085 VRQ983065:VRQ983085 WBM983065:WBM983085 WLI983065:WLI983085 WVE983065:WVE983085 XFA983065:XFA983085 A25:A45 IW25:IW45 SS25:SS45 ACO25:ACO45 AMK25:AMK45 AWG25:AWG45 BGC25:BGC45 BPY25:BPY45 BZU25:BZU45 CJQ25:CJQ45 CTM25:CTM45 DDI25:DDI45 DNE25:DNE45 DXA25:DXA45 EGW25:EGW45 EQS25:EQS45 FAO25:FAO45 FKK25:FKK45 FUG25:FUG45 GEC25:GEC45 GNY25:GNY45 GXU25:GXU45 HHQ25:HHQ45 HRM25:HRM45 IBI25:IBI45 ILE25:ILE45 IVA25:IVA45 JEW25:JEW45 JOS25:JOS45 JYO25:JYO45 KIK25:KIK45 KSG25:KSG45 LCC25:LCC45 LLY25:LLY45 LVU25:LVU45 MFQ25:MFQ45 MPM25:MPM45 MZI25:MZI45 NJE25:NJE45 NTA25:NTA45 OCW25:OCW45 OMS25:OMS45 OWO25:OWO45 PGK25:PGK45 PQG25:PQG45 QAC25:QAC45 QJY25:QJY45 QTU25:QTU45 RDQ25:RDQ45 RNM25:RNM45 RXI25:RXI45 SHE25:SHE45 SRA25:SRA45 TAW25:TAW45 TKS25:TKS45 TUO25:TUO45 UEK25:UEK45 UOG25:UOG45 UYC25:UYC45 VHY25:VHY45 VRU25:VRU45 WBQ25:WBQ45 WLM25:WLM45 WVI25:WVI45 A65561:A65581 IW65561:IW65581 SS65561:SS65581 ACO65561:ACO65581 AMK65561:AMK65581 AWG65561:AWG65581 BGC65561:BGC65581 BPY65561:BPY65581 BZU65561:BZU65581 CJQ65561:CJQ65581 CTM65561:CTM65581 DDI65561:DDI65581 DNE65561:DNE65581 DXA65561:DXA65581 EGW65561:EGW65581 EQS65561:EQS65581 FAO65561:FAO65581 FKK65561:FKK65581 FUG65561:FUG65581 GEC65561:GEC65581 GNY65561:GNY65581 GXU65561:GXU65581 HHQ65561:HHQ65581 HRM65561:HRM65581 IBI65561:IBI65581 ILE65561:ILE65581 IVA65561:IVA65581 JEW65561:JEW65581 JOS65561:JOS65581 JYO65561:JYO65581 KIK65561:KIK65581 KSG65561:KSG65581 LCC65561:LCC65581 LLY65561:LLY65581 LVU65561:LVU65581 MFQ65561:MFQ65581 MPM65561:MPM65581 MZI65561:MZI65581 NJE65561:NJE65581 NTA65561:NTA65581 OCW65561:OCW65581 OMS65561:OMS65581 OWO65561:OWO65581 PGK65561:PGK65581 PQG65561:PQG65581 QAC65561:QAC65581 QJY65561:QJY65581 QTU65561:QTU65581 RDQ65561:RDQ65581 RNM65561:RNM65581 RXI65561:RXI65581 SHE65561:SHE65581 SRA65561:SRA65581 TAW65561:TAW65581 TKS65561:TKS65581 TUO65561:TUO65581 UEK65561:UEK65581 UOG65561:UOG65581 UYC65561:UYC65581 VHY65561:VHY65581 VRU65561:VRU65581 WBQ65561:WBQ65581 WLM65561:WLM65581 WVI65561:WVI65581 A131097:A131117 IW131097:IW131117 SS131097:SS131117 ACO131097:ACO131117 AMK131097:AMK131117 AWG131097:AWG131117 BGC131097:BGC131117 BPY131097:BPY131117 BZU131097:BZU131117 CJQ131097:CJQ131117 CTM131097:CTM131117 DDI131097:DDI131117 DNE131097:DNE131117 DXA131097:DXA131117 EGW131097:EGW131117 EQS131097:EQS131117 FAO131097:FAO131117 FKK131097:FKK131117 FUG131097:FUG131117 GEC131097:GEC131117 GNY131097:GNY131117 GXU131097:GXU131117 HHQ131097:HHQ131117 HRM131097:HRM131117 IBI131097:IBI131117 ILE131097:ILE131117 IVA131097:IVA131117 JEW131097:JEW131117 JOS131097:JOS131117 JYO131097:JYO131117 KIK131097:KIK131117 KSG131097:KSG131117 LCC131097:LCC131117 LLY131097:LLY131117 LVU131097:LVU131117 MFQ131097:MFQ131117 MPM131097:MPM131117 MZI131097:MZI131117 NJE131097:NJE131117 NTA131097:NTA131117 OCW131097:OCW131117 OMS131097:OMS131117 OWO131097:OWO131117 PGK131097:PGK131117 PQG131097:PQG131117 QAC131097:QAC131117 QJY131097:QJY131117 QTU131097:QTU131117 RDQ131097:RDQ131117 RNM131097:RNM131117 RXI131097:RXI131117 SHE131097:SHE131117 SRA131097:SRA131117 TAW131097:TAW131117 TKS131097:TKS131117 TUO131097:TUO131117 UEK131097:UEK131117 UOG131097:UOG131117 UYC131097:UYC131117 VHY131097:VHY131117 VRU131097:VRU131117 WBQ131097:WBQ131117 WLM131097:WLM131117 WVI131097:WVI131117 A196633:A196653 IW196633:IW196653 SS196633:SS196653 ACO196633:ACO196653 AMK196633:AMK196653 AWG196633:AWG196653 BGC196633:BGC196653 BPY196633:BPY196653 BZU196633:BZU196653 CJQ196633:CJQ196653 CTM196633:CTM196653 DDI196633:DDI196653 DNE196633:DNE196653 DXA196633:DXA196653 EGW196633:EGW196653 EQS196633:EQS196653 FAO196633:FAO196653 FKK196633:FKK196653 FUG196633:FUG196653 GEC196633:GEC196653 GNY196633:GNY196653 GXU196633:GXU196653 HHQ196633:HHQ196653 HRM196633:HRM196653 IBI196633:IBI196653 ILE196633:ILE196653 IVA196633:IVA196653 JEW196633:JEW196653 JOS196633:JOS196653 JYO196633:JYO196653 KIK196633:KIK196653 KSG196633:KSG196653 LCC196633:LCC196653 LLY196633:LLY196653 LVU196633:LVU196653 MFQ196633:MFQ196653 MPM196633:MPM196653 MZI196633:MZI196653 NJE196633:NJE196653 NTA196633:NTA196653 OCW196633:OCW196653 OMS196633:OMS196653 OWO196633:OWO196653 PGK196633:PGK196653 PQG196633:PQG196653 QAC196633:QAC196653 QJY196633:QJY196653 QTU196633:QTU196653 RDQ196633:RDQ196653 RNM196633:RNM196653 RXI196633:RXI196653 SHE196633:SHE196653 SRA196633:SRA196653 TAW196633:TAW196653 TKS196633:TKS196653 TUO196633:TUO196653 UEK196633:UEK196653 UOG196633:UOG196653 UYC196633:UYC196653 VHY196633:VHY196653 VRU196633:VRU196653 WBQ196633:WBQ196653 WLM196633:WLM196653 WVI196633:WVI196653 A262169:A262189 IW262169:IW262189 SS262169:SS262189 ACO262169:ACO262189 AMK262169:AMK262189 AWG262169:AWG262189 BGC262169:BGC262189 BPY262169:BPY262189 BZU262169:BZU262189 CJQ262169:CJQ262189 CTM262169:CTM262189 DDI262169:DDI262189 DNE262169:DNE262189 DXA262169:DXA262189 EGW262169:EGW262189 EQS262169:EQS262189 FAO262169:FAO262189 FKK262169:FKK262189 FUG262169:FUG262189 GEC262169:GEC262189 GNY262169:GNY262189 GXU262169:GXU262189 HHQ262169:HHQ262189 HRM262169:HRM262189 IBI262169:IBI262189 ILE262169:ILE262189 IVA262169:IVA262189 JEW262169:JEW262189 JOS262169:JOS262189 JYO262169:JYO262189 KIK262169:KIK262189 KSG262169:KSG262189 LCC262169:LCC262189 LLY262169:LLY262189 LVU262169:LVU262189 MFQ262169:MFQ262189 MPM262169:MPM262189 MZI262169:MZI262189 NJE262169:NJE262189 NTA262169:NTA262189 OCW262169:OCW262189 OMS262169:OMS262189 OWO262169:OWO262189 PGK262169:PGK262189 PQG262169:PQG262189 QAC262169:QAC262189 QJY262169:QJY262189 QTU262169:QTU262189 RDQ262169:RDQ262189 RNM262169:RNM262189 RXI262169:RXI262189 SHE262169:SHE262189 SRA262169:SRA262189 TAW262169:TAW262189 TKS262169:TKS262189 TUO262169:TUO262189 UEK262169:UEK262189 UOG262169:UOG262189 UYC262169:UYC262189 VHY262169:VHY262189 VRU262169:VRU262189 WBQ262169:WBQ262189 WLM262169:WLM262189 WVI262169:WVI262189 A327705:A327725 IW327705:IW327725 SS327705:SS327725 ACO327705:ACO327725 AMK327705:AMK327725 AWG327705:AWG327725 BGC327705:BGC327725 BPY327705:BPY327725 BZU327705:BZU327725 CJQ327705:CJQ327725 CTM327705:CTM327725 DDI327705:DDI327725 DNE327705:DNE327725 DXA327705:DXA327725 EGW327705:EGW327725 EQS327705:EQS327725 FAO327705:FAO327725 FKK327705:FKK327725 FUG327705:FUG327725 GEC327705:GEC327725 GNY327705:GNY327725 GXU327705:GXU327725 HHQ327705:HHQ327725 HRM327705:HRM327725 IBI327705:IBI327725 ILE327705:ILE327725 IVA327705:IVA327725 JEW327705:JEW327725 JOS327705:JOS327725 JYO327705:JYO327725 KIK327705:KIK327725 KSG327705:KSG327725 LCC327705:LCC327725 LLY327705:LLY327725 LVU327705:LVU327725 MFQ327705:MFQ327725 MPM327705:MPM327725 MZI327705:MZI327725 NJE327705:NJE327725 NTA327705:NTA327725 OCW327705:OCW327725 OMS327705:OMS327725 OWO327705:OWO327725 PGK327705:PGK327725 PQG327705:PQG327725 QAC327705:QAC327725 QJY327705:QJY327725 QTU327705:QTU327725 RDQ327705:RDQ327725 RNM327705:RNM327725 RXI327705:RXI327725 SHE327705:SHE327725 SRA327705:SRA327725 TAW327705:TAW327725 TKS327705:TKS327725 TUO327705:TUO327725 UEK327705:UEK327725 UOG327705:UOG327725 UYC327705:UYC327725 VHY327705:VHY327725 VRU327705:VRU327725 WBQ327705:WBQ327725 WLM327705:WLM327725 WVI327705:WVI327725 A393241:A393261 IW393241:IW393261 SS393241:SS393261 ACO393241:ACO393261 AMK393241:AMK393261 AWG393241:AWG393261 BGC393241:BGC393261 BPY393241:BPY393261 BZU393241:BZU393261 CJQ393241:CJQ393261 CTM393241:CTM393261 DDI393241:DDI393261 DNE393241:DNE393261 DXA393241:DXA393261 EGW393241:EGW393261 EQS393241:EQS393261 FAO393241:FAO393261 FKK393241:FKK393261 FUG393241:FUG393261 GEC393241:GEC393261 GNY393241:GNY393261 GXU393241:GXU393261 HHQ393241:HHQ393261 HRM393241:HRM393261 IBI393241:IBI393261 ILE393241:ILE393261 IVA393241:IVA393261 JEW393241:JEW393261 JOS393241:JOS393261 JYO393241:JYO393261 KIK393241:KIK393261 KSG393241:KSG393261 LCC393241:LCC393261 LLY393241:LLY393261 LVU393241:LVU393261 MFQ393241:MFQ393261 MPM393241:MPM393261 MZI393241:MZI393261 NJE393241:NJE393261 NTA393241:NTA393261 OCW393241:OCW393261 OMS393241:OMS393261 OWO393241:OWO393261 PGK393241:PGK393261 PQG393241:PQG393261 QAC393241:QAC393261 QJY393241:QJY393261 QTU393241:QTU393261 RDQ393241:RDQ393261 RNM393241:RNM393261 RXI393241:RXI393261 SHE393241:SHE393261 SRA393241:SRA393261 TAW393241:TAW393261 TKS393241:TKS393261 TUO393241:TUO393261 UEK393241:UEK393261 UOG393241:UOG393261 UYC393241:UYC393261 VHY393241:VHY393261 VRU393241:VRU393261 WBQ393241:WBQ393261 WLM393241:WLM393261 WVI393241:WVI393261 A458777:A458797 IW458777:IW458797 SS458777:SS458797 ACO458777:ACO458797 AMK458777:AMK458797 AWG458777:AWG458797 BGC458777:BGC458797 BPY458777:BPY458797 BZU458777:BZU458797 CJQ458777:CJQ458797 CTM458777:CTM458797 DDI458777:DDI458797 DNE458777:DNE458797 DXA458777:DXA458797 EGW458777:EGW458797 EQS458777:EQS458797 FAO458777:FAO458797 FKK458777:FKK458797 FUG458777:FUG458797 GEC458777:GEC458797 GNY458777:GNY458797 GXU458777:GXU458797 HHQ458777:HHQ458797 HRM458777:HRM458797 IBI458777:IBI458797 ILE458777:ILE458797 IVA458777:IVA458797 JEW458777:JEW458797 JOS458777:JOS458797 JYO458777:JYO458797 KIK458777:KIK458797 KSG458777:KSG458797 LCC458777:LCC458797 LLY458777:LLY458797 LVU458777:LVU458797 MFQ458777:MFQ458797 MPM458777:MPM458797 MZI458777:MZI458797 NJE458777:NJE458797 NTA458777:NTA458797 OCW458777:OCW458797 OMS458777:OMS458797 OWO458777:OWO458797 PGK458777:PGK458797 PQG458777:PQG458797 QAC458777:QAC458797 QJY458777:QJY458797 QTU458777:QTU458797 RDQ458777:RDQ458797 RNM458777:RNM458797 RXI458777:RXI458797 SHE458777:SHE458797 SRA458777:SRA458797 TAW458777:TAW458797 TKS458777:TKS458797 TUO458777:TUO458797 UEK458777:UEK458797 UOG458777:UOG458797 UYC458777:UYC458797 VHY458777:VHY458797 VRU458777:VRU458797 WBQ458777:WBQ458797 WLM458777:WLM458797 WVI458777:WVI458797 A524313:A524333 IW524313:IW524333 SS524313:SS524333 ACO524313:ACO524333 AMK524313:AMK524333 AWG524313:AWG524333 BGC524313:BGC524333 BPY524313:BPY524333 BZU524313:BZU524333 CJQ524313:CJQ524333 CTM524313:CTM524333 DDI524313:DDI524333 DNE524313:DNE524333 DXA524313:DXA524333 EGW524313:EGW524333 EQS524313:EQS524333 FAO524313:FAO524333 FKK524313:FKK524333 FUG524313:FUG524333 GEC524313:GEC524333 GNY524313:GNY524333 GXU524313:GXU524333 HHQ524313:HHQ524333 HRM524313:HRM524333 IBI524313:IBI524333 ILE524313:ILE524333 IVA524313:IVA524333 JEW524313:JEW524333 JOS524313:JOS524333 JYO524313:JYO524333 KIK524313:KIK524333 KSG524313:KSG524333 LCC524313:LCC524333 LLY524313:LLY524333 LVU524313:LVU524333 MFQ524313:MFQ524333 MPM524313:MPM524333 MZI524313:MZI524333 NJE524313:NJE524333 NTA524313:NTA524333 OCW524313:OCW524333 OMS524313:OMS524333 OWO524313:OWO524333 PGK524313:PGK524333 PQG524313:PQG524333 QAC524313:QAC524333 QJY524313:QJY524333 QTU524313:QTU524333 RDQ524313:RDQ524333 RNM524313:RNM524333 RXI524313:RXI524333 SHE524313:SHE524333 SRA524313:SRA524333 TAW524313:TAW524333 TKS524313:TKS524333 TUO524313:TUO524333 UEK524313:UEK524333 UOG524313:UOG524333 UYC524313:UYC524333 VHY524313:VHY524333 VRU524313:VRU524333 WBQ524313:WBQ524333 WLM524313:WLM524333 WVI524313:WVI524333 A589849:A589869 IW589849:IW589869 SS589849:SS589869 ACO589849:ACO589869 AMK589849:AMK589869 AWG589849:AWG589869 BGC589849:BGC589869 BPY589849:BPY589869 BZU589849:BZU589869 CJQ589849:CJQ589869 CTM589849:CTM589869 DDI589849:DDI589869 DNE589849:DNE589869 DXA589849:DXA589869 EGW589849:EGW589869 EQS589849:EQS589869 FAO589849:FAO589869 FKK589849:FKK589869 FUG589849:FUG589869 GEC589849:GEC589869 GNY589849:GNY589869 GXU589849:GXU589869 HHQ589849:HHQ589869 HRM589849:HRM589869 IBI589849:IBI589869 ILE589849:ILE589869 IVA589849:IVA589869 JEW589849:JEW589869 JOS589849:JOS589869 JYO589849:JYO589869 KIK589849:KIK589869 KSG589849:KSG589869 LCC589849:LCC589869 LLY589849:LLY589869 LVU589849:LVU589869 MFQ589849:MFQ589869 MPM589849:MPM589869 MZI589849:MZI589869 NJE589849:NJE589869 NTA589849:NTA589869 OCW589849:OCW589869 OMS589849:OMS589869 OWO589849:OWO589869 PGK589849:PGK589869 PQG589849:PQG589869 QAC589849:QAC589869 QJY589849:QJY589869 QTU589849:QTU589869 RDQ589849:RDQ589869 RNM589849:RNM589869 RXI589849:RXI589869 SHE589849:SHE589869 SRA589849:SRA589869 TAW589849:TAW589869 TKS589849:TKS589869 TUO589849:TUO589869 UEK589849:UEK589869 UOG589849:UOG589869 UYC589849:UYC589869 VHY589849:VHY589869 VRU589849:VRU589869 WBQ589849:WBQ589869 WLM589849:WLM589869 WVI589849:WVI589869 A655385:A655405 IW655385:IW655405 SS655385:SS655405 ACO655385:ACO655405 AMK655385:AMK655405 AWG655385:AWG655405 BGC655385:BGC655405 BPY655385:BPY655405 BZU655385:BZU655405 CJQ655385:CJQ655405 CTM655385:CTM655405 DDI655385:DDI655405 DNE655385:DNE655405 DXA655385:DXA655405 EGW655385:EGW655405 EQS655385:EQS655405 FAO655385:FAO655405 FKK655385:FKK655405 FUG655385:FUG655405 GEC655385:GEC655405 GNY655385:GNY655405 GXU655385:GXU655405 HHQ655385:HHQ655405 HRM655385:HRM655405 IBI655385:IBI655405 ILE655385:ILE655405 IVA655385:IVA655405 JEW655385:JEW655405 JOS655385:JOS655405 JYO655385:JYO655405 KIK655385:KIK655405 KSG655385:KSG655405 LCC655385:LCC655405 LLY655385:LLY655405 LVU655385:LVU655405 MFQ655385:MFQ655405 MPM655385:MPM655405 MZI655385:MZI655405 NJE655385:NJE655405 NTA655385:NTA655405 OCW655385:OCW655405 OMS655385:OMS655405 OWO655385:OWO655405 PGK655385:PGK655405 PQG655385:PQG655405 QAC655385:QAC655405 QJY655385:QJY655405 QTU655385:QTU655405 RDQ655385:RDQ655405 RNM655385:RNM655405 RXI655385:RXI655405 SHE655385:SHE655405 SRA655385:SRA655405 TAW655385:TAW655405 TKS655385:TKS655405 TUO655385:TUO655405 UEK655385:UEK655405 UOG655385:UOG655405 UYC655385:UYC655405 VHY655385:VHY655405 VRU655385:VRU655405 WBQ655385:WBQ655405 WLM655385:WLM655405 WVI655385:WVI655405 A720921:A720941 IW720921:IW720941 SS720921:SS720941 ACO720921:ACO720941 AMK720921:AMK720941 AWG720921:AWG720941 BGC720921:BGC720941 BPY720921:BPY720941 BZU720921:BZU720941 CJQ720921:CJQ720941 CTM720921:CTM720941 DDI720921:DDI720941 DNE720921:DNE720941 DXA720921:DXA720941 EGW720921:EGW720941 EQS720921:EQS720941 FAO720921:FAO720941 FKK720921:FKK720941 FUG720921:FUG720941 GEC720921:GEC720941 GNY720921:GNY720941 GXU720921:GXU720941 HHQ720921:HHQ720941 HRM720921:HRM720941 IBI720921:IBI720941 ILE720921:ILE720941 IVA720921:IVA720941 JEW720921:JEW720941 JOS720921:JOS720941 JYO720921:JYO720941 KIK720921:KIK720941 KSG720921:KSG720941 LCC720921:LCC720941 LLY720921:LLY720941 LVU720921:LVU720941 MFQ720921:MFQ720941 MPM720921:MPM720941 MZI720921:MZI720941 NJE720921:NJE720941 NTA720921:NTA720941 OCW720921:OCW720941 OMS720921:OMS720941 OWO720921:OWO720941 PGK720921:PGK720941 PQG720921:PQG720941 QAC720921:QAC720941 QJY720921:QJY720941 QTU720921:QTU720941 RDQ720921:RDQ720941 RNM720921:RNM720941 RXI720921:RXI720941 SHE720921:SHE720941 SRA720921:SRA720941 TAW720921:TAW720941 TKS720921:TKS720941 TUO720921:TUO720941 UEK720921:UEK720941 UOG720921:UOG720941 UYC720921:UYC720941 VHY720921:VHY720941 VRU720921:VRU720941 WBQ720921:WBQ720941 WLM720921:WLM720941 WVI720921:WVI720941 A786457:A786477 IW786457:IW786477 SS786457:SS786477 ACO786457:ACO786477 AMK786457:AMK786477 AWG786457:AWG786477 BGC786457:BGC786477 BPY786457:BPY786477 BZU786457:BZU786477 CJQ786457:CJQ786477 CTM786457:CTM786477 DDI786457:DDI786477 DNE786457:DNE786477 DXA786457:DXA786477 EGW786457:EGW786477 EQS786457:EQS786477 FAO786457:FAO786477 FKK786457:FKK786477 FUG786457:FUG786477 GEC786457:GEC786477 GNY786457:GNY786477 GXU786457:GXU786477 HHQ786457:HHQ786477 HRM786457:HRM786477 IBI786457:IBI786477 ILE786457:ILE786477 IVA786457:IVA786477 JEW786457:JEW786477 JOS786457:JOS786477 JYO786457:JYO786477 KIK786457:KIK786477 KSG786457:KSG786477 LCC786457:LCC786477 LLY786457:LLY786477 LVU786457:LVU786477 MFQ786457:MFQ786477 MPM786457:MPM786477 MZI786457:MZI786477 NJE786457:NJE786477 NTA786457:NTA786477 OCW786457:OCW786477 OMS786457:OMS786477 OWO786457:OWO786477 PGK786457:PGK786477 PQG786457:PQG786477 QAC786457:QAC786477 QJY786457:QJY786477 QTU786457:QTU786477 RDQ786457:RDQ786477 RNM786457:RNM786477 RXI786457:RXI786477 SHE786457:SHE786477 SRA786457:SRA786477 TAW786457:TAW786477 TKS786457:TKS786477 TUO786457:TUO786477 UEK786457:UEK786477 UOG786457:UOG786477 UYC786457:UYC786477 VHY786457:VHY786477 VRU786457:VRU786477 WBQ786457:WBQ786477 WLM786457:WLM786477 WVI786457:WVI786477 A851993:A852013 IW851993:IW852013 SS851993:SS852013 ACO851993:ACO852013 AMK851993:AMK852013 AWG851993:AWG852013 BGC851993:BGC852013 BPY851993:BPY852013 BZU851993:BZU852013 CJQ851993:CJQ852013 CTM851993:CTM852013 DDI851993:DDI852013 DNE851993:DNE852013 DXA851993:DXA852013 EGW851993:EGW852013 EQS851993:EQS852013 FAO851993:FAO852013 FKK851993:FKK852013 FUG851993:FUG852013 GEC851993:GEC852013 GNY851993:GNY852013 GXU851993:GXU852013 HHQ851993:HHQ852013 HRM851993:HRM852013 IBI851993:IBI852013 ILE851993:ILE852013 IVA851993:IVA852013 JEW851993:JEW852013 JOS851993:JOS852013 JYO851993:JYO852013 KIK851993:KIK852013 KSG851993:KSG852013 LCC851993:LCC852013 LLY851993:LLY852013 LVU851993:LVU852013 MFQ851993:MFQ852013 MPM851993:MPM852013 MZI851993:MZI852013 NJE851993:NJE852013 NTA851993:NTA852013 OCW851993:OCW852013 OMS851993:OMS852013 OWO851993:OWO852013 PGK851993:PGK852013 PQG851993:PQG852013 QAC851993:QAC852013 QJY851993:QJY852013 QTU851993:QTU852013 RDQ851993:RDQ852013 RNM851993:RNM852013 RXI851993:RXI852013 SHE851993:SHE852013 SRA851993:SRA852013 TAW851993:TAW852013 TKS851993:TKS852013 TUO851993:TUO852013 UEK851993:UEK852013 UOG851993:UOG852013 UYC851993:UYC852013 VHY851993:VHY852013 VRU851993:VRU852013 WBQ851993:WBQ852013 WLM851993:WLM852013 WVI851993:WVI852013 A917529:A917549 IW917529:IW917549 SS917529:SS917549 ACO917529:ACO917549 AMK917529:AMK917549 AWG917529:AWG917549 BGC917529:BGC917549 BPY917529:BPY917549 BZU917529:BZU917549 CJQ917529:CJQ917549 CTM917529:CTM917549 DDI917529:DDI917549 DNE917529:DNE917549 DXA917529:DXA917549 EGW917529:EGW917549 EQS917529:EQS917549 FAO917529:FAO917549 FKK917529:FKK917549 FUG917529:FUG917549 GEC917529:GEC917549 GNY917529:GNY917549 GXU917529:GXU917549 HHQ917529:HHQ917549 HRM917529:HRM917549 IBI917529:IBI917549 ILE917529:ILE917549 IVA917529:IVA917549 JEW917529:JEW917549 JOS917529:JOS917549 JYO917529:JYO917549 KIK917529:KIK917549 KSG917529:KSG917549 LCC917529:LCC917549 LLY917529:LLY917549 LVU917529:LVU917549 MFQ917529:MFQ917549 MPM917529:MPM917549 MZI917529:MZI917549 NJE917529:NJE917549 NTA917529:NTA917549 OCW917529:OCW917549 OMS917529:OMS917549 OWO917529:OWO917549 PGK917529:PGK917549 PQG917529:PQG917549 QAC917529:QAC917549 QJY917529:QJY917549 QTU917529:QTU917549 RDQ917529:RDQ917549 RNM917529:RNM917549 RXI917529:RXI917549 SHE917529:SHE917549 SRA917529:SRA917549 TAW917529:TAW917549 TKS917529:TKS917549 TUO917529:TUO917549 UEK917529:UEK917549 UOG917529:UOG917549 UYC917529:UYC917549 VHY917529:VHY917549 VRU917529:VRU917549 WBQ917529:WBQ917549 WLM917529:WLM917549 WVI917529:WVI917549 A983065:A983085 IW983065:IW983085 SS983065:SS983085 ACO983065:ACO983085 AMK983065:AMK983085 AWG983065:AWG983085 BGC983065:BGC983085 BPY983065:BPY983085 BZU983065:BZU983085 CJQ983065:CJQ983085 CTM983065:CTM983085 DDI983065:DDI983085 DNE983065:DNE983085 DXA983065:DXA983085 EGW983065:EGW983085 EQS983065:EQS983085 FAO983065:FAO983085 FKK983065:FKK983085 FUG983065:FUG983085 GEC983065:GEC983085 GNY983065:GNY983085 GXU983065:GXU983085 HHQ983065:HHQ983085 HRM983065:HRM983085 IBI983065:IBI983085 ILE983065:ILE983085 IVA983065:IVA983085 JEW983065:JEW983085 JOS983065:JOS983085 JYO983065:JYO983085 KIK983065:KIK983085 KSG983065:KSG983085 LCC983065:LCC983085 LLY983065:LLY983085 LVU983065:LVU983085 MFQ983065:MFQ983085 MPM983065:MPM983085 MZI983065:MZI983085 NJE983065:NJE983085 NTA983065:NTA983085 OCW983065:OCW983085 OMS983065:OMS983085 OWO983065:OWO983085 PGK983065:PGK983085 PQG983065:PQG983085 QAC983065:QAC983085 QJY983065:QJY983085 QTU983065:QTU983085 RDQ983065:RDQ983085 RNM983065:RNM983085 RXI983065:RXI983085 SHE983065:SHE983085 SRA983065:SRA983085 TAW983065:TAW983085 TKS983065:TKS983085 TUO983065:TUO983085 UEK983065:UEK983085 UOG983065:UOG983085 UYC983065:UYC983085 VHY983065:VHY983085 VRU983065:VRU983085 WBQ983065:WBQ983085 WLM983065:WLM983085 WVI983065:WVI983085">
      <formula1>"1,2,3,4,5"</formula1>
    </dataValidation>
    <dataValidation type="decimal" allowBlank="1" showInputMessage="1" showErrorMessage="1" sqref="IV25:IV45 SR25:SR45 ACN25:ACN45 AMJ25:AMJ45 AWF25:AWF45 BGB25:BGB45 BPX25:BPX45 BZT25:BZT45 CJP25:CJP45 CTL25:CTL45 DDH25:DDH45 DND25:DND45 DWZ25:DWZ45 EGV25:EGV45 EQR25:EQR45 FAN25:FAN45 FKJ25:FKJ45 FUF25:FUF45 GEB25:GEB45 GNX25:GNX45 GXT25:GXT45 HHP25:HHP45 HRL25:HRL45 IBH25:IBH45 ILD25:ILD45 IUZ25:IUZ45 JEV25:JEV45 JOR25:JOR45 JYN25:JYN45 KIJ25:KIJ45 KSF25:KSF45 LCB25:LCB45 LLX25:LLX45 LVT25:LVT45 MFP25:MFP45 MPL25:MPL45 MZH25:MZH45 NJD25:NJD45 NSZ25:NSZ45 OCV25:OCV45 OMR25:OMR45 OWN25:OWN45 PGJ25:PGJ45 PQF25:PQF45 QAB25:QAB45 QJX25:QJX45 QTT25:QTT45 RDP25:RDP45 RNL25:RNL45 RXH25:RXH45 SHD25:SHD45 SQZ25:SQZ45 TAV25:TAV45 TKR25:TKR45 TUN25:TUN45 UEJ25:UEJ45 UOF25:UOF45 UYB25:UYB45 VHX25:VHX45 VRT25:VRT45 WBP25:WBP45 WLL25:WLL45 WVH25:WVH45 XFD25:XFD45 IV65561:IV65581 SR65561:SR65581 ACN65561:ACN65581 AMJ65561:AMJ65581 AWF65561:AWF65581 BGB65561:BGB65581 BPX65561:BPX65581 BZT65561:BZT65581 CJP65561:CJP65581 CTL65561:CTL65581 DDH65561:DDH65581 DND65561:DND65581 DWZ65561:DWZ65581 EGV65561:EGV65581 EQR65561:EQR65581 FAN65561:FAN65581 FKJ65561:FKJ65581 FUF65561:FUF65581 GEB65561:GEB65581 GNX65561:GNX65581 GXT65561:GXT65581 HHP65561:HHP65581 HRL65561:HRL65581 IBH65561:IBH65581 ILD65561:ILD65581 IUZ65561:IUZ65581 JEV65561:JEV65581 JOR65561:JOR65581 JYN65561:JYN65581 KIJ65561:KIJ65581 KSF65561:KSF65581 LCB65561:LCB65581 LLX65561:LLX65581 LVT65561:LVT65581 MFP65561:MFP65581 MPL65561:MPL65581 MZH65561:MZH65581 NJD65561:NJD65581 NSZ65561:NSZ65581 OCV65561:OCV65581 OMR65561:OMR65581 OWN65561:OWN65581 PGJ65561:PGJ65581 PQF65561:PQF65581 QAB65561:QAB65581 QJX65561:QJX65581 QTT65561:QTT65581 RDP65561:RDP65581 RNL65561:RNL65581 RXH65561:RXH65581 SHD65561:SHD65581 SQZ65561:SQZ65581 TAV65561:TAV65581 TKR65561:TKR65581 TUN65561:TUN65581 UEJ65561:UEJ65581 UOF65561:UOF65581 UYB65561:UYB65581 VHX65561:VHX65581 VRT65561:VRT65581 WBP65561:WBP65581 WLL65561:WLL65581 WVH65561:WVH65581 XFD65561:XFD65581 IV131097:IV131117 SR131097:SR131117 ACN131097:ACN131117 AMJ131097:AMJ131117 AWF131097:AWF131117 BGB131097:BGB131117 BPX131097:BPX131117 BZT131097:BZT131117 CJP131097:CJP131117 CTL131097:CTL131117 DDH131097:DDH131117 DND131097:DND131117 DWZ131097:DWZ131117 EGV131097:EGV131117 EQR131097:EQR131117 FAN131097:FAN131117 FKJ131097:FKJ131117 FUF131097:FUF131117 GEB131097:GEB131117 GNX131097:GNX131117 GXT131097:GXT131117 HHP131097:HHP131117 HRL131097:HRL131117 IBH131097:IBH131117 ILD131097:ILD131117 IUZ131097:IUZ131117 JEV131097:JEV131117 JOR131097:JOR131117 JYN131097:JYN131117 KIJ131097:KIJ131117 KSF131097:KSF131117 LCB131097:LCB131117 LLX131097:LLX131117 LVT131097:LVT131117 MFP131097:MFP131117 MPL131097:MPL131117 MZH131097:MZH131117 NJD131097:NJD131117 NSZ131097:NSZ131117 OCV131097:OCV131117 OMR131097:OMR131117 OWN131097:OWN131117 PGJ131097:PGJ131117 PQF131097:PQF131117 QAB131097:QAB131117 QJX131097:QJX131117 QTT131097:QTT131117 RDP131097:RDP131117 RNL131097:RNL131117 RXH131097:RXH131117 SHD131097:SHD131117 SQZ131097:SQZ131117 TAV131097:TAV131117 TKR131097:TKR131117 TUN131097:TUN131117 UEJ131097:UEJ131117 UOF131097:UOF131117 UYB131097:UYB131117 VHX131097:VHX131117 VRT131097:VRT131117 WBP131097:WBP131117 WLL131097:WLL131117 WVH131097:WVH131117 XFD131097:XFD131117 IV196633:IV196653 SR196633:SR196653 ACN196633:ACN196653 AMJ196633:AMJ196653 AWF196633:AWF196653 BGB196633:BGB196653 BPX196633:BPX196653 BZT196633:BZT196653 CJP196633:CJP196653 CTL196633:CTL196653 DDH196633:DDH196653 DND196633:DND196653 DWZ196633:DWZ196653 EGV196633:EGV196653 EQR196633:EQR196653 FAN196633:FAN196653 FKJ196633:FKJ196653 FUF196633:FUF196653 GEB196633:GEB196653 GNX196633:GNX196653 GXT196633:GXT196653 HHP196633:HHP196653 HRL196633:HRL196653 IBH196633:IBH196653 ILD196633:ILD196653 IUZ196633:IUZ196653 JEV196633:JEV196653 JOR196633:JOR196653 JYN196633:JYN196653 KIJ196633:KIJ196653 KSF196633:KSF196653 LCB196633:LCB196653 LLX196633:LLX196653 LVT196633:LVT196653 MFP196633:MFP196653 MPL196633:MPL196653 MZH196633:MZH196653 NJD196633:NJD196653 NSZ196633:NSZ196653 OCV196633:OCV196653 OMR196633:OMR196653 OWN196633:OWN196653 PGJ196633:PGJ196653 PQF196633:PQF196653 QAB196633:QAB196653 QJX196633:QJX196653 QTT196633:QTT196653 RDP196633:RDP196653 RNL196633:RNL196653 RXH196633:RXH196653 SHD196633:SHD196653 SQZ196633:SQZ196653 TAV196633:TAV196653 TKR196633:TKR196653 TUN196633:TUN196653 UEJ196633:UEJ196653 UOF196633:UOF196653 UYB196633:UYB196653 VHX196633:VHX196653 VRT196633:VRT196653 WBP196633:WBP196653 WLL196633:WLL196653 WVH196633:WVH196653 XFD196633:XFD196653 IV262169:IV262189 SR262169:SR262189 ACN262169:ACN262189 AMJ262169:AMJ262189 AWF262169:AWF262189 BGB262169:BGB262189 BPX262169:BPX262189 BZT262169:BZT262189 CJP262169:CJP262189 CTL262169:CTL262189 DDH262169:DDH262189 DND262169:DND262189 DWZ262169:DWZ262189 EGV262169:EGV262189 EQR262169:EQR262189 FAN262169:FAN262189 FKJ262169:FKJ262189 FUF262169:FUF262189 GEB262169:GEB262189 GNX262169:GNX262189 GXT262169:GXT262189 HHP262169:HHP262189 HRL262169:HRL262189 IBH262169:IBH262189 ILD262169:ILD262189 IUZ262169:IUZ262189 JEV262169:JEV262189 JOR262169:JOR262189 JYN262169:JYN262189 KIJ262169:KIJ262189 KSF262169:KSF262189 LCB262169:LCB262189 LLX262169:LLX262189 LVT262169:LVT262189 MFP262169:MFP262189 MPL262169:MPL262189 MZH262169:MZH262189 NJD262169:NJD262189 NSZ262169:NSZ262189 OCV262169:OCV262189 OMR262169:OMR262189 OWN262169:OWN262189 PGJ262169:PGJ262189 PQF262169:PQF262189 QAB262169:QAB262189 QJX262169:QJX262189 QTT262169:QTT262189 RDP262169:RDP262189 RNL262169:RNL262189 RXH262169:RXH262189 SHD262169:SHD262189 SQZ262169:SQZ262189 TAV262169:TAV262189 TKR262169:TKR262189 TUN262169:TUN262189 UEJ262169:UEJ262189 UOF262169:UOF262189 UYB262169:UYB262189 VHX262169:VHX262189 VRT262169:VRT262189 WBP262169:WBP262189 WLL262169:WLL262189 WVH262169:WVH262189 XFD262169:XFD262189 IV327705:IV327725 SR327705:SR327725 ACN327705:ACN327725 AMJ327705:AMJ327725 AWF327705:AWF327725 BGB327705:BGB327725 BPX327705:BPX327725 BZT327705:BZT327725 CJP327705:CJP327725 CTL327705:CTL327725 DDH327705:DDH327725 DND327705:DND327725 DWZ327705:DWZ327725 EGV327705:EGV327725 EQR327705:EQR327725 FAN327705:FAN327725 FKJ327705:FKJ327725 FUF327705:FUF327725 GEB327705:GEB327725 GNX327705:GNX327725 GXT327705:GXT327725 HHP327705:HHP327725 HRL327705:HRL327725 IBH327705:IBH327725 ILD327705:ILD327725 IUZ327705:IUZ327725 JEV327705:JEV327725 JOR327705:JOR327725 JYN327705:JYN327725 KIJ327705:KIJ327725 KSF327705:KSF327725 LCB327705:LCB327725 LLX327705:LLX327725 LVT327705:LVT327725 MFP327705:MFP327725 MPL327705:MPL327725 MZH327705:MZH327725 NJD327705:NJD327725 NSZ327705:NSZ327725 OCV327705:OCV327725 OMR327705:OMR327725 OWN327705:OWN327725 PGJ327705:PGJ327725 PQF327705:PQF327725 QAB327705:QAB327725 QJX327705:QJX327725 QTT327705:QTT327725 RDP327705:RDP327725 RNL327705:RNL327725 RXH327705:RXH327725 SHD327705:SHD327725 SQZ327705:SQZ327725 TAV327705:TAV327725 TKR327705:TKR327725 TUN327705:TUN327725 UEJ327705:UEJ327725 UOF327705:UOF327725 UYB327705:UYB327725 VHX327705:VHX327725 VRT327705:VRT327725 WBP327705:WBP327725 WLL327705:WLL327725 WVH327705:WVH327725 XFD327705:XFD327725 IV393241:IV393261 SR393241:SR393261 ACN393241:ACN393261 AMJ393241:AMJ393261 AWF393241:AWF393261 BGB393241:BGB393261 BPX393241:BPX393261 BZT393241:BZT393261 CJP393241:CJP393261 CTL393241:CTL393261 DDH393241:DDH393261 DND393241:DND393261 DWZ393241:DWZ393261 EGV393241:EGV393261 EQR393241:EQR393261 FAN393241:FAN393261 FKJ393241:FKJ393261 FUF393241:FUF393261 GEB393241:GEB393261 GNX393241:GNX393261 GXT393241:GXT393261 HHP393241:HHP393261 HRL393241:HRL393261 IBH393241:IBH393261 ILD393241:ILD393261 IUZ393241:IUZ393261 JEV393241:JEV393261 JOR393241:JOR393261 JYN393241:JYN393261 KIJ393241:KIJ393261 KSF393241:KSF393261 LCB393241:LCB393261 LLX393241:LLX393261 LVT393241:LVT393261 MFP393241:MFP393261 MPL393241:MPL393261 MZH393241:MZH393261 NJD393241:NJD393261 NSZ393241:NSZ393261 OCV393241:OCV393261 OMR393241:OMR393261 OWN393241:OWN393261 PGJ393241:PGJ393261 PQF393241:PQF393261 QAB393241:QAB393261 QJX393241:QJX393261 QTT393241:QTT393261 RDP393241:RDP393261 RNL393241:RNL393261 RXH393241:RXH393261 SHD393241:SHD393261 SQZ393241:SQZ393261 TAV393241:TAV393261 TKR393241:TKR393261 TUN393241:TUN393261 UEJ393241:UEJ393261 UOF393241:UOF393261 UYB393241:UYB393261 VHX393241:VHX393261 VRT393241:VRT393261 WBP393241:WBP393261 WLL393241:WLL393261 WVH393241:WVH393261 XFD393241:XFD393261 IV458777:IV458797 SR458777:SR458797 ACN458777:ACN458797 AMJ458777:AMJ458797 AWF458777:AWF458797 BGB458777:BGB458797 BPX458777:BPX458797 BZT458777:BZT458797 CJP458777:CJP458797 CTL458777:CTL458797 DDH458777:DDH458797 DND458777:DND458797 DWZ458777:DWZ458797 EGV458777:EGV458797 EQR458777:EQR458797 FAN458777:FAN458797 FKJ458777:FKJ458797 FUF458777:FUF458797 GEB458777:GEB458797 GNX458777:GNX458797 GXT458777:GXT458797 HHP458777:HHP458797 HRL458777:HRL458797 IBH458777:IBH458797 ILD458777:ILD458797 IUZ458777:IUZ458797 JEV458777:JEV458797 JOR458777:JOR458797 JYN458777:JYN458797 KIJ458777:KIJ458797 KSF458777:KSF458797 LCB458777:LCB458797 LLX458777:LLX458797 LVT458777:LVT458797 MFP458777:MFP458797 MPL458777:MPL458797 MZH458777:MZH458797 NJD458777:NJD458797 NSZ458777:NSZ458797 OCV458777:OCV458797 OMR458777:OMR458797 OWN458777:OWN458797 PGJ458777:PGJ458797 PQF458777:PQF458797 QAB458777:QAB458797 QJX458777:QJX458797 QTT458777:QTT458797 RDP458777:RDP458797 RNL458777:RNL458797 RXH458777:RXH458797 SHD458777:SHD458797 SQZ458777:SQZ458797 TAV458777:TAV458797 TKR458777:TKR458797 TUN458777:TUN458797 UEJ458777:UEJ458797 UOF458777:UOF458797 UYB458777:UYB458797 VHX458777:VHX458797 VRT458777:VRT458797 WBP458777:WBP458797 WLL458777:WLL458797 WVH458777:WVH458797 XFD458777:XFD458797 IV524313:IV524333 SR524313:SR524333 ACN524313:ACN524333 AMJ524313:AMJ524333 AWF524313:AWF524333 BGB524313:BGB524333 BPX524313:BPX524333 BZT524313:BZT524333 CJP524313:CJP524333 CTL524313:CTL524333 DDH524313:DDH524333 DND524313:DND524333 DWZ524313:DWZ524333 EGV524313:EGV524333 EQR524313:EQR524333 FAN524313:FAN524333 FKJ524313:FKJ524333 FUF524313:FUF524333 GEB524313:GEB524333 GNX524313:GNX524333 GXT524313:GXT524333 HHP524313:HHP524333 HRL524313:HRL524333 IBH524313:IBH524333 ILD524313:ILD524333 IUZ524313:IUZ524333 JEV524313:JEV524333 JOR524313:JOR524333 JYN524313:JYN524333 KIJ524313:KIJ524333 KSF524313:KSF524333 LCB524313:LCB524333 LLX524313:LLX524333 LVT524313:LVT524333 MFP524313:MFP524333 MPL524313:MPL524333 MZH524313:MZH524333 NJD524313:NJD524333 NSZ524313:NSZ524333 OCV524313:OCV524333 OMR524313:OMR524333 OWN524313:OWN524333 PGJ524313:PGJ524333 PQF524313:PQF524333 QAB524313:QAB524333 QJX524313:QJX524333 QTT524313:QTT524333 RDP524313:RDP524333 RNL524313:RNL524333 RXH524313:RXH524333 SHD524313:SHD524333 SQZ524313:SQZ524333 TAV524313:TAV524333 TKR524313:TKR524333 TUN524313:TUN524333 UEJ524313:UEJ524333 UOF524313:UOF524333 UYB524313:UYB524333 VHX524313:VHX524333 VRT524313:VRT524333 WBP524313:WBP524333 WLL524313:WLL524333 WVH524313:WVH524333 XFD524313:XFD524333 IV589849:IV589869 SR589849:SR589869 ACN589849:ACN589869 AMJ589849:AMJ589869 AWF589849:AWF589869 BGB589849:BGB589869 BPX589849:BPX589869 BZT589849:BZT589869 CJP589849:CJP589869 CTL589849:CTL589869 DDH589849:DDH589869 DND589849:DND589869 DWZ589849:DWZ589869 EGV589849:EGV589869 EQR589849:EQR589869 FAN589849:FAN589869 FKJ589849:FKJ589869 FUF589849:FUF589869 GEB589849:GEB589869 GNX589849:GNX589869 GXT589849:GXT589869 HHP589849:HHP589869 HRL589849:HRL589869 IBH589849:IBH589869 ILD589849:ILD589869 IUZ589849:IUZ589869 JEV589849:JEV589869 JOR589849:JOR589869 JYN589849:JYN589869 KIJ589849:KIJ589869 KSF589849:KSF589869 LCB589849:LCB589869 LLX589849:LLX589869 LVT589849:LVT589869 MFP589849:MFP589869 MPL589849:MPL589869 MZH589849:MZH589869 NJD589849:NJD589869 NSZ589849:NSZ589869 OCV589849:OCV589869 OMR589849:OMR589869 OWN589849:OWN589869 PGJ589849:PGJ589869 PQF589849:PQF589869 QAB589849:QAB589869 QJX589849:QJX589869 QTT589849:QTT589869 RDP589849:RDP589869 RNL589849:RNL589869 RXH589849:RXH589869 SHD589849:SHD589869 SQZ589849:SQZ589869 TAV589849:TAV589869 TKR589849:TKR589869 TUN589849:TUN589869 UEJ589849:UEJ589869 UOF589849:UOF589869 UYB589849:UYB589869 VHX589849:VHX589869 VRT589849:VRT589869 WBP589849:WBP589869 WLL589849:WLL589869 WVH589849:WVH589869 XFD589849:XFD589869 IV655385:IV655405 SR655385:SR655405 ACN655385:ACN655405 AMJ655385:AMJ655405 AWF655385:AWF655405 BGB655385:BGB655405 BPX655385:BPX655405 BZT655385:BZT655405 CJP655385:CJP655405 CTL655385:CTL655405 DDH655385:DDH655405 DND655385:DND655405 DWZ655385:DWZ655405 EGV655385:EGV655405 EQR655385:EQR655405 FAN655385:FAN655405 FKJ655385:FKJ655405 FUF655385:FUF655405 GEB655385:GEB655405 GNX655385:GNX655405 GXT655385:GXT655405 HHP655385:HHP655405 HRL655385:HRL655405 IBH655385:IBH655405 ILD655385:ILD655405 IUZ655385:IUZ655405 JEV655385:JEV655405 JOR655385:JOR655405 JYN655385:JYN655405 KIJ655385:KIJ655405 KSF655385:KSF655405 LCB655385:LCB655405 LLX655385:LLX655405 LVT655385:LVT655405 MFP655385:MFP655405 MPL655385:MPL655405 MZH655385:MZH655405 NJD655385:NJD655405 NSZ655385:NSZ655405 OCV655385:OCV655405 OMR655385:OMR655405 OWN655385:OWN655405 PGJ655385:PGJ655405 PQF655385:PQF655405 QAB655385:QAB655405 QJX655385:QJX655405 QTT655385:QTT655405 RDP655385:RDP655405 RNL655385:RNL655405 RXH655385:RXH655405 SHD655385:SHD655405 SQZ655385:SQZ655405 TAV655385:TAV655405 TKR655385:TKR655405 TUN655385:TUN655405 UEJ655385:UEJ655405 UOF655385:UOF655405 UYB655385:UYB655405 VHX655385:VHX655405 VRT655385:VRT655405 WBP655385:WBP655405 WLL655385:WLL655405 WVH655385:WVH655405 XFD655385:XFD655405 IV720921:IV720941 SR720921:SR720941 ACN720921:ACN720941 AMJ720921:AMJ720941 AWF720921:AWF720941 BGB720921:BGB720941 BPX720921:BPX720941 BZT720921:BZT720941 CJP720921:CJP720941 CTL720921:CTL720941 DDH720921:DDH720941 DND720921:DND720941 DWZ720921:DWZ720941 EGV720921:EGV720941 EQR720921:EQR720941 FAN720921:FAN720941 FKJ720921:FKJ720941 FUF720921:FUF720941 GEB720921:GEB720941 GNX720921:GNX720941 GXT720921:GXT720941 HHP720921:HHP720941 HRL720921:HRL720941 IBH720921:IBH720941 ILD720921:ILD720941 IUZ720921:IUZ720941 JEV720921:JEV720941 JOR720921:JOR720941 JYN720921:JYN720941 KIJ720921:KIJ720941 KSF720921:KSF720941 LCB720921:LCB720941 LLX720921:LLX720941 LVT720921:LVT720941 MFP720921:MFP720941 MPL720921:MPL720941 MZH720921:MZH720941 NJD720921:NJD720941 NSZ720921:NSZ720941 OCV720921:OCV720941 OMR720921:OMR720941 OWN720921:OWN720941 PGJ720921:PGJ720941 PQF720921:PQF720941 QAB720921:QAB720941 QJX720921:QJX720941 QTT720921:QTT720941 RDP720921:RDP720941 RNL720921:RNL720941 RXH720921:RXH720941 SHD720921:SHD720941 SQZ720921:SQZ720941 TAV720921:TAV720941 TKR720921:TKR720941 TUN720921:TUN720941 UEJ720921:UEJ720941 UOF720921:UOF720941 UYB720921:UYB720941 VHX720921:VHX720941 VRT720921:VRT720941 WBP720921:WBP720941 WLL720921:WLL720941 WVH720921:WVH720941 XFD720921:XFD720941 IV786457:IV786477 SR786457:SR786477 ACN786457:ACN786477 AMJ786457:AMJ786477 AWF786457:AWF786477 BGB786457:BGB786477 BPX786457:BPX786477 BZT786457:BZT786477 CJP786457:CJP786477 CTL786457:CTL786477 DDH786457:DDH786477 DND786457:DND786477 DWZ786457:DWZ786477 EGV786457:EGV786477 EQR786457:EQR786477 FAN786457:FAN786477 FKJ786457:FKJ786477 FUF786457:FUF786477 GEB786457:GEB786477 GNX786457:GNX786477 GXT786457:GXT786477 HHP786457:HHP786477 HRL786457:HRL786477 IBH786457:IBH786477 ILD786457:ILD786477 IUZ786457:IUZ786477 JEV786457:JEV786477 JOR786457:JOR786477 JYN786457:JYN786477 KIJ786457:KIJ786477 KSF786457:KSF786477 LCB786457:LCB786477 LLX786457:LLX786477 LVT786457:LVT786477 MFP786457:MFP786477 MPL786457:MPL786477 MZH786457:MZH786477 NJD786457:NJD786477 NSZ786457:NSZ786477 OCV786457:OCV786477 OMR786457:OMR786477 OWN786457:OWN786477 PGJ786457:PGJ786477 PQF786457:PQF786477 QAB786457:QAB786477 QJX786457:QJX786477 QTT786457:QTT786477 RDP786457:RDP786477 RNL786457:RNL786477 RXH786457:RXH786477 SHD786457:SHD786477 SQZ786457:SQZ786477 TAV786457:TAV786477 TKR786457:TKR786477 TUN786457:TUN786477 UEJ786457:UEJ786477 UOF786457:UOF786477 UYB786457:UYB786477 VHX786457:VHX786477 VRT786457:VRT786477 WBP786457:WBP786477 WLL786457:WLL786477 WVH786457:WVH786477 XFD786457:XFD786477 IV851993:IV852013 SR851993:SR852013 ACN851993:ACN852013 AMJ851993:AMJ852013 AWF851993:AWF852013 BGB851993:BGB852013 BPX851993:BPX852013 BZT851993:BZT852013 CJP851993:CJP852013 CTL851993:CTL852013 DDH851993:DDH852013 DND851993:DND852013 DWZ851993:DWZ852013 EGV851993:EGV852013 EQR851993:EQR852013 FAN851993:FAN852013 FKJ851993:FKJ852013 FUF851993:FUF852013 GEB851993:GEB852013 GNX851993:GNX852013 GXT851993:GXT852013 HHP851993:HHP852013 HRL851993:HRL852013 IBH851993:IBH852013 ILD851993:ILD852013 IUZ851993:IUZ852013 JEV851993:JEV852013 JOR851993:JOR852013 JYN851993:JYN852013 KIJ851993:KIJ852013 KSF851993:KSF852013 LCB851993:LCB852013 LLX851993:LLX852013 LVT851993:LVT852013 MFP851993:MFP852013 MPL851993:MPL852013 MZH851993:MZH852013 NJD851993:NJD852013 NSZ851993:NSZ852013 OCV851993:OCV852013 OMR851993:OMR852013 OWN851993:OWN852013 PGJ851993:PGJ852013 PQF851993:PQF852013 QAB851993:QAB852013 QJX851993:QJX852013 QTT851993:QTT852013 RDP851993:RDP852013 RNL851993:RNL852013 RXH851993:RXH852013 SHD851993:SHD852013 SQZ851993:SQZ852013 TAV851993:TAV852013 TKR851993:TKR852013 TUN851993:TUN852013 UEJ851993:UEJ852013 UOF851993:UOF852013 UYB851993:UYB852013 VHX851993:VHX852013 VRT851993:VRT852013 WBP851993:WBP852013 WLL851993:WLL852013 WVH851993:WVH852013 XFD851993:XFD852013 IV917529:IV917549 SR917529:SR917549 ACN917529:ACN917549 AMJ917529:AMJ917549 AWF917529:AWF917549 BGB917529:BGB917549 BPX917529:BPX917549 BZT917529:BZT917549 CJP917529:CJP917549 CTL917529:CTL917549 DDH917529:DDH917549 DND917529:DND917549 DWZ917529:DWZ917549 EGV917529:EGV917549 EQR917529:EQR917549 FAN917529:FAN917549 FKJ917529:FKJ917549 FUF917529:FUF917549 GEB917529:GEB917549 GNX917529:GNX917549 GXT917529:GXT917549 HHP917529:HHP917549 HRL917529:HRL917549 IBH917529:IBH917549 ILD917529:ILD917549 IUZ917529:IUZ917549 JEV917529:JEV917549 JOR917529:JOR917549 JYN917529:JYN917549 KIJ917529:KIJ917549 KSF917529:KSF917549 LCB917529:LCB917549 LLX917529:LLX917549 LVT917529:LVT917549 MFP917529:MFP917549 MPL917529:MPL917549 MZH917529:MZH917549 NJD917529:NJD917549 NSZ917529:NSZ917549 OCV917529:OCV917549 OMR917529:OMR917549 OWN917529:OWN917549 PGJ917529:PGJ917549 PQF917529:PQF917549 QAB917529:QAB917549 QJX917529:QJX917549 QTT917529:QTT917549 RDP917529:RDP917549 RNL917529:RNL917549 RXH917529:RXH917549 SHD917529:SHD917549 SQZ917529:SQZ917549 TAV917529:TAV917549 TKR917529:TKR917549 TUN917529:TUN917549 UEJ917529:UEJ917549 UOF917529:UOF917549 UYB917529:UYB917549 VHX917529:VHX917549 VRT917529:VRT917549 WBP917529:WBP917549 WLL917529:WLL917549 WVH917529:WVH917549 XFD917529:XFD917549 IV983065:IV983085 SR983065:SR983085 ACN983065:ACN983085 AMJ983065:AMJ983085 AWF983065:AWF983085 BGB983065:BGB983085 BPX983065:BPX983085 BZT983065:BZT983085 CJP983065:CJP983085 CTL983065:CTL983085 DDH983065:DDH983085 DND983065:DND983085 DWZ983065:DWZ983085 EGV983065:EGV983085 EQR983065:EQR983085 FAN983065:FAN983085 FKJ983065:FKJ983085 FUF983065:FUF983085 GEB983065:GEB983085 GNX983065:GNX983085 GXT983065:GXT983085 HHP983065:HHP983085 HRL983065:HRL983085 IBH983065:IBH983085 ILD983065:ILD983085 IUZ983065:IUZ983085 JEV983065:JEV983085 JOR983065:JOR983085 JYN983065:JYN983085 KIJ983065:KIJ983085 KSF983065:KSF983085 LCB983065:LCB983085 LLX983065:LLX983085 LVT983065:LVT983085 MFP983065:MFP983085 MPL983065:MPL983085 MZH983065:MZH983085 NJD983065:NJD983085 NSZ983065:NSZ983085 OCV983065:OCV983085 OMR983065:OMR983085 OWN983065:OWN983085 PGJ983065:PGJ983085 PQF983065:PQF983085 QAB983065:QAB983085 QJX983065:QJX983085 QTT983065:QTT983085 RDP983065:RDP983085 RNL983065:RNL983085 RXH983065:RXH983085 SHD983065:SHD983085 SQZ983065:SQZ983085 TAV983065:TAV983085 TKR983065:TKR983085 TUN983065:TUN983085 UEJ983065:UEJ983085 UOF983065:UOF983085 UYB983065:UYB983085 VHX983065:VHX983085 VRT983065:VRT983085 WBP983065:WBP983085 WLL983065:WLL983085 WVH983065:WVH983085 XFD983065:XFD983085">
      <formula1>0</formula1>
      <formula2>1</formula2>
    </dataValidation>
  </dataValidation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6"/>
  <sheetViews>
    <sheetView topLeftCell="G111" zoomScale="70" zoomScaleNormal="70" workbookViewId="0">
      <selection activeCell="M131" sqref="M131"/>
    </sheetView>
  </sheetViews>
  <sheetFormatPr baseColWidth="10" defaultRowHeight="14.25" x14ac:dyDescent="0.25"/>
  <cols>
    <col min="1" max="1" width="3.140625" style="123" bestFit="1" customWidth="1"/>
    <col min="2" max="2" width="58.85546875" style="123" customWidth="1"/>
    <col min="3" max="3" width="31.140625" style="123" customWidth="1"/>
    <col min="4" max="4" width="26.7109375" style="123" customWidth="1"/>
    <col min="5" max="5" width="25" style="123" customWidth="1"/>
    <col min="6" max="7" width="29.7109375" style="123" customWidth="1"/>
    <col min="8" max="8" width="23" style="123" customWidth="1"/>
    <col min="9" max="9" width="27.28515625" style="123" customWidth="1"/>
    <col min="10" max="10" width="29.5703125" style="123" customWidth="1"/>
    <col min="11" max="11" width="33" style="123" customWidth="1"/>
    <col min="12" max="12" width="29.85546875" style="123" customWidth="1"/>
    <col min="13" max="13" width="26.28515625" style="123" customWidth="1"/>
    <col min="14" max="14" width="22.140625" style="123" customWidth="1"/>
    <col min="15" max="15" width="26.140625" style="123" customWidth="1"/>
    <col min="16" max="16" width="19.5703125" style="123" bestFit="1" customWidth="1"/>
    <col min="17" max="17" width="21.85546875" style="123" customWidth="1"/>
    <col min="18" max="18" width="18.28515625" style="123" customWidth="1"/>
    <col min="19" max="22" width="6.42578125" style="123" customWidth="1"/>
    <col min="23" max="251" width="11.42578125" style="123"/>
    <col min="252" max="252" width="1" style="123" customWidth="1"/>
    <col min="253" max="253" width="4.28515625" style="123" customWidth="1"/>
    <col min="254" max="254" width="34.7109375" style="123" customWidth="1"/>
    <col min="255" max="255" width="0" style="123" hidden="1" customWidth="1"/>
    <col min="256" max="256" width="20" style="123" customWidth="1"/>
    <col min="257" max="257" width="20.85546875" style="123" customWidth="1"/>
    <col min="258" max="258" width="25" style="123" customWidth="1"/>
    <col min="259" max="259" width="18.7109375" style="123" customWidth="1"/>
    <col min="260" max="260" width="29.7109375" style="123" customWidth="1"/>
    <col min="261" max="261" width="13.42578125" style="123" customWidth="1"/>
    <col min="262" max="262" width="13.85546875" style="123" customWidth="1"/>
    <col min="263" max="267" width="16.5703125" style="123" customWidth="1"/>
    <col min="268" max="268" width="20.5703125" style="123" customWidth="1"/>
    <col min="269" max="269" width="21.140625" style="123" customWidth="1"/>
    <col min="270" max="270" width="9.5703125" style="123" customWidth="1"/>
    <col min="271" max="271" width="0.42578125" style="123" customWidth="1"/>
    <col min="272" max="278" width="6.42578125" style="123" customWidth="1"/>
    <col min="279" max="507" width="11.42578125" style="123"/>
    <col min="508" max="508" width="1" style="123" customWidth="1"/>
    <col min="509" max="509" width="4.28515625" style="123" customWidth="1"/>
    <col min="510" max="510" width="34.7109375" style="123" customWidth="1"/>
    <col min="511" max="511" width="0" style="123" hidden="1" customWidth="1"/>
    <col min="512" max="512" width="20" style="123" customWidth="1"/>
    <col min="513" max="513" width="20.85546875" style="123" customWidth="1"/>
    <col min="514" max="514" width="25" style="123" customWidth="1"/>
    <col min="515" max="515" width="18.7109375" style="123" customWidth="1"/>
    <col min="516" max="516" width="29.7109375" style="123" customWidth="1"/>
    <col min="517" max="517" width="13.42578125" style="123" customWidth="1"/>
    <col min="518" max="518" width="13.85546875" style="123" customWidth="1"/>
    <col min="519" max="523" width="16.5703125" style="123" customWidth="1"/>
    <col min="524" max="524" width="20.5703125" style="123" customWidth="1"/>
    <col min="525" max="525" width="21.140625" style="123" customWidth="1"/>
    <col min="526" max="526" width="9.5703125" style="123" customWidth="1"/>
    <col min="527" max="527" width="0.42578125" style="123" customWidth="1"/>
    <col min="528" max="534" width="6.42578125" style="123" customWidth="1"/>
    <col min="535" max="763" width="11.42578125" style="123"/>
    <col min="764" max="764" width="1" style="123" customWidth="1"/>
    <col min="765" max="765" width="4.28515625" style="123" customWidth="1"/>
    <col min="766" max="766" width="34.7109375" style="123" customWidth="1"/>
    <col min="767" max="767" width="0" style="123" hidden="1" customWidth="1"/>
    <col min="768" max="768" width="20" style="123" customWidth="1"/>
    <col min="769" max="769" width="20.85546875" style="123" customWidth="1"/>
    <col min="770" max="770" width="25" style="123" customWidth="1"/>
    <col min="771" max="771" width="18.7109375" style="123" customWidth="1"/>
    <col min="772" max="772" width="29.7109375" style="123" customWidth="1"/>
    <col min="773" max="773" width="13.42578125" style="123" customWidth="1"/>
    <col min="774" max="774" width="13.85546875" style="123" customWidth="1"/>
    <col min="775" max="779" width="16.5703125" style="123" customWidth="1"/>
    <col min="780" max="780" width="20.5703125" style="123" customWidth="1"/>
    <col min="781" max="781" width="21.140625" style="123" customWidth="1"/>
    <col min="782" max="782" width="9.5703125" style="123" customWidth="1"/>
    <col min="783" max="783" width="0.42578125" style="123" customWidth="1"/>
    <col min="784" max="790" width="6.42578125" style="123" customWidth="1"/>
    <col min="791" max="1019" width="11.42578125" style="123"/>
    <col min="1020" max="1020" width="1" style="123" customWidth="1"/>
    <col min="1021" max="1021" width="4.28515625" style="123" customWidth="1"/>
    <col min="1022" max="1022" width="34.7109375" style="123" customWidth="1"/>
    <col min="1023" max="1023" width="0" style="123" hidden="1" customWidth="1"/>
    <col min="1024" max="1024" width="20" style="123" customWidth="1"/>
    <col min="1025" max="1025" width="20.85546875" style="123" customWidth="1"/>
    <col min="1026" max="1026" width="25" style="123" customWidth="1"/>
    <col min="1027" max="1027" width="18.7109375" style="123" customWidth="1"/>
    <col min="1028" max="1028" width="29.7109375" style="123" customWidth="1"/>
    <col min="1029" max="1029" width="13.42578125" style="123" customWidth="1"/>
    <col min="1030" max="1030" width="13.85546875" style="123" customWidth="1"/>
    <col min="1031" max="1035" width="16.5703125" style="123" customWidth="1"/>
    <col min="1036" max="1036" width="20.5703125" style="123" customWidth="1"/>
    <col min="1037" max="1037" width="21.140625" style="123" customWidth="1"/>
    <col min="1038" max="1038" width="9.5703125" style="123" customWidth="1"/>
    <col min="1039" max="1039" width="0.42578125" style="123" customWidth="1"/>
    <col min="1040" max="1046" width="6.42578125" style="123" customWidth="1"/>
    <col min="1047" max="1275" width="11.42578125" style="123"/>
    <col min="1276" max="1276" width="1" style="123" customWidth="1"/>
    <col min="1277" max="1277" width="4.28515625" style="123" customWidth="1"/>
    <col min="1278" max="1278" width="34.7109375" style="123" customWidth="1"/>
    <col min="1279" max="1279" width="0" style="123" hidden="1" customWidth="1"/>
    <col min="1280" max="1280" width="20" style="123" customWidth="1"/>
    <col min="1281" max="1281" width="20.85546875" style="123" customWidth="1"/>
    <col min="1282" max="1282" width="25" style="123" customWidth="1"/>
    <col min="1283" max="1283" width="18.7109375" style="123" customWidth="1"/>
    <col min="1284" max="1284" width="29.7109375" style="123" customWidth="1"/>
    <col min="1285" max="1285" width="13.42578125" style="123" customWidth="1"/>
    <col min="1286" max="1286" width="13.85546875" style="123" customWidth="1"/>
    <col min="1287" max="1291" width="16.5703125" style="123" customWidth="1"/>
    <col min="1292" max="1292" width="20.5703125" style="123" customWidth="1"/>
    <col min="1293" max="1293" width="21.140625" style="123" customWidth="1"/>
    <col min="1294" max="1294" width="9.5703125" style="123" customWidth="1"/>
    <col min="1295" max="1295" width="0.42578125" style="123" customWidth="1"/>
    <col min="1296" max="1302" width="6.42578125" style="123" customWidth="1"/>
    <col min="1303" max="1531" width="11.42578125" style="123"/>
    <col min="1532" max="1532" width="1" style="123" customWidth="1"/>
    <col min="1533" max="1533" width="4.28515625" style="123" customWidth="1"/>
    <col min="1534" max="1534" width="34.7109375" style="123" customWidth="1"/>
    <col min="1535" max="1535" width="0" style="123" hidden="1" customWidth="1"/>
    <col min="1536" max="1536" width="20" style="123" customWidth="1"/>
    <col min="1537" max="1537" width="20.85546875" style="123" customWidth="1"/>
    <col min="1538" max="1538" width="25" style="123" customWidth="1"/>
    <col min="1539" max="1539" width="18.7109375" style="123" customWidth="1"/>
    <col min="1540" max="1540" width="29.7109375" style="123" customWidth="1"/>
    <col min="1541" max="1541" width="13.42578125" style="123" customWidth="1"/>
    <col min="1542" max="1542" width="13.85546875" style="123" customWidth="1"/>
    <col min="1543" max="1547" width="16.5703125" style="123" customWidth="1"/>
    <col min="1548" max="1548" width="20.5703125" style="123" customWidth="1"/>
    <col min="1549" max="1549" width="21.140625" style="123" customWidth="1"/>
    <col min="1550" max="1550" width="9.5703125" style="123" customWidth="1"/>
    <col min="1551" max="1551" width="0.42578125" style="123" customWidth="1"/>
    <col min="1552" max="1558" width="6.42578125" style="123" customWidth="1"/>
    <col min="1559" max="1787" width="11.42578125" style="123"/>
    <col min="1788" max="1788" width="1" style="123" customWidth="1"/>
    <col min="1789" max="1789" width="4.28515625" style="123" customWidth="1"/>
    <col min="1790" max="1790" width="34.7109375" style="123" customWidth="1"/>
    <col min="1791" max="1791" width="0" style="123" hidden="1" customWidth="1"/>
    <col min="1792" max="1792" width="20" style="123" customWidth="1"/>
    <col min="1793" max="1793" width="20.85546875" style="123" customWidth="1"/>
    <col min="1794" max="1794" width="25" style="123" customWidth="1"/>
    <col min="1795" max="1795" width="18.7109375" style="123" customWidth="1"/>
    <col min="1796" max="1796" width="29.7109375" style="123" customWidth="1"/>
    <col min="1797" max="1797" width="13.42578125" style="123" customWidth="1"/>
    <col min="1798" max="1798" width="13.85546875" style="123" customWidth="1"/>
    <col min="1799" max="1803" width="16.5703125" style="123" customWidth="1"/>
    <col min="1804" max="1804" width="20.5703125" style="123" customWidth="1"/>
    <col min="1805" max="1805" width="21.140625" style="123" customWidth="1"/>
    <col min="1806" max="1806" width="9.5703125" style="123" customWidth="1"/>
    <col min="1807" max="1807" width="0.42578125" style="123" customWidth="1"/>
    <col min="1808" max="1814" width="6.42578125" style="123" customWidth="1"/>
    <col min="1815" max="2043" width="11.42578125" style="123"/>
    <col min="2044" max="2044" width="1" style="123" customWidth="1"/>
    <col min="2045" max="2045" width="4.28515625" style="123" customWidth="1"/>
    <col min="2046" max="2046" width="34.7109375" style="123" customWidth="1"/>
    <col min="2047" max="2047" width="0" style="123" hidden="1" customWidth="1"/>
    <col min="2048" max="2048" width="20" style="123" customWidth="1"/>
    <col min="2049" max="2049" width="20.85546875" style="123" customWidth="1"/>
    <col min="2050" max="2050" width="25" style="123" customWidth="1"/>
    <col min="2051" max="2051" width="18.7109375" style="123" customWidth="1"/>
    <col min="2052" max="2052" width="29.7109375" style="123" customWidth="1"/>
    <col min="2053" max="2053" width="13.42578125" style="123" customWidth="1"/>
    <col min="2054" max="2054" width="13.85546875" style="123" customWidth="1"/>
    <col min="2055" max="2059" width="16.5703125" style="123" customWidth="1"/>
    <col min="2060" max="2060" width="20.5703125" style="123" customWidth="1"/>
    <col min="2061" max="2061" width="21.140625" style="123" customWidth="1"/>
    <col min="2062" max="2062" width="9.5703125" style="123" customWidth="1"/>
    <col min="2063" max="2063" width="0.42578125" style="123" customWidth="1"/>
    <col min="2064" max="2070" width="6.42578125" style="123" customWidth="1"/>
    <col min="2071" max="2299" width="11.42578125" style="123"/>
    <col min="2300" max="2300" width="1" style="123" customWidth="1"/>
    <col min="2301" max="2301" width="4.28515625" style="123" customWidth="1"/>
    <col min="2302" max="2302" width="34.7109375" style="123" customWidth="1"/>
    <col min="2303" max="2303" width="0" style="123" hidden="1" customWidth="1"/>
    <col min="2304" max="2304" width="20" style="123" customWidth="1"/>
    <col min="2305" max="2305" width="20.85546875" style="123" customWidth="1"/>
    <col min="2306" max="2306" width="25" style="123" customWidth="1"/>
    <col min="2307" max="2307" width="18.7109375" style="123" customWidth="1"/>
    <col min="2308" max="2308" width="29.7109375" style="123" customWidth="1"/>
    <col min="2309" max="2309" width="13.42578125" style="123" customWidth="1"/>
    <col min="2310" max="2310" width="13.85546875" style="123" customWidth="1"/>
    <col min="2311" max="2315" width="16.5703125" style="123" customWidth="1"/>
    <col min="2316" max="2316" width="20.5703125" style="123" customWidth="1"/>
    <col min="2317" max="2317" width="21.140625" style="123" customWidth="1"/>
    <col min="2318" max="2318" width="9.5703125" style="123" customWidth="1"/>
    <col min="2319" max="2319" width="0.42578125" style="123" customWidth="1"/>
    <col min="2320" max="2326" width="6.42578125" style="123" customWidth="1"/>
    <col min="2327" max="2555" width="11.42578125" style="123"/>
    <col min="2556" max="2556" width="1" style="123" customWidth="1"/>
    <col min="2557" max="2557" width="4.28515625" style="123" customWidth="1"/>
    <col min="2558" max="2558" width="34.7109375" style="123" customWidth="1"/>
    <col min="2559" max="2559" width="0" style="123" hidden="1" customWidth="1"/>
    <col min="2560" max="2560" width="20" style="123" customWidth="1"/>
    <col min="2561" max="2561" width="20.85546875" style="123" customWidth="1"/>
    <col min="2562" max="2562" width="25" style="123" customWidth="1"/>
    <col min="2563" max="2563" width="18.7109375" style="123" customWidth="1"/>
    <col min="2564" max="2564" width="29.7109375" style="123" customWidth="1"/>
    <col min="2565" max="2565" width="13.42578125" style="123" customWidth="1"/>
    <col min="2566" max="2566" width="13.85546875" style="123" customWidth="1"/>
    <col min="2567" max="2571" width="16.5703125" style="123" customWidth="1"/>
    <col min="2572" max="2572" width="20.5703125" style="123" customWidth="1"/>
    <col min="2573" max="2573" width="21.140625" style="123" customWidth="1"/>
    <col min="2574" max="2574" width="9.5703125" style="123" customWidth="1"/>
    <col min="2575" max="2575" width="0.42578125" style="123" customWidth="1"/>
    <col min="2576" max="2582" width="6.42578125" style="123" customWidth="1"/>
    <col min="2583" max="2811" width="11.42578125" style="123"/>
    <col min="2812" max="2812" width="1" style="123" customWidth="1"/>
    <col min="2813" max="2813" width="4.28515625" style="123" customWidth="1"/>
    <col min="2814" max="2814" width="34.7109375" style="123" customWidth="1"/>
    <col min="2815" max="2815" width="0" style="123" hidden="1" customWidth="1"/>
    <col min="2816" max="2816" width="20" style="123" customWidth="1"/>
    <col min="2817" max="2817" width="20.85546875" style="123" customWidth="1"/>
    <col min="2818" max="2818" width="25" style="123" customWidth="1"/>
    <col min="2819" max="2819" width="18.7109375" style="123" customWidth="1"/>
    <col min="2820" max="2820" width="29.7109375" style="123" customWidth="1"/>
    <col min="2821" max="2821" width="13.42578125" style="123" customWidth="1"/>
    <col min="2822" max="2822" width="13.85546875" style="123" customWidth="1"/>
    <col min="2823" max="2827" width="16.5703125" style="123" customWidth="1"/>
    <col min="2828" max="2828" width="20.5703125" style="123" customWidth="1"/>
    <col min="2829" max="2829" width="21.140625" style="123" customWidth="1"/>
    <col min="2830" max="2830" width="9.5703125" style="123" customWidth="1"/>
    <col min="2831" max="2831" width="0.42578125" style="123" customWidth="1"/>
    <col min="2832" max="2838" width="6.42578125" style="123" customWidth="1"/>
    <col min="2839" max="3067" width="11.42578125" style="123"/>
    <col min="3068" max="3068" width="1" style="123" customWidth="1"/>
    <col min="3069" max="3069" width="4.28515625" style="123" customWidth="1"/>
    <col min="3070" max="3070" width="34.7109375" style="123" customWidth="1"/>
    <col min="3071" max="3071" width="0" style="123" hidden="1" customWidth="1"/>
    <col min="3072" max="3072" width="20" style="123" customWidth="1"/>
    <col min="3073" max="3073" width="20.85546875" style="123" customWidth="1"/>
    <col min="3074" max="3074" width="25" style="123" customWidth="1"/>
    <col min="3075" max="3075" width="18.7109375" style="123" customWidth="1"/>
    <col min="3076" max="3076" width="29.7109375" style="123" customWidth="1"/>
    <col min="3077" max="3077" width="13.42578125" style="123" customWidth="1"/>
    <col min="3078" max="3078" width="13.85546875" style="123" customWidth="1"/>
    <col min="3079" max="3083" width="16.5703125" style="123" customWidth="1"/>
    <col min="3084" max="3084" width="20.5703125" style="123" customWidth="1"/>
    <col min="3085" max="3085" width="21.140625" style="123" customWidth="1"/>
    <col min="3086" max="3086" width="9.5703125" style="123" customWidth="1"/>
    <col min="3087" max="3087" width="0.42578125" style="123" customWidth="1"/>
    <col min="3088" max="3094" width="6.42578125" style="123" customWidth="1"/>
    <col min="3095" max="3323" width="11.42578125" style="123"/>
    <col min="3324" max="3324" width="1" style="123" customWidth="1"/>
    <col min="3325" max="3325" width="4.28515625" style="123" customWidth="1"/>
    <col min="3326" max="3326" width="34.7109375" style="123" customWidth="1"/>
    <col min="3327" max="3327" width="0" style="123" hidden="1" customWidth="1"/>
    <col min="3328" max="3328" width="20" style="123" customWidth="1"/>
    <col min="3329" max="3329" width="20.85546875" style="123" customWidth="1"/>
    <col min="3330" max="3330" width="25" style="123" customWidth="1"/>
    <col min="3331" max="3331" width="18.7109375" style="123" customWidth="1"/>
    <col min="3332" max="3332" width="29.7109375" style="123" customWidth="1"/>
    <col min="3333" max="3333" width="13.42578125" style="123" customWidth="1"/>
    <col min="3334" max="3334" width="13.85546875" style="123" customWidth="1"/>
    <col min="3335" max="3339" width="16.5703125" style="123" customWidth="1"/>
    <col min="3340" max="3340" width="20.5703125" style="123" customWidth="1"/>
    <col min="3341" max="3341" width="21.140625" style="123" customWidth="1"/>
    <col min="3342" max="3342" width="9.5703125" style="123" customWidth="1"/>
    <col min="3343" max="3343" width="0.42578125" style="123" customWidth="1"/>
    <col min="3344" max="3350" width="6.42578125" style="123" customWidth="1"/>
    <col min="3351" max="3579" width="11.42578125" style="123"/>
    <col min="3580" max="3580" width="1" style="123" customWidth="1"/>
    <col min="3581" max="3581" width="4.28515625" style="123" customWidth="1"/>
    <col min="3582" max="3582" width="34.7109375" style="123" customWidth="1"/>
    <col min="3583" max="3583" width="0" style="123" hidden="1" customWidth="1"/>
    <col min="3584" max="3584" width="20" style="123" customWidth="1"/>
    <col min="3585" max="3585" width="20.85546875" style="123" customWidth="1"/>
    <col min="3586" max="3586" width="25" style="123" customWidth="1"/>
    <col min="3587" max="3587" width="18.7109375" style="123" customWidth="1"/>
    <col min="3588" max="3588" width="29.7109375" style="123" customWidth="1"/>
    <col min="3589" max="3589" width="13.42578125" style="123" customWidth="1"/>
    <col min="3590" max="3590" width="13.85546875" style="123" customWidth="1"/>
    <col min="3591" max="3595" width="16.5703125" style="123" customWidth="1"/>
    <col min="3596" max="3596" width="20.5703125" style="123" customWidth="1"/>
    <col min="3597" max="3597" width="21.140625" style="123" customWidth="1"/>
    <col min="3598" max="3598" width="9.5703125" style="123" customWidth="1"/>
    <col min="3599" max="3599" width="0.42578125" style="123" customWidth="1"/>
    <col min="3600" max="3606" width="6.42578125" style="123" customWidth="1"/>
    <col min="3607" max="3835" width="11.42578125" style="123"/>
    <col min="3836" max="3836" width="1" style="123" customWidth="1"/>
    <col min="3837" max="3837" width="4.28515625" style="123" customWidth="1"/>
    <col min="3838" max="3838" width="34.7109375" style="123" customWidth="1"/>
    <col min="3839" max="3839" width="0" style="123" hidden="1" customWidth="1"/>
    <col min="3840" max="3840" width="20" style="123" customWidth="1"/>
    <col min="3841" max="3841" width="20.85546875" style="123" customWidth="1"/>
    <col min="3842" max="3842" width="25" style="123" customWidth="1"/>
    <col min="3843" max="3843" width="18.7109375" style="123" customWidth="1"/>
    <col min="3844" max="3844" width="29.7109375" style="123" customWidth="1"/>
    <col min="3845" max="3845" width="13.42578125" style="123" customWidth="1"/>
    <col min="3846" max="3846" width="13.85546875" style="123" customWidth="1"/>
    <col min="3847" max="3851" width="16.5703125" style="123" customWidth="1"/>
    <col min="3852" max="3852" width="20.5703125" style="123" customWidth="1"/>
    <col min="3853" max="3853" width="21.140625" style="123" customWidth="1"/>
    <col min="3854" max="3854" width="9.5703125" style="123" customWidth="1"/>
    <col min="3855" max="3855" width="0.42578125" style="123" customWidth="1"/>
    <col min="3856" max="3862" width="6.42578125" style="123" customWidth="1"/>
    <col min="3863" max="4091" width="11.42578125" style="123"/>
    <col min="4092" max="4092" width="1" style="123" customWidth="1"/>
    <col min="4093" max="4093" width="4.28515625" style="123" customWidth="1"/>
    <col min="4094" max="4094" width="34.7109375" style="123" customWidth="1"/>
    <col min="4095" max="4095" width="0" style="123" hidden="1" customWidth="1"/>
    <col min="4096" max="4096" width="20" style="123" customWidth="1"/>
    <col min="4097" max="4097" width="20.85546875" style="123" customWidth="1"/>
    <col min="4098" max="4098" width="25" style="123" customWidth="1"/>
    <col min="4099" max="4099" width="18.7109375" style="123" customWidth="1"/>
    <col min="4100" max="4100" width="29.7109375" style="123" customWidth="1"/>
    <col min="4101" max="4101" width="13.42578125" style="123" customWidth="1"/>
    <col min="4102" max="4102" width="13.85546875" style="123" customWidth="1"/>
    <col min="4103" max="4107" width="16.5703125" style="123" customWidth="1"/>
    <col min="4108" max="4108" width="20.5703125" style="123" customWidth="1"/>
    <col min="4109" max="4109" width="21.140625" style="123" customWidth="1"/>
    <col min="4110" max="4110" width="9.5703125" style="123" customWidth="1"/>
    <col min="4111" max="4111" width="0.42578125" style="123" customWidth="1"/>
    <col min="4112" max="4118" width="6.42578125" style="123" customWidth="1"/>
    <col min="4119" max="4347" width="11.42578125" style="123"/>
    <col min="4348" max="4348" width="1" style="123" customWidth="1"/>
    <col min="4349" max="4349" width="4.28515625" style="123" customWidth="1"/>
    <col min="4350" max="4350" width="34.7109375" style="123" customWidth="1"/>
    <col min="4351" max="4351" width="0" style="123" hidden="1" customWidth="1"/>
    <col min="4352" max="4352" width="20" style="123" customWidth="1"/>
    <col min="4353" max="4353" width="20.85546875" style="123" customWidth="1"/>
    <col min="4354" max="4354" width="25" style="123" customWidth="1"/>
    <col min="4355" max="4355" width="18.7109375" style="123" customWidth="1"/>
    <col min="4356" max="4356" width="29.7109375" style="123" customWidth="1"/>
    <col min="4357" max="4357" width="13.42578125" style="123" customWidth="1"/>
    <col min="4358" max="4358" width="13.85546875" style="123" customWidth="1"/>
    <col min="4359" max="4363" width="16.5703125" style="123" customWidth="1"/>
    <col min="4364" max="4364" width="20.5703125" style="123" customWidth="1"/>
    <col min="4365" max="4365" width="21.140625" style="123" customWidth="1"/>
    <col min="4366" max="4366" width="9.5703125" style="123" customWidth="1"/>
    <col min="4367" max="4367" width="0.42578125" style="123" customWidth="1"/>
    <col min="4368" max="4374" width="6.42578125" style="123" customWidth="1"/>
    <col min="4375" max="4603" width="11.42578125" style="123"/>
    <col min="4604" max="4604" width="1" style="123" customWidth="1"/>
    <col min="4605" max="4605" width="4.28515625" style="123" customWidth="1"/>
    <col min="4606" max="4606" width="34.7109375" style="123" customWidth="1"/>
    <col min="4607" max="4607" width="0" style="123" hidden="1" customWidth="1"/>
    <col min="4608" max="4608" width="20" style="123" customWidth="1"/>
    <col min="4609" max="4609" width="20.85546875" style="123" customWidth="1"/>
    <col min="4610" max="4610" width="25" style="123" customWidth="1"/>
    <col min="4611" max="4611" width="18.7109375" style="123" customWidth="1"/>
    <col min="4612" max="4612" width="29.7109375" style="123" customWidth="1"/>
    <col min="4613" max="4613" width="13.42578125" style="123" customWidth="1"/>
    <col min="4614" max="4614" width="13.85546875" style="123" customWidth="1"/>
    <col min="4615" max="4619" width="16.5703125" style="123" customWidth="1"/>
    <col min="4620" max="4620" width="20.5703125" style="123" customWidth="1"/>
    <col min="4621" max="4621" width="21.140625" style="123" customWidth="1"/>
    <col min="4622" max="4622" width="9.5703125" style="123" customWidth="1"/>
    <col min="4623" max="4623" width="0.42578125" style="123" customWidth="1"/>
    <col min="4624" max="4630" width="6.42578125" style="123" customWidth="1"/>
    <col min="4631" max="4859" width="11.42578125" style="123"/>
    <col min="4860" max="4860" width="1" style="123" customWidth="1"/>
    <col min="4861" max="4861" width="4.28515625" style="123" customWidth="1"/>
    <col min="4862" max="4862" width="34.7109375" style="123" customWidth="1"/>
    <col min="4863" max="4863" width="0" style="123" hidden="1" customWidth="1"/>
    <col min="4864" max="4864" width="20" style="123" customWidth="1"/>
    <col min="4865" max="4865" width="20.85546875" style="123" customWidth="1"/>
    <col min="4866" max="4866" width="25" style="123" customWidth="1"/>
    <col min="4867" max="4867" width="18.7109375" style="123" customWidth="1"/>
    <col min="4868" max="4868" width="29.7109375" style="123" customWidth="1"/>
    <col min="4869" max="4869" width="13.42578125" style="123" customWidth="1"/>
    <col min="4870" max="4870" width="13.85546875" style="123" customWidth="1"/>
    <col min="4871" max="4875" width="16.5703125" style="123" customWidth="1"/>
    <col min="4876" max="4876" width="20.5703125" style="123" customWidth="1"/>
    <col min="4877" max="4877" width="21.140625" style="123" customWidth="1"/>
    <col min="4878" max="4878" width="9.5703125" style="123" customWidth="1"/>
    <col min="4879" max="4879" width="0.42578125" style="123" customWidth="1"/>
    <col min="4880" max="4886" width="6.42578125" style="123" customWidth="1"/>
    <col min="4887" max="5115" width="11.42578125" style="123"/>
    <col min="5116" max="5116" width="1" style="123" customWidth="1"/>
    <col min="5117" max="5117" width="4.28515625" style="123" customWidth="1"/>
    <col min="5118" max="5118" width="34.7109375" style="123" customWidth="1"/>
    <col min="5119" max="5119" width="0" style="123" hidden="1" customWidth="1"/>
    <col min="5120" max="5120" width="20" style="123" customWidth="1"/>
    <col min="5121" max="5121" width="20.85546875" style="123" customWidth="1"/>
    <col min="5122" max="5122" width="25" style="123" customWidth="1"/>
    <col min="5123" max="5123" width="18.7109375" style="123" customWidth="1"/>
    <col min="5124" max="5124" width="29.7109375" style="123" customWidth="1"/>
    <col min="5125" max="5125" width="13.42578125" style="123" customWidth="1"/>
    <col min="5126" max="5126" width="13.85546875" style="123" customWidth="1"/>
    <col min="5127" max="5131" width="16.5703125" style="123" customWidth="1"/>
    <col min="5132" max="5132" width="20.5703125" style="123" customWidth="1"/>
    <col min="5133" max="5133" width="21.140625" style="123" customWidth="1"/>
    <col min="5134" max="5134" width="9.5703125" style="123" customWidth="1"/>
    <col min="5135" max="5135" width="0.42578125" style="123" customWidth="1"/>
    <col min="5136" max="5142" width="6.42578125" style="123" customWidth="1"/>
    <col min="5143" max="5371" width="11.42578125" style="123"/>
    <col min="5372" max="5372" width="1" style="123" customWidth="1"/>
    <col min="5373" max="5373" width="4.28515625" style="123" customWidth="1"/>
    <col min="5374" max="5374" width="34.7109375" style="123" customWidth="1"/>
    <col min="5375" max="5375" width="0" style="123" hidden="1" customWidth="1"/>
    <col min="5376" max="5376" width="20" style="123" customWidth="1"/>
    <col min="5377" max="5377" width="20.85546875" style="123" customWidth="1"/>
    <col min="5378" max="5378" width="25" style="123" customWidth="1"/>
    <col min="5379" max="5379" width="18.7109375" style="123" customWidth="1"/>
    <col min="5380" max="5380" width="29.7109375" style="123" customWidth="1"/>
    <col min="5381" max="5381" width="13.42578125" style="123" customWidth="1"/>
    <col min="5382" max="5382" width="13.85546875" style="123" customWidth="1"/>
    <col min="5383" max="5387" width="16.5703125" style="123" customWidth="1"/>
    <col min="5388" max="5388" width="20.5703125" style="123" customWidth="1"/>
    <col min="5389" max="5389" width="21.140625" style="123" customWidth="1"/>
    <col min="5390" max="5390" width="9.5703125" style="123" customWidth="1"/>
    <col min="5391" max="5391" width="0.42578125" style="123" customWidth="1"/>
    <col min="5392" max="5398" width="6.42578125" style="123" customWidth="1"/>
    <col min="5399" max="5627" width="11.42578125" style="123"/>
    <col min="5628" max="5628" width="1" style="123" customWidth="1"/>
    <col min="5629" max="5629" width="4.28515625" style="123" customWidth="1"/>
    <col min="5630" max="5630" width="34.7109375" style="123" customWidth="1"/>
    <col min="5631" max="5631" width="0" style="123" hidden="1" customWidth="1"/>
    <col min="5632" max="5632" width="20" style="123" customWidth="1"/>
    <col min="5633" max="5633" width="20.85546875" style="123" customWidth="1"/>
    <col min="5634" max="5634" width="25" style="123" customWidth="1"/>
    <col min="5635" max="5635" width="18.7109375" style="123" customWidth="1"/>
    <col min="5636" max="5636" width="29.7109375" style="123" customWidth="1"/>
    <col min="5637" max="5637" width="13.42578125" style="123" customWidth="1"/>
    <col min="5638" max="5638" width="13.85546875" style="123" customWidth="1"/>
    <col min="5639" max="5643" width="16.5703125" style="123" customWidth="1"/>
    <col min="5644" max="5644" width="20.5703125" style="123" customWidth="1"/>
    <col min="5645" max="5645" width="21.140625" style="123" customWidth="1"/>
    <col min="5646" max="5646" width="9.5703125" style="123" customWidth="1"/>
    <col min="5647" max="5647" width="0.42578125" style="123" customWidth="1"/>
    <col min="5648" max="5654" width="6.42578125" style="123" customWidth="1"/>
    <col min="5655" max="5883" width="11.42578125" style="123"/>
    <col min="5884" max="5884" width="1" style="123" customWidth="1"/>
    <col min="5885" max="5885" width="4.28515625" style="123" customWidth="1"/>
    <col min="5886" max="5886" width="34.7109375" style="123" customWidth="1"/>
    <col min="5887" max="5887" width="0" style="123" hidden="1" customWidth="1"/>
    <col min="5888" max="5888" width="20" style="123" customWidth="1"/>
    <col min="5889" max="5889" width="20.85546875" style="123" customWidth="1"/>
    <col min="5890" max="5890" width="25" style="123" customWidth="1"/>
    <col min="5891" max="5891" width="18.7109375" style="123" customWidth="1"/>
    <col min="5892" max="5892" width="29.7109375" style="123" customWidth="1"/>
    <col min="5893" max="5893" width="13.42578125" style="123" customWidth="1"/>
    <col min="5894" max="5894" width="13.85546875" style="123" customWidth="1"/>
    <col min="5895" max="5899" width="16.5703125" style="123" customWidth="1"/>
    <col min="5900" max="5900" width="20.5703125" style="123" customWidth="1"/>
    <col min="5901" max="5901" width="21.140625" style="123" customWidth="1"/>
    <col min="5902" max="5902" width="9.5703125" style="123" customWidth="1"/>
    <col min="5903" max="5903" width="0.42578125" style="123" customWidth="1"/>
    <col min="5904" max="5910" width="6.42578125" style="123" customWidth="1"/>
    <col min="5911" max="6139" width="11.42578125" style="123"/>
    <col min="6140" max="6140" width="1" style="123" customWidth="1"/>
    <col min="6141" max="6141" width="4.28515625" style="123" customWidth="1"/>
    <col min="6142" max="6142" width="34.7109375" style="123" customWidth="1"/>
    <col min="6143" max="6143" width="0" style="123" hidden="1" customWidth="1"/>
    <col min="6144" max="6144" width="20" style="123" customWidth="1"/>
    <col min="6145" max="6145" width="20.85546875" style="123" customWidth="1"/>
    <col min="6146" max="6146" width="25" style="123" customWidth="1"/>
    <col min="6147" max="6147" width="18.7109375" style="123" customWidth="1"/>
    <col min="6148" max="6148" width="29.7109375" style="123" customWidth="1"/>
    <col min="6149" max="6149" width="13.42578125" style="123" customWidth="1"/>
    <col min="6150" max="6150" width="13.85546875" style="123" customWidth="1"/>
    <col min="6151" max="6155" width="16.5703125" style="123" customWidth="1"/>
    <col min="6156" max="6156" width="20.5703125" style="123" customWidth="1"/>
    <col min="6157" max="6157" width="21.140625" style="123" customWidth="1"/>
    <col min="6158" max="6158" width="9.5703125" style="123" customWidth="1"/>
    <col min="6159" max="6159" width="0.42578125" style="123" customWidth="1"/>
    <col min="6160" max="6166" width="6.42578125" style="123" customWidth="1"/>
    <col min="6167" max="6395" width="11.42578125" style="123"/>
    <col min="6396" max="6396" width="1" style="123" customWidth="1"/>
    <col min="6397" max="6397" width="4.28515625" style="123" customWidth="1"/>
    <col min="6398" max="6398" width="34.7109375" style="123" customWidth="1"/>
    <col min="6399" max="6399" width="0" style="123" hidden="1" customWidth="1"/>
    <col min="6400" max="6400" width="20" style="123" customWidth="1"/>
    <col min="6401" max="6401" width="20.85546875" style="123" customWidth="1"/>
    <col min="6402" max="6402" width="25" style="123" customWidth="1"/>
    <col min="6403" max="6403" width="18.7109375" style="123" customWidth="1"/>
    <col min="6404" max="6404" width="29.7109375" style="123" customWidth="1"/>
    <col min="6405" max="6405" width="13.42578125" style="123" customWidth="1"/>
    <col min="6406" max="6406" width="13.85546875" style="123" customWidth="1"/>
    <col min="6407" max="6411" width="16.5703125" style="123" customWidth="1"/>
    <col min="6412" max="6412" width="20.5703125" style="123" customWidth="1"/>
    <col min="6413" max="6413" width="21.140625" style="123" customWidth="1"/>
    <col min="6414" max="6414" width="9.5703125" style="123" customWidth="1"/>
    <col min="6415" max="6415" width="0.42578125" style="123" customWidth="1"/>
    <col min="6416" max="6422" width="6.42578125" style="123" customWidth="1"/>
    <col min="6423" max="6651" width="11.42578125" style="123"/>
    <col min="6652" max="6652" width="1" style="123" customWidth="1"/>
    <col min="6653" max="6653" width="4.28515625" style="123" customWidth="1"/>
    <col min="6654" max="6654" width="34.7109375" style="123" customWidth="1"/>
    <col min="6655" max="6655" width="0" style="123" hidden="1" customWidth="1"/>
    <col min="6656" max="6656" width="20" style="123" customWidth="1"/>
    <col min="6657" max="6657" width="20.85546875" style="123" customWidth="1"/>
    <col min="6658" max="6658" width="25" style="123" customWidth="1"/>
    <col min="6659" max="6659" width="18.7109375" style="123" customWidth="1"/>
    <col min="6660" max="6660" width="29.7109375" style="123" customWidth="1"/>
    <col min="6661" max="6661" width="13.42578125" style="123" customWidth="1"/>
    <col min="6662" max="6662" width="13.85546875" style="123" customWidth="1"/>
    <col min="6663" max="6667" width="16.5703125" style="123" customWidth="1"/>
    <col min="6668" max="6668" width="20.5703125" style="123" customWidth="1"/>
    <col min="6669" max="6669" width="21.140625" style="123" customWidth="1"/>
    <col min="6670" max="6670" width="9.5703125" style="123" customWidth="1"/>
    <col min="6671" max="6671" width="0.42578125" style="123" customWidth="1"/>
    <col min="6672" max="6678" width="6.42578125" style="123" customWidth="1"/>
    <col min="6679" max="6907" width="11.42578125" style="123"/>
    <col min="6908" max="6908" width="1" style="123" customWidth="1"/>
    <col min="6909" max="6909" width="4.28515625" style="123" customWidth="1"/>
    <col min="6910" max="6910" width="34.7109375" style="123" customWidth="1"/>
    <col min="6911" max="6911" width="0" style="123" hidden="1" customWidth="1"/>
    <col min="6912" max="6912" width="20" style="123" customWidth="1"/>
    <col min="6913" max="6913" width="20.85546875" style="123" customWidth="1"/>
    <col min="6914" max="6914" width="25" style="123" customWidth="1"/>
    <col min="6915" max="6915" width="18.7109375" style="123" customWidth="1"/>
    <col min="6916" max="6916" width="29.7109375" style="123" customWidth="1"/>
    <col min="6917" max="6917" width="13.42578125" style="123" customWidth="1"/>
    <col min="6918" max="6918" width="13.85546875" style="123" customWidth="1"/>
    <col min="6919" max="6923" width="16.5703125" style="123" customWidth="1"/>
    <col min="6924" max="6924" width="20.5703125" style="123" customWidth="1"/>
    <col min="6925" max="6925" width="21.140625" style="123" customWidth="1"/>
    <col min="6926" max="6926" width="9.5703125" style="123" customWidth="1"/>
    <col min="6927" max="6927" width="0.42578125" style="123" customWidth="1"/>
    <col min="6928" max="6934" width="6.42578125" style="123" customWidth="1"/>
    <col min="6935" max="7163" width="11.42578125" style="123"/>
    <col min="7164" max="7164" width="1" style="123" customWidth="1"/>
    <col min="7165" max="7165" width="4.28515625" style="123" customWidth="1"/>
    <col min="7166" max="7166" width="34.7109375" style="123" customWidth="1"/>
    <col min="7167" max="7167" width="0" style="123" hidden="1" customWidth="1"/>
    <col min="7168" max="7168" width="20" style="123" customWidth="1"/>
    <col min="7169" max="7169" width="20.85546875" style="123" customWidth="1"/>
    <col min="7170" max="7170" width="25" style="123" customWidth="1"/>
    <col min="7171" max="7171" width="18.7109375" style="123" customWidth="1"/>
    <col min="7172" max="7172" width="29.7109375" style="123" customWidth="1"/>
    <col min="7173" max="7173" width="13.42578125" style="123" customWidth="1"/>
    <col min="7174" max="7174" width="13.85546875" style="123" customWidth="1"/>
    <col min="7175" max="7179" width="16.5703125" style="123" customWidth="1"/>
    <col min="7180" max="7180" width="20.5703125" style="123" customWidth="1"/>
    <col min="7181" max="7181" width="21.140625" style="123" customWidth="1"/>
    <col min="7182" max="7182" width="9.5703125" style="123" customWidth="1"/>
    <col min="7183" max="7183" width="0.42578125" style="123" customWidth="1"/>
    <col min="7184" max="7190" width="6.42578125" style="123" customWidth="1"/>
    <col min="7191" max="7419" width="11.42578125" style="123"/>
    <col min="7420" max="7420" width="1" style="123" customWidth="1"/>
    <col min="7421" max="7421" width="4.28515625" style="123" customWidth="1"/>
    <col min="7422" max="7422" width="34.7109375" style="123" customWidth="1"/>
    <col min="7423" max="7423" width="0" style="123" hidden="1" customWidth="1"/>
    <col min="7424" max="7424" width="20" style="123" customWidth="1"/>
    <col min="7425" max="7425" width="20.85546875" style="123" customWidth="1"/>
    <col min="7426" max="7426" width="25" style="123" customWidth="1"/>
    <col min="7427" max="7427" width="18.7109375" style="123" customWidth="1"/>
    <col min="7428" max="7428" width="29.7109375" style="123" customWidth="1"/>
    <col min="7429" max="7429" width="13.42578125" style="123" customWidth="1"/>
    <col min="7430" max="7430" width="13.85546875" style="123" customWidth="1"/>
    <col min="7431" max="7435" width="16.5703125" style="123" customWidth="1"/>
    <col min="7436" max="7436" width="20.5703125" style="123" customWidth="1"/>
    <col min="7437" max="7437" width="21.140625" style="123" customWidth="1"/>
    <col min="7438" max="7438" width="9.5703125" style="123" customWidth="1"/>
    <col min="7439" max="7439" width="0.42578125" style="123" customWidth="1"/>
    <col min="7440" max="7446" width="6.42578125" style="123" customWidth="1"/>
    <col min="7447" max="7675" width="11.42578125" style="123"/>
    <col min="7676" max="7676" width="1" style="123" customWidth="1"/>
    <col min="7677" max="7677" width="4.28515625" style="123" customWidth="1"/>
    <col min="7678" max="7678" width="34.7109375" style="123" customWidth="1"/>
    <col min="7679" max="7679" width="0" style="123" hidden="1" customWidth="1"/>
    <col min="7680" max="7680" width="20" style="123" customWidth="1"/>
    <col min="7681" max="7681" width="20.85546875" style="123" customWidth="1"/>
    <col min="7682" max="7682" width="25" style="123" customWidth="1"/>
    <col min="7683" max="7683" width="18.7109375" style="123" customWidth="1"/>
    <col min="7684" max="7684" width="29.7109375" style="123" customWidth="1"/>
    <col min="7685" max="7685" width="13.42578125" style="123" customWidth="1"/>
    <col min="7686" max="7686" width="13.85546875" style="123" customWidth="1"/>
    <col min="7687" max="7691" width="16.5703125" style="123" customWidth="1"/>
    <col min="7692" max="7692" width="20.5703125" style="123" customWidth="1"/>
    <col min="7693" max="7693" width="21.140625" style="123" customWidth="1"/>
    <col min="7694" max="7694" width="9.5703125" style="123" customWidth="1"/>
    <col min="7695" max="7695" width="0.42578125" style="123" customWidth="1"/>
    <col min="7696" max="7702" width="6.42578125" style="123" customWidth="1"/>
    <col min="7703" max="7931" width="11.42578125" style="123"/>
    <col min="7932" max="7932" width="1" style="123" customWidth="1"/>
    <col min="7933" max="7933" width="4.28515625" style="123" customWidth="1"/>
    <col min="7934" max="7934" width="34.7109375" style="123" customWidth="1"/>
    <col min="7935" max="7935" width="0" style="123" hidden="1" customWidth="1"/>
    <col min="7936" max="7936" width="20" style="123" customWidth="1"/>
    <col min="7937" max="7937" width="20.85546875" style="123" customWidth="1"/>
    <col min="7938" max="7938" width="25" style="123" customWidth="1"/>
    <col min="7939" max="7939" width="18.7109375" style="123" customWidth="1"/>
    <col min="7940" max="7940" width="29.7109375" style="123" customWidth="1"/>
    <col min="7941" max="7941" width="13.42578125" style="123" customWidth="1"/>
    <col min="7942" max="7942" width="13.85546875" style="123" customWidth="1"/>
    <col min="7943" max="7947" width="16.5703125" style="123" customWidth="1"/>
    <col min="7948" max="7948" width="20.5703125" style="123" customWidth="1"/>
    <col min="7949" max="7949" width="21.140625" style="123" customWidth="1"/>
    <col min="7950" max="7950" width="9.5703125" style="123" customWidth="1"/>
    <col min="7951" max="7951" width="0.42578125" style="123" customWidth="1"/>
    <col min="7952" max="7958" width="6.42578125" style="123" customWidth="1"/>
    <col min="7959" max="8187" width="11.42578125" style="123"/>
    <col min="8188" max="8188" width="1" style="123" customWidth="1"/>
    <col min="8189" max="8189" width="4.28515625" style="123" customWidth="1"/>
    <col min="8190" max="8190" width="34.7109375" style="123" customWidth="1"/>
    <col min="8191" max="8191" width="0" style="123" hidden="1" customWidth="1"/>
    <col min="8192" max="8192" width="20" style="123" customWidth="1"/>
    <col min="8193" max="8193" width="20.85546875" style="123" customWidth="1"/>
    <col min="8194" max="8194" width="25" style="123" customWidth="1"/>
    <col min="8195" max="8195" width="18.7109375" style="123" customWidth="1"/>
    <col min="8196" max="8196" width="29.7109375" style="123" customWidth="1"/>
    <col min="8197" max="8197" width="13.42578125" style="123" customWidth="1"/>
    <col min="8198" max="8198" width="13.85546875" style="123" customWidth="1"/>
    <col min="8199" max="8203" width="16.5703125" style="123" customWidth="1"/>
    <col min="8204" max="8204" width="20.5703125" style="123" customWidth="1"/>
    <col min="8205" max="8205" width="21.140625" style="123" customWidth="1"/>
    <col min="8206" max="8206" width="9.5703125" style="123" customWidth="1"/>
    <col min="8207" max="8207" width="0.42578125" style="123" customWidth="1"/>
    <col min="8208" max="8214" width="6.42578125" style="123" customWidth="1"/>
    <col min="8215" max="8443" width="11.42578125" style="123"/>
    <col min="8444" max="8444" width="1" style="123" customWidth="1"/>
    <col min="8445" max="8445" width="4.28515625" style="123" customWidth="1"/>
    <col min="8446" max="8446" width="34.7109375" style="123" customWidth="1"/>
    <col min="8447" max="8447" width="0" style="123" hidden="1" customWidth="1"/>
    <col min="8448" max="8448" width="20" style="123" customWidth="1"/>
    <col min="8449" max="8449" width="20.85546875" style="123" customWidth="1"/>
    <col min="8450" max="8450" width="25" style="123" customWidth="1"/>
    <col min="8451" max="8451" width="18.7109375" style="123" customWidth="1"/>
    <col min="8452" max="8452" width="29.7109375" style="123" customWidth="1"/>
    <col min="8453" max="8453" width="13.42578125" style="123" customWidth="1"/>
    <col min="8454" max="8454" width="13.85546875" style="123" customWidth="1"/>
    <col min="8455" max="8459" width="16.5703125" style="123" customWidth="1"/>
    <col min="8460" max="8460" width="20.5703125" style="123" customWidth="1"/>
    <col min="8461" max="8461" width="21.140625" style="123" customWidth="1"/>
    <col min="8462" max="8462" width="9.5703125" style="123" customWidth="1"/>
    <col min="8463" max="8463" width="0.42578125" style="123" customWidth="1"/>
    <col min="8464" max="8470" width="6.42578125" style="123" customWidth="1"/>
    <col min="8471" max="8699" width="11.42578125" style="123"/>
    <col min="8700" max="8700" width="1" style="123" customWidth="1"/>
    <col min="8701" max="8701" width="4.28515625" style="123" customWidth="1"/>
    <col min="8702" max="8702" width="34.7109375" style="123" customWidth="1"/>
    <col min="8703" max="8703" width="0" style="123" hidden="1" customWidth="1"/>
    <col min="8704" max="8704" width="20" style="123" customWidth="1"/>
    <col min="8705" max="8705" width="20.85546875" style="123" customWidth="1"/>
    <col min="8706" max="8706" width="25" style="123" customWidth="1"/>
    <col min="8707" max="8707" width="18.7109375" style="123" customWidth="1"/>
    <col min="8708" max="8708" width="29.7109375" style="123" customWidth="1"/>
    <col min="8709" max="8709" width="13.42578125" style="123" customWidth="1"/>
    <col min="8710" max="8710" width="13.85546875" style="123" customWidth="1"/>
    <col min="8711" max="8715" width="16.5703125" style="123" customWidth="1"/>
    <col min="8716" max="8716" width="20.5703125" style="123" customWidth="1"/>
    <col min="8717" max="8717" width="21.140625" style="123" customWidth="1"/>
    <col min="8718" max="8718" width="9.5703125" style="123" customWidth="1"/>
    <col min="8719" max="8719" width="0.42578125" style="123" customWidth="1"/>
    <col min="8720" max="8726" width="6.42578125" style="123" customWidth="1"/>
    <col min="8727" max="8955" width="11.42578125" style="123"/>
    <col min="8956" max="8956" width="1" style="123" customWidth="1"/>
    <col min="8957" max="8957" width="4.28515625" style="123" customWidth="1"/>
    <col min="8958" max="8958" width="34.7109375" style="123" customWidth="1"/>
    <col min="8959" max="8959" width="0" style="123" hidden="1" customWidth="1"/>
    <col min="8960" max="8960" width="20" style="123" customWidth="1"/>
    <col min="8961" max="8961" width="20.85546875" style="123" customWidth="1"/>
    <col min="8962" max="8962" width="25" style="123" customWidth="1"/>
    <col min="8963" max="8963" width="18.7109375" style="123" customWidth="1"/>
    <col min="8964" max="8964" width="29.7109375" style="123" customWidth="1"/>
    <col min="8965" max="8965" width="13.42578125" style="123" customWidth="1"/>
    <col min="8966" max="8966" width="13.85546875" style="123" customWidth="1"/>
    <col min="8967" max="8971" width="16.5703125" style="123" customWidth="1"/>
    <col min="8972" max="8972" width="20.5703125" style="123" customWidth="1"/>
    <col min="8973" max="8973" width="21.140625" style="123" customWidth="1"/>
    <col min="8974" max="8974" width="9.5703125" style="123" customWidth="1"/>
    <col min="8975" max="8975" width="0.42578125" style="123" customWidth="1"/>
    <col min="8976" max="8982" width="6.42578125" style="123" customWidth="1"/>
    <col min="8983" max="9211" width="11.42578125" style="123"/>
    <col min="9212" max="9212" width="1" style="123" customWidth="1"/>
    <col min="9213" max="9213" width="4.28515625" style="123" customWidth="1"/>
    <col min="9214" max="9214" width="34.7109375" style="123" customWidth="1"/>
    <col min="9215" max="9215" width="0" style="123" hidden="1" customWidth="1"/>
    <col min="9216" max="9216" width="20" style="123" customWidth="1"/>
    <col min="9217" max="9217" width="20.85546875" style="123" customWidth="1"/>
    <col min="9218" max="9218" width="25" style="123" customWidth="1"/>
    <col min="9219" max="9219" width="18.7109375" style="123" customWidth="1"/>
    <col min="9220" max="9220" width="29.7109375" style="123" customWidth="1"/>
    <col min="9221" max="9221" width="13.42578125" style="123" customWidth="1"/>
    <col min="9222" max="9222" width="13.85546875" style="123" customWidth="1"/>
    <col min="9223" max="9227" width="16.5703125" style="123" customWidth="1"/>
    <col min="9228" max="9228" width="20.5703125" style="123" customWidth="1"/>
    <col min="9229" max="9229" width="21.140625" style="123" customWidth="1"/>
    <col min="9230" max="9230" width="9.5703125" style="123" customWidth="1"/>
    <col min="9231" max="9231" width="0.42578125" style="123" customWidth="1"/>
    <col min="9232" max="9238" width="6.42578125" style="123" customWidth="1"/>
    <col min="9239" max="9467" width="11.42578125" style="123"/>
    <col min="9468" max="9468" width="1" style="123" customWidth="1"/>
    <col min="9469" max="9469" width="4.28515625" style="123" customWidth="1"/>
    <col min="9470" max="9470" width="34.7109375" style="123" customWidth="1"/>
    <col min="9471" max="9471" width="0" style="123" hidden="1" customWidth="1"/>
    <col min="9472" max="9472" width="20" style="123" customWidth="1"/>
    <col min="9473" max="9473" width="20.85546875" style="123" customWidth="1"/>
    <col min="9474" max="9474" width="25" style="123" customWidth="1"/>
    <col min="9475" max="9475" width="18.7109375" style="123" customWidth="1"/>
    <col min="9476" max="9476" width="29.7109375" style="123" customWidth="1"/>
    <col min="9477" max="9477" width="13.42578125" style="123" customWidth="1"/>
    <col min="9478" max="9478" width="13.85546875" style="123" customWidth="1"/>
    <col min="9479" max="9483" width="16.5703125" style="123" customWidth="1"/>
    <col min="9484" max="9484" width="20.5703125" style="123" customWidth="1"/>
    <col min="9485" max="9485" width="21.140625" style="123" customWidth="1"/>
    <col min="9486" max="9486" width="9.5703125" style="123" customWidth="1"/>
    <col min="9487" max="9487" width="0.42578125" style="123" customWidth="1"/>
    <col min="9488" max="9494" width="6.42578125" style="123" customWidth="1"/>
    <col min="9495" max="9723" width="11.42578125" style="123"/>
    <col min="9724" max="9724" width="1" style="123" customWidth="1"/>
    <col min="9725" max="9725" width="4.28515625" style="123" customWidth="1"/>
    <col min="9726" max="9726" width="34.7109375" style="123" customWidth="1"/>
    <col min="9727" max="9727" width="0" style="123" hidden="1" customWidth="1"/>
    <col min="9728" max="9728" width="20" style="123" customWidth="1"/>
    <col min="9729" max="9729" width="20.85546875" style="123" customWidth="1"/>
    <col min="9730" max="9730" width="25" style="123" customWidth="1"/>
    <col min="9731" max="9731" width="18.7109375" style="123" customWidth="1"/>
    <col min="9732" max="9732" width="29.7109375" style="123" customWidth="1"/>
    <col min="9733" max="9733" width="13.42578125" style="123" customWidth="1"/>
    <col min="9734" max="9734" width="13.85546875" style="123" customWidth="1"/>
    <col min="9735" max="9739" width="16.5703125" style="123" customWidth="1"/>
    <col min="9740" max="9740" width="20.5703125" style="123" customWidth="1"/>
    <col min="9741" max="9741" width="21.140625" style="123" customWidth="1"/>
    <col min="9742" max="9742" width="9.5703125" style="123" customWidth="1"/>
    <col min="9743" max="9743" width="0.42578125" style="123" customWidth="1"/>
    <col min="9744" max="9750" width="6.42578125" style="123" customWidth="1"/>
    <col min="9751" max="9979" width="11.42578125" style="123"/>
    <col min="9980" max="9980" width="1" style="123" customWidth="1"/>
    <col min="9981" max="9981" width="4.28515625" style="123" customWidth="1"/>
    <col min="9982" max="9982" width="34.7109375" style="123" customWidth="1"/>
    <col min="9983" max="9983" width="0" style="123" hidden="1" customWidth="1"/>
    <col min="9984" max="9984" width="20" style="123" customWidth="1"/>
    <col min="9985" max="9985" width="20.85546875" style="123" customWidth="1"/>
    <col min="9986" max="9986" width="25" style="123" customWidth="1"/>
    <col min="9987" max="9987" width="18.7109375" style="123" customWidth="1"/>
    <col min="9988" max="9988" width="29.7109375" style="123" customWidth="1"/>
    <col min="9989" max="9989" width="13.42578125" style="123" customWidth="1"/>
    <col min="9990" max="9990" width="13.85546875" style="123" customWidth="1"/>
    <col min="9991" max="9995" width="16.5703125" style="123" customWidth="1"/>
    <col min="9996" max="9996" width="20.5703125" style="123" customWidth="1"/>
    <col min="9997" max="9997" width="21.140625" style="123" customWidth="1"/>
    <col min="9998" max="9998" width="9.5703125" style="123" customWidth="1"/>
    <col min="9999" max="9999" width="0.42578125" style="123" customWidth="1"/>
    <col min="10000" max="10006" width="6.42578125" style="123" customWidth="1"/>
    <col min="10007" max="10235" width="11.42578125" style="123"/>
    <col min="10236" max="10236" width="1" style="123" customWidth="1"/>
    <col min="10237" max="10237" width="4.28515625" style="123" customWidth="1"/>
    <col min="10238" max="10238" width="34.7109375" style="123" customWidth="1"/>
    <col min="10239" max="10239" width="0" style="123" hidden="1" customWidth="1"/>
    <col min="10240" max="10240" width="20" style="123" customWidth="1"/>
    <col min="10241" max="10241" width="20.85546875" style="123" customWidth="1"/>
    <col min="10242" max="10242" width="25" style="123" customWidth="1"/>
    <col min="10243" max="10243" width="18.7109375" style="123" customWidth="1"/>
    <col min="10244" max="10244" width="29.7109375" style="123" customWidth="1"/>
    <col min="10245" max="10245" width="13.42578125" style="123" customWidth="1"/>
    <col min="10246" max="10246" width="13.85546875" style="123" customWidth="1"/>
    <col min="10247" max="10251" width="16.5703125" style="123" customWidth="1"/>
    <col min="10252" max="10252" width="20.5703125" style="123" customWidth="1"/>
    <col min="10253" max="10253" width="21.140625" style="123" customWidth="1"/>
    <col min="10254" max="10254" width="9.5703125" style="123" customWidth="1"/>
    <col min="10255" max="10255" width="0.42578125" style="123" customWidth="1"/>
    <col min="10256" max="10262" width="6.42578125" style="123" customWidth="1"/>
    <col min="10263" max="10491" width="11.42578125" style="123"/>
    <col min="10492" max="10492" width="1" style="123" customWidth="1"/>
    <col min="10493" max="10493" width="4.28515625" style="123" customWidth="1"/>
    <col min="10494" max="10494" width="34.7109375" style="123" customWidth="1"/>
    <col min="10495" max="10495" width="0" style="123" hidden="1" customWidth="1"/>
    <col min="10496" max="10496" width="20" style="123" customWidth="1"/>
    <col min="10497" max="10497" width="20.85546875" style="123" customWidth="1"/>
    <col min="10498" max="10498" width="25" style="123" customWidth="1"/>
    <col min="10499" max="10499" width="18.7109375" style="123" customWidth="1"/>
    <col min="10500" max="10500" width="29.7109375" style="123" customWidth="1"/>
    <col min="10501" max="10501" width="13.42578125" style="123" customWidth="1"/>
    <col min="10502" max="10502" width="13.85546875" style="123" customWidth="1"/>
    <col min="10503" max="10507" width="16.5703125" style="123" customWidth="1"/>
    <col min="10508" max="10508" width="20.5703125" style="123" customWidth="1"/>
    <col min="10509" max="10509" width="21.140625" style="123" customWidth="1"/>
    <col min="10510" max="10510" width="9.5703125" style="123" customWidth="1"/>
    <col min="10511" max="10511" width="0.42578125" style="123" customWidth="1"/>
    <col min="10512" max="10518" width="6.42578125" style="123" customWidth="1"/>
    <col min="10519" max="10747" width="11.42578125" style="123"/>
    <col min="10748" max="10748" width="1" style="123" customWidth="1"/>
    <col min="10749" max="10749" width="4.28515625" style="123" customWidth="1"/>
    <col min="10750" max="10750" width="34.7109375" style="123" customWidth="1"/>
    <col min="10751" max="10751" width="0" style="123" hidden="1" customWidth="1"/>
    <col min="10752" max="10752" width="20" style="123" customWidth="1"/>
    <col min="10753" max="10753" width="20.85546875" style="123" customWidth="1"/>
    <col min="10754" max="10754" width="25" style="123" customWidth="1"/>
    <col min="10755" max="10755" width="18.7109375" style="123" customWidth="1"/>
    <col min="10756" max="10756" width="29.7109375" style="123" customWidth="1"/>
    <col min="10757" max="10757" width="13.42578125" style="123" customWidth="1"/>
    <col min="10758" max="10758" width="13.85546875" style="123" customWidth="1"/>
    <col min="10759" max="10763" width="16.5703125" style="123" customWidth="1"/>
    <col min="10764" max="10764" width="20.5703125" style="123" customWidth="1"/>
    <col min="10765" max="10765" width="21.140625" style="123" customWidth="1"/>
    <col min="10766" max="10766" width="9.5703125" style="123" customWidth="1"/>
    <col min="10767" max="10767" width="0.42578125" style="123" customWidth="1"/>
    <col min="10768" max="10774" width="6.42578125" style="123" customWidth="1"/>
    <col min="10775" max="11003" width="11.42578125" style="123"/>
    <col min="11004" max="11004" width="1" style="123" customWidth="1"/>
    <col min="11005" max="11005" width="4.28515625" style="123" customWidth="1"/>
    <col min="11006" max="11006" width="34.7109375" style="123" customWidth="1"/>
    <col min="11007" max="11007" width="0" style="123" hidden="1" customWidth="1"/>
    <col min="11008" max="11008" width="20" style="123" customWidth="1"/>
    <col min="11009" max="11009" width="20.85546875" style="123" customWidth="1"/>
    <col min="11010" max="11010" width="25" style="123" customWidth="1"/>
    <col min="11011" max="11011" width="18.7109375" style="123" customWidth="1"/>
    <col min="11012" max="11012" width="29.7109375" style="123" customWidth="1"/>
    <col min="11013" max="11013" width="13.42578125" style="123" customWidth="1"/>
    <col min="11014" max="11014" width="13.85546875" style="123" customWidth="1"/>
    <col min="11015" max="11019" width="16.5703125" style="123" customWidth="1"/>
    <col min="11020" max="11020" width="20.5703125" style="123" customWidth="1"/>
    <col min="11021" max="11021" width="21.140625" style="123" customWidth="1"/>
    <col min="11022" max="11022" width="9.5703125" style="123" customWidth="1"/>
    <col min="11023" max="11023" width="0.42578125" style="123" customWidth="1"/>
    <col min="11024" max="11030" width="6.42578125" style="123" customWidth="1"/>
    <col min="11031" max="11259" width="11.42578125" style="123"/>
    <col min="11260" max="11260" width="1" style="123" customWidth="1"/>
    <col min="11261" max="11261" width="4.28515625" style="123" customWidth="1"/>
    <col min="11262" max="11262" width="34.7109375" style="123" customWidth="1"/>
    <col min="11263" max="11263" width="0" style="123" hidden="1" customWidth="1"/>
    <col min="11264" max="11264" width="20" style="123" customWidth="1"/>
    <col min="11265" max="11265" width="20.85546875" style="123" customWidth="1"/>
    <col min="11266" max="11266" width="25" style="123" customWidth="1"/>
    <col min="11267" max="11267" width="18.7109375" style="123" customWidth="1"/>
    <col min="11268" max="11268" width="29.7109375" style="123" customWidth="1"/>
    <col min="11269" max="11269" width="13.42578125" style="123" customWidth="1"/>
    <col min="11270" max="11270" width="13.85546875" style="123" customWidth="1"/>
    <col min="11271" max="11275" width="16.5703125" style="123" customWidth="1"/>
    <col min="11276" max="11276" width="20.5703125" style="123" customWidth="1"/>
    <col min="11277" max="11277" width="21.140625" style="123" customWidth="1"/>
    <col min="11278" max="11278" width="9.5703125" style="123" customWidth="1"/>
    <col min="11279" max="11279" width="0.42578125" style="123" customWidth="1"/>
    <col min="11280" max="11286" width="6.42578125" style="123" customWidth="1"/>
    <col min="11287" max="11515" width="11.42578125" style="123"/>
    <col min="11516" max="11516" width="1" style="123" customWidth="1"/>
    <col min="11517" max="11517" width="4.28515625" style="123" customWidth="1"/>
    <col min="11518" max="11518" width="34.7109375" style="123" customWidth="1"/>
    <col min="11519" max="11519" width="0" style="123" hidden="1" customWidth="1"/>
    <col min="11520" max="11520" width="20" style="123" customWidth="1"/>
    <col min="11521" max="11521" width="20.85546875" style="123" customWidth="1"/>
    <col min="11522" max="11522" width="25" style="123" customWidth="1"/>
    <col min="11523" max="11523" width="18.7109375" style="123" customWidth="1"/>
    <col min="11524" max="11524" width="29.7109375" style="123" customWidth="1"/>
    <col min="11525" max="11525" width="13.42578125" style="123" customWidth="1"/>
    <col min="11526" max="11526" width="13.85546875" style="123" customWidth="1"/>
    <col min="11527" max="11531" width="16.5703125" style="123" customWidth="1"/>
    <col min="11532" max="11532" width="20.5703125" style="123" customWidth="1"/>
    <col min="11533" max="11533" width="21.140625" style="123" customWidth="1"/>
    <col min="11534" max="11534" width="9.5703125" style="123" customWidth="1"/>
    <col min="11535" max="11535" width="0.42578125" style="123" customWidth="1"/>
    <col min="11536" max="11542" width="6.42578125" style="123" customWidth="1"/>
    <col min="11543" max="11771" width="11.42578125" style="123"/>
    <col min="11772" max="11772" width="1" style="123" customWidth="1"/>
    <col min="11773" max="11773" width="4.28515625" style="123" customWidth="1"/>
    <col min="11774" max="11774" width="34.7109375" style="123" customWidth="1"/>
    <col min="11775" max="11775" width="0" style="123" hidden="1" customWidth="1"/>
    <col min="11776" max="11776" width="20" style="123" customWidth="1"/>
    <col min="11777" max="11777" width="20.85546875" style="123" customWidth="1"/>
    <col min="11778" max="11778" width="25" style="123" customWidth="1"/>
    <col min="11779" max="11779" width="18.7109375" style="123" customWidth="1"/>
    <col min="11780" max="11780" width="29.7109375" style="123" customWidth="1"/>
    <col min="11781" max="11781" width="13.42578125" style="123" customWidth="1"/>
    <col min="11782" max="11782" width="13.85546875" style="123" customWidth="1"/>
    <col min="11783" max="11787" width="16.5703125" style="123" customWidth="1"/>
    <col min="11788" max="11788" width="20.5703125" style="123" customWidth="1"/>
    <col min="11789" max="11789" width="21.140625" style="123" customWidth="1"/>
    <col min="11790" max="11790" width="9.5703125" style="123" customWidth="1"/>
    <col min="11791" max="11791" width="0.42578125" style="123" customWidth="1"/>
    <col min="11792" max="11798" width="6.42578125" style="123" customWidth="1"/>
    <col min="11799" max="12027" width="11.42578125" style="123"/>
    <col min="12028" max="12028" width="1" style="123" customWidth="1"/>
    <col min="12029" max="12029" width="4.28515625" style="123" customWidth="1"/>
    <col min="12030" max="12030" width="34.7109375" style="123" customWidth="1"/>
    <col min="12031" max="12031" width="0" style="123" hidden="1" customWidth="1"/>
    <col min="12032" max="12032" width="20" style="123" customWidth="1"/>
    <col min="12033" max="12033" width="20.85546875" style="123" customWidth="1"/>
    <col min="12034" max="12034" width="25" style="123" customWidth="1"/>
    <col min="12035" max="12035" width="18.7109375" style="123" customWidth="1"/>
    <col min="12036" max="12036" width="29.7109375" style="123" customWidth="1"/>
    <col min="12037" max="12037" width="13.42578125" style="123" customWidth="1"/>
    <col min="12038" max="12038" width="13.85546875" style="123" customWidth="1"/>
    <col min="12039" max="12043" width="16.5703125" style="123" customWidth="1"/>
    <col min="12044" max="12044" width="20.5703125" style="123" customWidth="1"/>
    <col min="12045" max="12045" width="21.140625" style="123" customWidth="1"/>
    <col min="12046" max="12046" width="9.5703125" style="123" customWidth="1"/>
    <col min="12047" max="12047" width="0.42578125" style="123" customWidth="1"/>
    <col min="12048" max="12054" width="6.42578125" style="123" customWidth="1"/>
    <col min="12055" max="12283" width="11.42578125" style="123"/>
    <col min="12284" max="12284" width="1" style="123" customWidth="1"/>
    <col min="12285" max="12285" width="4.28515625" style="123" customWidth="1"/>
    <col min="12286" max="12286" width="34.7109375" style="123" customWidth="1"/>
    <col min="12287" max="12287" width="0" style="123" hidden="1" customWidth="1"/>
    <col min="12288" max="12288" width="20" style="123" customWidth="1"/>
    <col min="12289" max="12289" width="20.85546875" style="123" customWidth="1"/>
    <col min="12290" max="12290" width="25" style="123" customWidth="1"/>
    <col min="12291" max="12291" width="18.7109375" style="123" customWidth="1"/>
    <col min="12292" max="12292" width="29.7109375" style="123" customWidth="1"/>
    <col min="12293" max="12293" width="13.42578125" style="123" customWidth="1"/>
    <col min="12294" max="12294" width="13.85546875" style="123" customWidth="1"/>
    <col min="12295" max="12299" width="16.5703125" style="123" customWidth="1"/>
    <col min="12300" max="12300" width="20.5703125" style="123" customWidth="1"/>
    <col min="12301" max="12301" width="21.140625" style="123" customWidth="1"/>
    <col min="12302" max="12302" width="9.5703125" style="123" customWidth="1"/>
    <col min="12303" max="12303" width="0.42578125" style="123" customWidth="1"/>
    <col min="12304" max="12310" width="6.42578125" style="123" customWidth="1"/>
    <col min="12311" max="12539" width="11.42578125" style="123"/>
    <col min="12540" max="12540" width="1" style="123" customWidth="1"/>
    <col min="12541" max="12541" width="4.28515625" style="123" customWidth="1"/>
    <col min="12542" max="12542" width="34.7109375" style="123" customWidth="1"/>
    <col min="12543" max="12543" width="0" style="123" hidden="1" customWidth="1"/>
    <col min="12544" max="12544" width="20" style="123" customWidth="1"/>
    <col min="12545" max="12545" width="20.85546875" style="123" customWidth="1"/>
    <col min="12546" max="12546" width="25" style="123" customWidth="1"/>
    <col min="12547" max="12547" width="18.7109375" style="123" customWidth="1"/>
    <col min="12548" max="12548" width="29.7109375" style="123" customWidth="1"/>
    <col min="12549" max="12549" width="13.42578125" style="123" customWidth="1"/>
    <col min="12550" max="12550" width="13.85546875" style="123" customWidth="1"/>
    <col min="12551" max="12555" width="16.5703125" style="123" customWidth="1"/>
    <col min="12556" max="12556" width="20.5703125" style="123" customWidth="1"/>
    <col min="12557" max="12557" width="21.140625" style="123" customWidth="1"/>
    <col min="12558" max="12558" width="9.5703125" style="123" customWidth="1"/>
    <col min="12559" max="12559" width="0.42578125" style="123" customWidth="1"/>
    <col min="12560" max="12566" width="6.42578125" style="123" customWidth="1"/>
    <col min="12567" max="12795" width="11.42578125" style="123"/>
    <col min="12796" max="12796" width="1" style="123" customWidth="1"/>
    <col min="12797" max="12797" width="4.28515625" style="123" customWidth="1"/>
    <col min="12798" max="12798" width="34.7109375" style="123" customWidth="1"/>
    <col min="12799" max="12799" width="0" style="123" hidden="1" customWidth="1"/>
    <col min="12800" max="12800" width="20" style="123" customWidth="1"/>
    <col min="12801" max="12801" width="20.85546875" style="123" customWidth="1"/>
    <col min="12802" max="12802" width="25" style="123" customWidth="1"/>
    <col min="12803" max="12803" width="18.7109375" style="123" customWidth="1"/>
    <col min="12804" max="12804" width="29.7109375" style="123" customWidth="1"/>
    <col min="12805" max="12805" width="13.42578125" style="123" customWidth="1"/>
    <col min="12806" max="12806" width="13.85546875" style="123" customWidth="1"/>
    <col min="12807" max="12811" width="16.5703125" style="123" customWidth="1"/>
    <col min="12812" max="12812" width="20.5703125" style="123" customWidth="1"/>
    <col min="12813" max="12813" width="21.140625" style="123" customWidth="1"/>
    <col min="12814" max="12814" width="9.5703125" style="123" customWidth="1"/>
    <col min="12815" max="12815" width="0.42578125" style="123" customWidth="1"/>
    <col min="12816" max="12822" width="6.42578125" style="123" customWidth="1"/>
    <col min="12823" max="13051" width="11.42578125" style="123"/>
    <col min="13052" max="13052" width="1" style="123" customWidth="1"/>
    <col min="13053" max="13053" width="4.28515625" style="123" customWidth="1"/>
    <col min="13054" max="13054" width="34.7109375" style="123" customWidth="1"/>
    <col min="13055" max="13055" width="0" style="123" hidden="1" customWidth="1"/>
    <col min="13056" max="13056" width="20" style="123" customWidth="1"/>
    <col min="13057" max="13057" width="20.85546875" style="123" customWidth="1"/>
    <col min="13058" max="13058" width="25" style="123" customWidth="1"/>
    <col min="13059" max="13059" width="18.7109375" style="123" customWidth="1"/>
    <col min="13060" max="13060" width="29.7109375" style="123" customWidth="1"/>
    <col min="13061" max="13061" width="13.42578125" style="123" customWidth="1"/>
    <col min="13062" max="13062" width="13.85546875" style="123" customWidth="1"/>
    <col min="13063" max="13067" width="16.5703125" style="123" customWidth="1"/>
    <col min="13068" max="13068" width="20.5703125" style="123" customWidth="1"/>
    <col min="13069" max="13069" width="21.140625" style="123" customWidth="1"/>
    <col min="13070" max="13070" width="9.5703125" style="123" customWidth="1"/>
    <col min="13071" max="13071" width="0.42578125" style="123" customWidth="1"/>
    <col min="13072" max="13078" width="6.42578125" style="123" customWidth="1"/>
    <col min="13079" max="13307" width="11.42578125" style="123"/>
    <col min="13308" max="13308" width="1" style="123" customWidth="1"/>
    <col min="13309" max="13309" width="4.28515625" style="123" customWidth="1"/>
    <col min="13310" max="13310" width="34.7109375" style="123" customWidth="1"/>
    <col min="13311" max="13311" width="0" style="123" hidden="1" customWidth="1"/>
    <col min="13312" max="13312" width="20" style="123" customWidth="1"/>
    <col min="13313" max="13313" width="20.85546875" style="123" customWidth="1"/>
    <col min="13314" max="13314" width="25" style="123" customWidth="1"/>
    <col min="13315" max="13315" width="18.7109375" style="123" customWidth="1"/>
    <col min="13316" max="13316" width="29.7109375" style="123" customWidth="1"/>
    <col min="13317" max="13317" width="13.42578125" style="123" customWidth="1"/>
    <col min="13318" max="13318" width="13.85546875" style="123" customWidth="1"/>
    <col min="13319" max="13323" width="16.5703125" style="123" customWidth="1"/>
    <col min="13324" max="13324" width="20.5703125" style="123" customWidth="1"/>
    <col min="13325" max="13325" width="21.140625" style="123" customWidth="1"/>
    <col min="13326" max="13326" width="9.5703125" style="123" customWidth="1"/>
    <col min="13327" max="13327" width="0.42578125" style="123" customWidth="1"/>
    <col min="13328" max="13334" width="6.42578125" style="123" customWidth="1"/>
    <col min="13335" max="13563" width="11.42578125" style="123"/>
    <col min="13564" max="13564" width="1" style="123" customWidth="1"/>
    <col min="13565" max="13565" width="4.28515625" style="123" customWidth="1"/>
    <col min="13566" max="13566" width="34.7109375" style="123" customWidth="1"/>
    <col min="13567" max="13567" width="0" style="123" hidden="1" customWidth="1"/>
    <col min="13568" max="13568" width="20" style="123" customWidth="1"/>
    <col min="13569" max="13569" width="20.85546875" style="123" customWidth="1"/>
    <col min="13570" max="13570" width="25" style="123" customWidth="1"/>
    <col min="13571" max="13571" width="18.7109375" style="123" customWidth="1"/>
    <col min="13572" max="13572" width="29.7109375" style="123" customWidth="1"/>
    <col min="13573" max="13573" width="13.42578125" style="123" customWidth="1"/>
    <col min="13574" max="13574" width="13.85546875" style="123" customWidth="1"/>
    <col min="13575" max="13579" width="16.5703125" style="123" customWidth="1"/>
    <col min="13580" max="13580" width="20.5703125" style="123" customWidth="1"/>
    <col min="13581" max="13581" width="21.140625" style="123" customWidth="1"/>
    <col min="13582" max="13582" width="9.5703125" style="123" customWidth="1"/>
    <col min="13583" max="13583" width="0.42578125" style="123" customWidth="1"/>
    <col min="13584" max="13590" width="6.42578125" style="123" customWidth="1"/>
    <col min="13591" max="13819" width="11.42578125" style="123"/>
    <col min="13820" max="13820" width="1" style="123" customWidth="1"/>
    <col min="13821" max="13821" width="4.28515625" style="123" customWidth="1"/>
    <col min="13822" max="13822" width="34.7109375" style="123" customWidth="1"/>
    <col min="13823" max="13823" width="0" style="123" hidden="1" customWidth="1"/>
    <col min="13824" max="13824" width="20" style="123" customWidth="1"/>
    <col min="13825" max="13825" width="20.85546875" style="123" customWidth="1"/>
    <col min="13826" max="13826" width="25" style="123" customWidth="1"/>
    <col min="13827" max="13827" width="18.7109375" style="123" customWidth="1"/>
    <col min="13828" max="13828" width="29.7109375" style="123" customWidth="1"/>
    <col min="13829" max="13829" width="13.42578125" style="123" customWidth="1"/>
    <col min="13830" max="13830" width="13.85546875" style="123" customWidth="1"/>
    <col min="13831" max="13835" width="16.5703125" style="123" customWidth="1"/>
    <col min="13836" max="13836" width="20.5703125" style="123" customWidth="1"/>
    <col min="13837" max="13837" width="21.140625" style="123" customWidth="1"/>
    <col min="13838" max="13838" width="9.5703125" style="123" customWidth="1"/>
    <col min="13839" max="13839" width="0.42578125" style="123" customWidth="1"/>
    <col min="13840" max="13846" width="6.42578125" style="123" customWidth="1"/>
    <col min="13847" max="14075" width="11.42578125" style="123"/>
    <col min="14076" max="14076" width="1" style="123" customWidth="1"/>
    <col min="14077" max="14077" width="4.28515625" style="123" customWidth="1"/>
    <col min="14078" max="14078" width="34.7109375" style="123" customWidth="1"/>
    <col min="14079" max="14079" width="0" style="123" hidden="1" customWidth="1"/>
    <col min="14080" max="14080" width="20" style="123" customWidth="1"/>
    <col min="14081" max="14081" width="20.85546875" style="123" customWidth="1"/>
    <col min="14082" max="14082" width="25" style="123" customWidth="1"/>
    <col min="14083" max="14083" width="18.7109375" style="123" customWidth="1"/>
    <col min="14084" max="14084" width="29.7109375" style="123" customWidth="1"/>
    <col min="14085" max="14085" width="13.42578125" style="123" customWidth="1"/>
    <col min="14086" max="14086" width="13.85546875" style="123" customWidth="1"/>
    <col min="14087" max="14091" width="16.5703125" style="123" customWidth="1"/>
    <col min="14092" max="14092" width="20.5703125" style="123" customWidth="1"/>
    <col min="14093" max="14093" width="21.140625" style="123" customWidth="1"/>
    <col min="14094" max="14094" width="9.5703125" style="123" customWidth="1"/>
    <col min="14095" max="14095" width="0.42578125" style="123" customWidth="1"/>
    <col min="14096" max="14102" width="6.42578125" style="123" customWidth="1"/>
    <col min="14103" max="14331" width="11.42578125" style="123"/>
    <col min="14332" max="14332" width="1" style="123" customWidth="1"/>
    <col min="14333" max="14333" width="4.28515625" style="123" customWidth="1"/>
    <col min="14334" max="14334" width="34.7109375" style="123" customWidth="1"/>
    <col min="14335" max="14335" width="0" style="123" hidden="1" customWidth="1"/>
    <col min="14336" max="14336" width="20" style="123" customWidth="1"/>
    <col min="14337" max="14337" width="20.85546875" style="123" customWidth="1"/>
    <col min="14338" max="14338" width="25" style="123" customWidth="1"/>
    <col min="14339" max="14339" width="18.7109375" style="123" customWidth="1"/>
    <col min="14340" max="14340" width="29.7109375" style="123" customWidth="1"/>
    <col min="14341" max="14341" width="13.42578125" style="123" customWidth="1"/>
    <col min="14342" max="14342" width="13.85546875" style="123" customWidth="1"/>
    <col min="14343" max="14347" width="16.5703125" style="123" customWidth="1"/>
    <col min="14348" max="14348" width="20.5703125" style="123" customWidth="1"/>
    <col min="14349" max="14349" width="21.140625" style="123" customWidth="1"/>
    <col min="14350" max="14350" width="9.5703125" style="123" customWidth="1"/>
    <col min="14351" max="14351" width="0.42578125" style="123" customWidth="1"/>
    <col min="14352" max="14358" width="6.42578125" style="123" customWidth="1"/>
    <col min="14359" max="14587" width="11.42578125" style="123"/>
    <col min="14588" max="14588" width="1" style="123" customWidth="1"/>
    <col min="14589" max="14589" width="4.28515625" style="123" customWidth="1"/>
    <col min="14590" max="14590" width="34.7109375" style="123" customWidth="1"/>
    <col min="14591" max="14591" width="0" style="123" hidden="1" customWidth="1"/>
    <col min="14592" max="14592" width="20" style="123" customWidth="1"/>
    <col min="14593" max="14593" width="20.85546875" style="123" customWidth="1"/>
    <col min="14594" max="14594" width="25" style="123" customWidth="1"/>
    <col min="14595" max="14595" width="18.7109375" style="123" customWidth="1"/>
    <col min="14596" max="14596" width="29.7109375" style="123" customWidth="1"/>
    <col min="14597" max="14597" width="13.42578125" style="123" customWidth="1"/>
    <col min="14598" max="14598" width="13.85546875" style="123" customWidth="1"/>
    <col min="14599" max="14603" width="16.5703125" style="123" customWidth="1"/>
    <col min="14604" max="14604" width="20.5703125" style="123" customWidth="1"/>
    <col min="14605" max="14605" width="21.140625" style="123" customWidth="1"/>
    <col min="14606" max="14606" width="9.5703125" style="123" customWidth="1"/>
    <col min="14607" max="14607" width="0.42578125" style="123" customWidth="1"/>
    <col min="14608" max="14614" width="6.42578125" style="123" customWidth="1"/>
    <col min="14615" max="14843" width="11.42578125" style="123"/>
    <col min="14844" max="14844" width="1" style="123" customWidth="1"/>
    <col min="14845" max="14845" width="4.28515625" style="123" customWidth="1"/>
    <col min="14846" max="14846" width="34.7109375" style="123" customWidth="1"/>
    <col min="14847" max="14847" width="0" style="123" hidden="1" customWidth="1"/>
    <col min="14848" max="14848" width="20" style="123" customWidth="1"/>
    <col min="14849" max="14849" width="20.85546875" style="123" customWidth="1"/>
    <col min="14850" max="14850" width="25" style="123" customWidth="1"/>
    <col min="14851" max="14851" width="18.7109375" style="123" customWidth="1"/>
    <col min="14852" max="14852" width="29.7109375" style="123" customWidth="1"/>
    <col min="14853" max="14853" width="13.42578125" style="123" customWidth="1"/>
    <col min="14854" max="14854" width="13.85546875" style="123" customWidth="1"/>
    <col min="14855" max="14859" width="16.5703125" style="123" customWidth="1"/>
    <col min="14860" max="14860" width="20.5703125" style="123" customWidth="1"/>
    <col min="14861" max="14861" width="21.140625" style="123" customWidth="1"/>
    <col min="14862" max="14862" width="9.5703125" style="123" customWidth="1"/>
    <col min="14863" max="14863" width="0.42578125" style="123" customWidth="1"/>
    <col min="14864" max="14870" width="6.42578125" style="123" customWidth="1"/>
    <col min="14871" max="15099" width="11.42578125" style="123"/>
    <col min="15100" max="15100" width="1" style="123" customWidth="1"/>
    <col min="15101" max="15101" width="4.28515625" style="123" customWidth="1"/>
    <col min="15102" max="15102" width="34.7109375" style="123" customWidth="1"/>
    <col min="15103" max="15103" width="0" style="123" hidden="1" customWidth="1"/>
    <col min="15104" max="15104" width="20" style="123" customWidth="1"/>
    <col min="15105" max="15105" width="20.85546875" style="123" customWidth="1"/>
    <col min="15106" max="15106" width="25" style="123" customWidth="1"/>
    <col min="15107" max="15107" width="18.7109375" style="123" customWidth="1"/>
    <col min="15108" max="15108" width="29.7109375" style="123" customWidth="1"/>
    <col min="15109" max="15109" width="13.42578125" style="123" customWidth="1"/>
    <col min="15110" max="15110" width="13.85546875" style="123" customWidth="1"/>
    <col min="15111" max="15115" width="16.5703125" style="123" customWidth="1"/>
    <col min="15116" max="15116" width="20.5703125" style="123" customWidth="1"/>
    <col min="15117" max="15117" width="21.140625" style="123" customWidth="1"/>
    <col min="15118" max="15118" width="9.5703125" style="123" customWidth="1"/>
    <col min="15119" max="15119" width="0.42578125" style="123" customWidth="1"/>
    <col min="15120" max="15126" width="6.42578125" style="123" customWidth="1"/>
    <col min="15127" max="15355" width="11.42578125" style="123"/>
    <col min="15356" max="15356" width="1" style="123" customWidth="1"/>
    <col min="15357" max="15357" width="4.28515625" style="123" customWidth="1"/>
    <col min="15358" max="15358" width="34.7109375" style="123" customWidth="1"/>
    <col min="15359" max="15359" width="0" style="123" hidden="1" customWidth="1"/>
    <col min="15360" max="15360" width="20" style="123" customWidth="1"/>
    <col min="15361" max="15361" width="20.85546875" style="123" customWidth="1"/>
    <col min="15362" max="15362" width="25" style="123" customWidth="1"/>
    <col min="15363" max="15363" width="18.7109375" style="123" customWidth="1"/>
    <col min="15364" max="15364" width="29.7109375" style="123" customWidth="1"/>
    <col min="15365" max="15365" width="13.42578125" style="123" customWidth="1"/>
    <col min="15366" max="15366" width="13.85546875" style="123" customWidth="1"/>
    <col min="15367" max="15371" width="16.5703125" style="123" customWidth="1"/>
    <col min="15372" max="15372" width="20.5703125" style="123" customWidth="1"/>
    <col min="15373" max="15373" width="21.140625" style="123" customWidth="1"/>
    <col min="15374" max="15374" width="9.5703125" style="123" customWidth="1"/>
    <col min="15375" max="15375" width="0.42578125" style="123" customWidth="1"/>
    <col min="15376" max="15382" width="6.42578125" style="123" customWidth="1"/>
    <col min="15383" max="15611" width="11.42578125" style="123"/>
    <col min="15612" max="15612" width="1" style="123" customWidth="1"/>
    <col min="15613" max="15613" width="4.28515625" style="123" customWidth="1"/>
    <col min="15614" max="15614" width="34.7109375" style="123" customWidth="1"/>
    <col min="15615" max="15615" width="0" style="123" hidden="1" customWidth="1"/>
    <col min="15616" max="15616" width="20" style="123" customWidth="1"/>
    <col min="15617" max="15617" width="20.85546875" style="123" customWidth="1"/>
    <col min="15618" max="15618" width="25" style="123" customWidth="1"/>
    <col min="15619" max="15619" width="18.7109375" style="123" customWidth="1"/>
    <col min="15620" max="15620" width="29.7109375" style="123" customWidth="1"/>
    <col min="15621" max="15621" width="13.42578125" style="123" customWidth="1"/>
    <col min="15622" max="15622" width="13.85546875" style="123" customWidth="1"/>
    <col min="15623" max="15627" width="16.5703125" style="123" customWidth="1"/>
    <col min="15628" max="15628" width="20.5703125" style="123" customWidth="1"/>
    <col min="15629" max="15629" width="21.140625" style="123" customWidth="1"/>
    <col min="15630" max="15630" width="9.5703125" style="123" customWidth="1"/>
    <col min="15631" max="15631" width="0.42578125" style="123" customWidth="1"/>
    <col min="15632" max="15638" width="6.42578125" style="123" customWidth="1"/>
    <col min="15639" max="15867" width="11.42578125" style="123"/>
    <col min="15868" max="15868" width="1" style="123" customWidth="1"/>
    <col min="15869" max="15869" width="4.28515625" style="123" customWidth="1"/>
    <col min="15870" max="15870" width="34.7109375" style="123" customWidth="1"/>
    <col min="15871" max="15871" width="0" style="123" hidden="1" customWidth="1"/>
    <col min="15872" max="15872" width="20" style="123" customWidth="1"/>
    <col min="15873" max="15873" width="20.85546875" style="123" customWidth="1"/>
    <col min="15874" max="15874" width="25" style="123" customWidth="1"/>
    <col min="15875" max="15875" width="18.7109375" style="123" customWidth="1"/>
    <col min="15876" max="15876" width="29.7109375" style="123" customWidth="1"/>
    <col min="15877" max="15877" width="13.42578125" style="123" customWidth="1"/>
    <col min="15878" max="15878" width="13.85546875" style="123" customWidth="1"/>
    <col min="15879" max="15883" width="16.5703125" style="123" customWidth="1"/>
    <col min="15884" max="15884" width="20.5703125" style="123" customWidth="1"/>
    <col min="15885" max="15885" width="21.140625" style="123" customWidth="1"/>
    <col min="15886" max="15886" width="9.5703125" style="123" customWidth="1"/>
    <col min="15887" max="15887" width="0.42578125" style="123" customWidth="1"/>
    <col min="15888" max="15894" width="6.42578125" style="123" customWidth="1"/>
    <col min="15895" max="16123" width="11.42578125" style="123"/>
    <col min="16124" max="16124" width="1" style="123" customWidth="1"/>
    <col min="16125" max="16125" width="4.28515625" style="123" customWidth="1"/>
    <col min="16126" max="16126" width="34.7109375" style="123" customWidth="1"/>
    <col min="16127" max="16127" width="0" style="123" hidden="1" customWidth="1"/>
    <col min="16128" max="16128" width="20" style="123" customWidth="1"/>
    <col min="16129" max="16129" width="20.85546875" style="123" customWidth="1"/>
    <col min="16130" max="16130" width="25" style="123" customWidth="1"/>
    <col min="16131" max="16131" width="18.7109375" style="123" customWidth="1"/>
    <col min="16132" max="16132" width="29.7109375" style="123" customWidth="1"/>
    <col min="16133" max="16133" width="13.42578125" style="123" customWidth="1"/>
    <col min="16134" max="16134" width="13.85546875" style="123" customWidth="1"/>
    <col min="16135" max="16139" width="16.5703125" style="123" customWidth="1"/>
    <col min="16140" max="16140" width="20.5703125" style="123" customWidth="1"/>
    <col min="16141" max="16141" width="21.140625" style="123" customWidth="1"/>
    <col min="16142" max="16142" width="9.5703125" style="123" customWidth="1"/>
    <col min="16143" max="16143" width="0.42578125" style="123" customWidth="1"/>
    <col min="16144" max="16150" width="6.42578125" style="123" customWidth="1"/>
    <col min="16151" max="16371" width="11.42578125" style="123"/>
    <col min="16372" max="16384" width="11.42578125" style="123" customWidth="1"/>
  </cols>
  <sheetData>
    <row r="2" spans="1:16" ht="15" x14ac:dyDescent="0.25">
      <c r="B2" s="493" t="s">
        <v>77</v>
      </c>
      <c r="C2" s="494"/>
      <c r="D2" s="494"/>
      <c r="E2" s="494"/>
      <c r="F2" s="494"/>
      <c r="G2" s="494"/>
      <c r="H2" s="494"/>
      <c r="I2" s="494"/>
      <c r="J2" s="494"/>
      <c r="K2" s="494"/>
      <c r="L2" s="494"/>
      <c r="M2" s="494"/>
      <c r="N2" s="494"/>
      <c r="O2" s="494"/>
      <c r="P2" s="494"/>
    </row>
    <row r="4" spans="1:16" ht="15" x14ac:dyDescent="0.25">
      <c r="B4" s="505" t="s">
        <v>78</v>
      </c>
      <c r="C4" s="505"/>
      <c r="D4" s="505"/>
      <c r="E4" s="505"/>
      <c r="F4" s="505"/>
      <c r="G4" s="505"/>
      <c r="H4" s="505"/>
      <c r="I4" s="505"/>
      <c r="J4" s="505"/>
      <c r="K4" s="505"/>
      <c r="L4" s="505"/>
      <c r="M4" s="505"/>
      <c r="N4" s="505"/>
      <c r="O4" s="505"/>
      <c r="P4" s="505"/>
    </row>
    <row r="5" spans="1:16" s="171" customFormat="1" ht="15" x14ac:dyDescent="0.25">
      <c r="A5" s="508" t="s">
        <v>79</v>
      </c>
      <c r="B5" s="508"/>
      <c r="C5" s="508"/>
      <c r="D5" s="508"/>
      <c r="E5" s="508"/>
      <c r="F5" s="508"/>
      <c r="G5" s="508"/>
      <c r="H5" s="508"/>
      <c r="I5" s="508"/>
      <c r="J5" s="508"/>
      <c r="K5" s="508"/>
      <c r="L5" s="508"/>
    </row>
    <row r="6" spans="1:16" ht="15" thickBot="1" x14ac:dyDescent="0.3"/>
    <row r="7" spans="1:16" ht="15.75" thickBot="1" x14ac:dyDescent="0.3">
      <c r="B7" s="130" t="s">
        <v>80</v>
      </c>
      <c r="C7" s="500" t="s">
        <v>62</v>
      </c>
      <c r="D7" s="500"/>
      <c r="E7" s="500"/>
      <c r="F7" s="500"/>
      <c r="G7" s="500"/>
      <c r="H7" s="500"/>
      <c r="I7" s="500"/>
      <c r="J7" s="500"/>
      <c r="K7" s="500"/>
      <c r="L7" s="500"/>
      <c r="M7" s="500"/>
      <c r="N7" s="501"/>
    </row>
    <row r="8" spans="1:16" ht="15.75" thickBot="1" x14ac:dyDescent="0.3">
      <c r="B8" s="130" t="s">
        <v>81</v>
      </c>
      <c r="C8" s="500" t="s">
        <v>871</v>
      </c>
      <c r="D8" s="500"/>
      <c r="E8" s="500"/>
      <c r="F8" s="500"/>
      <c r="G8" s="500"/>
      <c r="H8" s="500"/>
      <c r="I8" s="500"/>
      <c r="J8" s="500"/>
      <c r="K8" s="500"/>
      <c r="L8" s="500"/>
      <c r="M8" s="500"/>
      <c r="N8" s="501"/>
    </row>
    <row r="9" spans="1:16" ht="15.75" thickBot="1" x14ac:dyDescent="0.3">
      <c r="B9" s="130" t="s">
        <v>82</v>
      </c>
      <c r="C9" s="500" t="s">
        <v>872</v>
      </c>
      <c r="D9" s="500"/>
      <c r="E9" s="500"/>
      <c r="F9" s="500"/>
      <c r="G9" s="500"/>
      <c r="H9" s="500"/>
      <c r="I9" s="500"/>
      <c r="J9" s="500"/>
      <c r="K9" s="500"/>
      <c r="L9" s="500"/>
      <c r="M9" s="500"/>
      <c r="N9" s="501"/>
    </row>
    <row r="10" spans="1:16" ht="15.75" thickBot="1" x14ac:dyDescent="0.3">
      <c r="B10" s="130" t="s">
        <v>83</v>
      </c>
      <c r="C10" s="500" t="s">
        <v>873</v>
      </c>
      <c r="D10" s="500"/>
      <c r="E10" s="500"/>
      <c r="F10" s="500"/>
      <c r="G10" s="500"/>
      <c r="H10" s="500"/>
      <c r="I10" s="500"/>
      <c r="J10" s="500"/>
      <c r="K10" s="500"/>
      <c r="L10" s="500"/>
      <c r="M10" s="500"/>
      <c r="N10" s="501"/>
    </row>
    <row r="11" spans="1:16" ht="15.75" thickBot="1" x14ac:dyDescent="0.3">
      <c r="B11" s="130" t="s">
        <v>84</v>
      </c>
      <c r="C11" s="502">
        <v>30</v>
      </c>
      <c r="D11" s="502"/>
      <c r="E11" s="503"/>
      <c r="F11" s="172"/>
      <c r="G11" s="172"/>
      <c r="H11" s="172"/>
      <c r="I11" s="172"/>
      <c r="J11" s="172"/>
      <c r="K11" s="172"/>
      <c r="L11" s="172"/>
      <c r="M11" s="172"/>
      <c r="N11" s="173"/>
    </row>
    <row r="12" spans="1:16" ht="15.75" thickBot="1" x14ac:dyDescent="0.3">
      <c r="B12" s="131" t="s">
        <v>85</v>
      </c>
      <c r="C12" s="147">
        <v>42021</v>
      </c>
      <c r="D12" s="104"/>
      <c r="E12" s="104"/>
      <c r="F12" s="104"/>
      <c r="G12" s="104"/>
      <c r="H12" s="104"/>
      <c r="I12" s="104"/>
      <c r="J12" s="104"/>
      <c r="K12" s="104"/>
      <c r="L12" s="104"/>
      <c r="M12" s="104"/>
      <c r="N12" s="105"/>
    </row>
    <row r="13" spans="1:16" ht="15" x14ac:dyDescent="0.25">
      <c r="B13" s="132"/>
      <c r="C13" s="148"/>
      <c r="D13" s="133"/>
      <c r="E13" s="133"/>
      <c r="F13" s="133"/>
      <c r="G13" s="133"/>
      <c r="H13" s="133"/>
      <c r="I13" s="174"/>
      <c r="J13" s="174"/>
      <c r="K13" s="174"/>
      <c r="L13" s="174"/>
      <c r="M13" s="174"/>
      <c r="N13" s="133"/>
    </row>
    <row r="14" spans="1:16" ht="15" x14ac:dyDescent="0.25">
      <c r="I14" s="174"/>
      <c r="J14" s="174"/>
      <c r="K14" s="174"/>
      <c r="L14" s="174"/>
      <c r="M14" s="174"/>
      <c r="N14" s="175"/>
    </row>
    <row r="15" spans="1:16" ht="30" customHeight="1" x14ac:dyDescent="0.25">
      <c r="B15" s="498" t="s">
        <v>86</v>
      </c>
      <c r="C15" s="498"/>
      <c r="D15" s="176" t="s">
        <v>87</v>
      </c>
      <c r="E15" s="176" t="s">
        <v>88</v>
      </c>
      <c r="F15" s="176" t="s">
        <v>89</v>
      </c>
      <c r="G15" s="177"/>
      <c r="I15" s="149"/>
      <c r="J15" s="149"/>
      <c r="K15" s="149"/>
      <c r="L15" s="149"/>
      <c r="M15" s="149"/>
      <c r="N15" s="175"/>
    </row>
    <row r="16" spans="1:16" ht="15" x14ac:dyDescent="0.25">
      <c r="B16" s="498"/>
      <c r="C16" s="498"/>
      <c r="D16" s="176">
        <v>30</v>
      </c>
      <c r="E16" s="180">
        <v>1003952322</v>
      </c>
      <c r="F16" s="178">
        <v>369</v>
      </c>
      <c r="G16" s="179"/>
      <c r="I16" s="150"/>
      <c r="J16" s="150"/>
      <c r="K16" s="150"/>
      <c r="L16" s="150"/>
      <c r="M16" s="150"/>
      <c r="N16" s="175"/>
    </row>
    <row r="17" spans="1:14" ht="15" x14ac:dyDescent="0.25">
      <c r="B17" s="498"/>
      <c r="C17" s="498"/>
      <c r="D17" s="176"/>
      <c r="E17" s="178"/>
      <c r="F17" s="178"/>
      <c r="G17" s="179"/>
      <c r="I17" s="150"/>
      <c r="J17" s="150"/>
      <c r="K17" s="150"/>
      <c r="L17" s="150"/>
      <c r="M17" s="150"/>
      <c r="N17" s="175"/>
    </row>
    <row r="18" spans="1:14" ht="15" x14ac:dyDescent="0.25">
      <c r="B18" s="498"/>
      <c r="C18" s="498"/>
      <c r="D18" s="176"/>
      <c r="E18" s="180"/>
      <c r="F18" s="178"/>
      <c r="G18" s="179"/>
      <c r="I18" s="150"/>
      <c r="J18" s="150"/>
      <c r="K18" s="150"/>
      <c r="L18" s="150"/>
      <c r="M18" s="150"/>
      <c r="N18" s="175"/>
    </row>
    <row r="19" spans="1:14" ht="15" x14ac:dyDescent="0.25">
      <c r="B19" s="498"/>
      <c r="C19" s="498"/>
      <c r="D19" s="176"/>
      <c r="E19" s="180"/>
      <c r="F19" s="178"/>
      <c r="G19" s="179"/>
      <c r="H19" s="151"/>
      <c r="I19" s="150"/>
      <c r="J19" s="150"/>
      <c r="K19" s="150"/>
      <c r="L19" s="150"/>
      <c r="M19" s="150"/>
      <c r="N19" s="181"/>
    </row>
    <row r="20" spans="1:14" ht="15" x14ac:dyDescent="0.25">
      <c r="B20" s="498"/>
      <c r="C20" s="498"/>
      <c r="D20" s="176"/>
      <c r="E20" s="180"/>
      <c r="F20" s="178"/>
      <c r="G20" s="179"/>
      <c r="H20" s="151"/>
      <c r="I20" s="152"/>
      <c r="J20" s="152"/>
      <c r="K20" s="152"/>
      <c r="L20" s="152"/>
      <c r="M20" s="152"/>
      <c r="N20" s="181"/>
    </row>
    <row r="21" spans="1:14" ht="15" x14ac:dyDescent="0.25">
      <c r="B21" s="498"/>
      <c r="C21" s="498"/>
      <c r="D21" s="176"/>
      <c r="E21" s="180"/>
      <c r="F21" s="178"/>
      <c r="G21" s="179"/>
      <c r="H21" s="151"/>
      <c r="I21" s="174"/>
      <c r="J21" s="174"/>
      <c r="K21" s="174"/>
      <c r="L21" s="174"/>
      <c r="M21" s="174"/>
      <c r="N21" s="181"/>
    </row>
    <row r="22" spans="1:14" ht="15" x14ac:dyDescent="0.25">
      <c r="B22" s="498"/>
      <c r="C22" s="498"/>
      <c r="D22" s="176"/>
      <c r="E22" s="180"/>
      <c r="F22" s="178"/>
      <c r="G22" s="179"/>
      <c r="H22" s="151"/>
      <c r="I22" s="174"/>
      <c r="J22" s="174"/>
      <c r="K22" s="174"/>
      <c r="L22" s="174"/>
      <c r="M22" s="174"/>
      <c r="N22" s="181"/>
    </row>
    <row r="23" spans="1:14" ht="15.75" thickBot="1" x14ac:dyDescent="0.3">
      <c r="B23" s="489" t="s">
        <v>90</v>
      </c>
      <c r="C23" s="491"/>
      <c r="D23" s="176"/>
      <c r="E23" s="182">
        <f>SUM(E16:E22)</f>
        <v>1003952322</v>
      </c>
      <c r="F23" s="178">
        <f>SUM(F16:F22)</f>
        <v>369</v>
      </c>
      <c r="G23" s="179"/>
      <c r="H23" s="151"/>
      <c r="I23" s="174"/>
      <c r="J23" s="174"/>
      <c r="K23" s="174"/>
      <c r="L23" s="174"/>
      <c r="M23" s="174"/>
      <c r="N23" s="181"/>
    </row>
    <row r="24" spans="1:14" ht="43.5" thickBot="1" x14ac:dyDescent="0.3">
      <c r="A24" s="131"/>
      <c r="B24" s="127" t="s">
        <v>91</v>
      </c>
      <c r="C24" s="127" t="s">
        <v>92</v>
      </c>
      <c r="E24" s="149"/>
      <c r="F24" s="149"/>
      <c r="G24" s="149"/>
      <c r="H24" s="149"/>
      <c r="I24" s="132"/>
      <c r="J24" s="132"/>
      <c r="K24" s="132"/>
      <c r="L24" s="132"/>
      <c r="M24" s="132"/>
    </row>
    <row r="25" spans="1:14" ht="15.75" thickBot="1" x14ac:dyDescent="0.3">
      <c r="A25" s="183">
        <v>1</v>
      </c>
      <c r="C25" s="184">
        <f>+F23*80%</f>
        <v>295.2</v>
      </c>
      <c r="D25" s="150"/>
      <c r="E25" s="185">
        <f>E23</f>
        <v>1003952322</v>
      </c>
      <c r="F25" s="153"/>
      <c r="G25" s="153"/>
      <c r="H25" s="153"/>
      <c r="I25" s="186"/>
      <c r="J25" s="186"/>
      <c r="K25" s="186"/>
      <c r="L25" s="186"/>
      <c r="M25" s="186"/>
    </row>
    <row r="26" spans="1:14" ht="15" x14ac:dyDescent="0.25">
      <c r="A26" s="187"/>
      <c r="C26" s="108"/>
      <c r="D26" s="150"/>
      <c r="E26" s="154"/>
      <c r="F26" s="153"/>
      <c r="G26" s="153"/>
      <c r="H26" s="153"/>
      <c r="I26" s="186"/>
      <c r="J26" s="186"/>
      <c r="K26" s="186"/>
      <c r="L26" s="186"/>
      <c r="M26" s="186"/>
    </row>
    <row r="27" spans="1:14" ht="15" x14ac:dyDescent="0.25">
      <c r="A27" s="187"/>
      <c r="C27" s="108"/>
      <c r="D27" s="150"/>
      <c r="E27" s="154"/>
      <c r="F27" s="153"/>
      <c r="G27" s="153"/>
      <c r="H27" s="153"/>
      <c r="I27" s="186"/>
      <c r="J27" s="186"/>
      <c r="K27" s="186"/>
      <c r="L27" s="186"/>
      <c r="M27" s="186"/>
    </row>
    <row r="28" spans="1:14" ht="15" x14ac:dyDescent="0.2">
      <c r="A28" s="187"/>
      <c r="B28" s="188" t="s">
        <v>93</v>
      </c>
      <c r="C28" s="171"/>
      <c r="D28" s="171"/>
      <c r="E28" s="171"/>
      <c r="F28" s="171"/>
      <c r="G28" s="171"/>
      <c r="H28" s="171"/>
      <c r="I28" s="174"/>
      <c r="J28" s="174"/>
      <c r="K28" s="174"/>
      <c r="L28" s="174"/>
      <c r="M28" s="174"/>
      <c r="N28" s="175"/>
    </row>
    <row r="29" spans="1:14" ht="15" x14ac:dyDescent="0.2">
      <c r="A29" s="187"/>
      <c r="B29" s="171"/>
      <c r="C29" s="171"/>
      <c r="D29" s="171"/>
      <c r="E29" s="171"/>
      <c r="F29" s="171"/>
      <c r="G29" s="171"/>
      <c r="H29" s="171"/>
      <c r="I29" s="174"/>
      <c r="J29" s="174"/>
      <c r="K29" s="174"/>
      <c r="L29" s="174"/>
      <c r="M29" s="174"/>
      <c r="N29" s="175"/>
    </row>
    <row r="30" spans="1:14" ht="15" x14ac:dyDescent="0.2">
      <c r="A30" s="187"/>
      <c r="B30" s="176" t="s">
        <v>94</v>
      </c>
      <c r="C30" s="176" t="s">
        <v>75</v>
      </c>
      <c r="D30" s="176" t="s">
        <v>95</v>
      </c>
      <c r="E30" s="171"/>
      <c r="F30" s="171"/>
      <c r="G30" s="171"/>
      <c r="H30" s="171"/>
      <c r="I30" s="174"/>
      <c r="J30" s="174"/>
      <c r="K30" s="174"/>
      <c r="L30" s="174"/>
      <c r="M30" s="174"/>
      <c r="N30" s="175"/>
    </row>
    <row r="31" spans="1:14" ht="15" x14ac:dyDescent="0.2">
      <c r="A31" s="187"/>
      <c r="B31" s="99" t="s">
        <v>97</v>
      </c>
      <c r="C31" s="85" t="s">
        <v>98</v>
      </c>
      <c r="D31" s="99"/>
      <c r="E31" s="171"/>
      <c r="F31" s="171"/>
      <c r="G31" s="171"/>
      <c r="H31" s="171"/>
      <c r="I31" s="174"/>
      <c r="J31" s="174"/>
      <c r="K31" s="174"/>
      <c r="L31" s="174"/>
      <c r="M31" s="174"/>
      <c r="N31" s="175"/>
    </row>
    <row r="32" spans="1:14" ht="15" x14ac:dyDescent="0.2">
      <c r="A32" s="187"/>
      <c r="B32" s="99" t="s">
        <v>99</v>
      </c>
      <c r="C32" s="85" t="s">
        <v>98</v>
      </c>
      <c r="D32" s="99"/>
      <c r="E32" s="171"/>
      <c r="F32" s="171"/>
      <c r="G32" s="171"/>
      <c r="H32" s="171"/>
      <c r="I32" s="174"/>
      <c r="J32" s="174"/>
      <c r="K32" s="174"/>
      <c r="L32" s="174"/>
      <c r="M32" s="174"/>
      <c r="N32" s="175"/>
    </row>
    <row r="33" spans="1:14" ht="15" x14ac:dyDescent="0.2">
      <c r="A33" s="187"/>
      <c r="B33" s="99" t="s">
        <v>100</v>
      </c>
      <c r="C33" s="85" t="s">
        <v>98</v>
      </c>
      <c r="D33" s="99"/>
      <c r="E33" s="171"/>
      <c r="F33" s="171"/>
      <c r="G33" s="171"/>
      <c r="H33" s="171"/>
      <c r="I33" s="174"/>
      <c r="J33" s="174"/>
      <c r="K33" s="174"/>
      <c r="L33" s="174"/>
      <c r="M33" s="174"/>
      <c r="N33" s="175"/>
    </row>
    <row r="34" spans="1:14" ht="15" x14ac:dyDescent="0.2">
      <c r="A34" s="187"/>
      <c r="B34" s="99" t="s">
        <v>101</v>
      </c>
      <c r="C34" s="85"/>
      <c r="D34" s="85" t="s">
        <v>98</v>
      </c>
      <c r="E34" s="171"/>
      <c r="F34" s="171"/>
      <c r="G34" s="171"/>
      <c r="H34" s="171"/>
      <c r="I34" s="174"/>
      <c r="J34" s="174"/>
      <c r="K34" s="174"/>
      <c r="L34" s="174"/>
      <c r="M34" s="174"/>
      <c r="N34" s="175"/>
    </row>
    <row r="35" spans="1:14" ht="15" x14ac:dyDescent="0.2">
      <c r="A35" s="187"/>
      <c r="B35" s="171"/>
      <c r="C35" s="171"/>
      <c r="D35" s="171"/>
      <c r="E35" s="171"/>
      <c r="F35" s="171"/>
      <c r="G35" s="171"/>
      <c r="H35" s="171"/>
      <c r="I35" s="174"/>
      <c r="J35" s="174"/>
      <c r="K35" s="174"/>
      <c r="L35" s="174"/>
      <c r="M35" s="174"/>
      <c r="N35" s="175"/>
    </row>
    <row r="36" spans="1:14" ht="15" x14ac:dyDescent="0.2">
      <c r="A36" s="187"/>
      <c r="B36" s="171"/>
      <c r="C36" s="171"/>
      <c r="D36" s="171"/>
      <c r="E36" s="171"/>
      <c r="F36" s="171"/>
      <c r="G36" s="171"/>
      <c r="H36" s="171"/>
      <c r="I36" s="174"/>
      <c r="J36" s="174"/>
      <c r="K36" s="174"/>
      <c r="L36" s="174"/>
      <c r="M36" s="174"/>
      <c r="N36" s="175"/>
    </row>
    <row r="37" spans="1:14" ht="15" x14ac:dyDescent="0.2">
      <c r="A37" s="187"/>
      <c r="B37" s="188" t="s">
        <v>102</v>
      </c>
      <c r="C37" s="171"/>
      <c r="D37" s="171"/>
      <c r="E37" s="171"/>
      <c r="F37" s="171"/>
      <c r="G37" s="171"/>
      <c r="H37" s="171"/>
      <c r="I37" s="174"/>
      <c r="J37" s="174"/>
      <c r="K37" s="174"/>
      <c r="L37" s="174"/>
      <c r="M37" s="174"/>
      <c r="N37" s="175"/>
    </row>
    <row r="38" spans="1:14" ht="15" x14ac:dyDescent="0.2">
      <c r="A38" s="187"/>
      <c r="B38" s="171"/>
      <c r="C38" s="171"/>
      <c r="D38" s="171"/>
      <c r="E38" s="171"/>
      <c r="F38" s="171"/>
      <c r="G38" s="171"/>
      <c r="H38" s="171"/>
      <c r="I38" s="174"/>
      <c r="J38" s="174"/>
      <c r="K38" s="174"/>
      <c r="L38" s="174"/>
      <c r="M38" s="174"/>
      <c r="N38" s="175"/>
    </row>
    <row r="39" spans="1:14" ht="15" x14ac:dyDescent="0.2">
      <c r="A39" s="187"/>
      <c r="B39" s="171"/>
      <c r="C39" s="171"/>
      <c r="D39" s="171"/>
      <c r="E39" s="171"/>
      <c r="F39" s="171"/>
      <c r="G39" s="171"/>
      <c r="H39" s="171"/>
      <c r="I39" s="174"/>
      <c r="J39" s="174"/>
      <c r="K39" s="174"/>
      <c r="L39" s="174"/>
      <c r="M39" s="174"/>
      <c r="N39" s="175"/>
    </row>
    <row r="40" spans="1:14" ht="15" x14ac:dyDescent="0.2">
      <c r="A40" s="187"/>
      <c r="B40" s="176" t="s">
        <v>94</v>
      </c>
      <c r="C40" s="176" t="s">
        <v>103</v>
      </c>
      <c r="D40" s="158" t="s">
        <v>104</v>
      </c>
      <c r="E40" s="158" t="s">
        <v>105</v>
      </c>
      <c r="F40" s="171"/>
      <c r="G40" s="171"/>
      <c r="H40" s="171"/>
      <c r="I40" s="174"/>
      <c r="J40" s="174"/>
      <c r="K40" s="174"/>
      <c r="L40" s="174"/>
      <c r="M40" s="174"/>
      <c r="N40" s="175"/>
    </row>
    <row r="41" spans="1:14" ht="42.75" x14ac:dyDescent="0.2">
      <c r="A41" s="187"/>
      <c r="B41" s="190" t="s">
        <v>106</v>
      </c>
      <c r="C41" s="47">
        <v>40</v>
      </c>
      <c r="D41" s="85"/>
      <c r="E41" s="474">
        <f>+D41+D42</f>
        <v>0</v>
      </c>
      <c r="F41" s="171"/>
      <c r="G41" s="171"/>
      <c r="H41" s="171"/>
      <c r="I41" s="174"/>
      <c r="J41" s="174"/>
      <c r="K41" s="174"/>
      <c r="L41" s="174"/>
      <c r="M41" s="174"/>
      <c r="N41" s="175"/>
    </row>
    <row r="42" spans="1:14" ht="71.25" x14ac:dyDescent="0.2">
      <c r="A42" s="187"/>
      <c r="B42" s="190" t="s">
        <v>107</v>
      </c>
      <c r="C42" s="47">
        <v>60</v>
      </c>
      <c r="D42" s="85"/>
      <c r="E42" s="475"/>
      <c r="F42" s="171"/>
      <c r="G42" s="171"/>
      <c r="H42" s="171"/>
      <c r="I42" s="174"/>
      <c r="J42" s="174"/>
      <c r="K42" s="174"/>
      <c r="L42" s="174"/>
      <c r="M42" s="174"/>
      <c r="N42" s="175"/>
    </row>
    <row r="43" spans="1:14" ht="15" x14ac:dyDescent="0.25">
      <c r="A43" s="187"/>
      <c r="C43" s="108"/>
      <c r="D43" s="150"/>
      <c r="E43" s="154"/>
      <c r="F43" s="153"/>
      <c r="G43" s="153"/>
      <c r="H43" s="153"/>
      <c r="I43" s="186"/>
      <c r="J43" s="186"/>
      <c r="K43" s="186"/>
      <c r="L43" s="186"/>
      <c r="M43" s="186"/>
    </row>
    <row r="44" spans="1:14" ht="15" x14ac:dyDescent="0.25">
      <c r="A44" s="187"/>
      <c r="C44" s="108"/>
      <c r="D44" s="150"/>
      <c r="E44" s="154"/>
      <c r="F44" s="153"/>
      <c r="G44" s="153"/>
      <c r="H44" s="153"/>
      <c r="I44" s="186"/>
      <c r="J44" s="186"/>
      <c r="K44" s="186"/>
      <c r="L44" s="186"/>
      <c r="M44" s="186"/>
    </row>
    <row r="45" spans="1:14" ht="15" x14ac:dyDescent="0.25">
      <c r="A45" s="187"/>
      <c r="C45" s="108"/>
      <c r="D45" s="150"/>
      <c r="E45" s="154"/>
      <c r="F45" s="153"/>
      <c r="G45" s="153"/>
      <c r="H45" s="153"/>
      <c r="I45" s="186"/>
      <c r="J45" s="186"/>
      <c r="K45" s="186"/>
      <c r="L45" s="186"/>
      <c r="M45" s="186"/>
    </row>
    <row r="46" spans="1:14" ht="15" thickBot="1" x14ac:dyDescent="0.3">
      <c r="M46" s="504" t="s">
        <v>108</v>
      </c>
      <c r="N46" s="504"/>
    </row>
    <row r="47" spans="1:14" ht="15" x14ac:dyDescent="0.25">
      <c r="B47" s="188" t="s">
        <v>109</v>
      </c>
      <c r="M47" s="191"/>
      <c r="N47" s="191"/>
    </row>
    <row r="48" spans="1:14" ht="15" thickBot="1" x14ac:dyDescent="0.3">
      <c r="M48" s="191"/>
      <c r="N48" s="191"/>
    </row>
    <row r="49" spans="1:26" s="174" customFormat="1" ht="75" x14ac:dyDescent="0.25">
      <c r="B49" s="192" t="s">
        <v>110</v>
      </c>
      <c r="C49" s="192" t="s">
        <v>111</v>
      </c>
      <c r="D49" s="192" t="s">
        <v>112</v>
      </c>
      <c r="E49" s="192" t="s">
        <v>113</v>
      </c>
      <c r="F49" s="192" t="s">
        <v>114</v>
      </c>
      <c r="G49" s="192" t="s">
        <v>115</v>
      </c>
      <c r="H49" s="192" t="s">
        <v>116</v>
      </c>
      <c r="I49" s="192" t="s">
        <v>117</v>
      </c>
      <c r="J49" s="192" t="s">
        <v>118</v>
      </c>
      <c r="K49" s="192" t="s">
        <v>119</v>
      </c>
      <c r="L49" s="192" t="s">
        <v>120</v>
      </c>
      <c r="M49" s="193" t="s">
        <v>121</v>
      </c>
      <c r="N49" s="192" t="s">
        <v>122</v>
      </c>
      <c r="O49" s="192" t="s">
        <v>123</v>
      </c>
      <c r="P49" s="194" t="s">
        <v>124</v>
      </c>
      <c r="Q49" s="194" t="s">
        <v>125</v>
      </c>
    </row>
    <row r="50" spans="1:26" s="79" customFormat="1" ht="28.5" x14ac:dyDescent="0.25">
      <c r="A50" s="47">
        <v>1</v>
      </c>
      <c r="B50" s="62" t="s">
        <v>873</v>
      </c>
      <c r="C50" s="62" t="s">
        <v>879</v>
      </c>
      <c r="D50" s="62" t="s">
        <v>594</v>
      </c>
      <c r="E50" s="62" t="s">
        <v>1011</v>
      </c>
      <c r="F50" s="63" t="s">
        <v>75</v>
      </c>
      <c r="G50" s="64">
        <v>0.25</v>
      </c>
      <c r="H50" s="65">
        <v>40205</v>
      </c>
      <c r="I50" s="65">
        <v>40543</v>
      </c>
      <c r="J50" s="66" t="s">
        <v>95</v>
      </c>
      <c r="K50" s="67">
        <f>(I50-H50)/30</f>
        <v>11.266666666666667</v>
      </c>
      <c r="L50" s="80" t="s">
        <v>596</v>
      </c>
      <c r="M50" s="69">
        <v>330</v>
      </c>
      <c r="N50" s="68">
        <f>M50*G50</f>
        <v>82.5</v>
      </c>
      <c r="O50" s="70">
        <v>140803714</v>
      </c>
      <c r="P50" s="70" t="s">
        <v>1012</v>
      </c>
      <c r="Q50" s="76"/>
      <c r="R50" s="86"/>
      <c r="S50" s="86"/>
      <c r="T50" s="86"/>
      <c r="U50" s="86"/>
      <c r="V50" s="86"/>
      <c r="W50" s="86"/>
      <c r="X50" s="86"/>
      <c r="Y50" s="86"/>
      <c r="Z50" s="86"/>
    </row>
    <row r="51" spans="1:26" s="79" customFormat="1" ht="28.5" x14ac:dyDescent="0.25">
      <c r="A51" s="47">
        <f>+A50+1</f>
        <v>2</v>
      </c>
      <c r="B51" s="62" t="s">
        <v>872</v>
      </c>
      <c r="C51" s="62" t="s">
        <v>872</v>
      </c>
      <c r="D51" s="79" t="s">
        <v>927</v>
      </c>
      <c r="E51" s="76" t="s">
        <v>1013</v>
      </c>
      <c r="F51" s="63" t="s">
        <v>75</v>
      </c>
      <c r="G51" s="64">
        <v>0.25</v>
      </c>
      <c r="H51" s="65">
        <v>40337</v>
      </c>
      <c r="I51" s="65">
        <v>40794</v>
      </c>
      <c r="J51" s="66" t="s">
        <v>95</v>
      </c>
      <c r="K51" s="67">
        <f>(I51-H51)/30</f>
        <v>15.233333333333333</v>
      </c>
      <c r="L51" s="80" t="s">
        <v>596</v>
      </c>
      <c r="M51" s="69">
        <v>1440</v>
      </c>
      <c r="N51" s="68">
        <f t="shared" ref="N51:N52" si="0">M51*G51</f>
        <v>360</v>
      </c>
      <c r="O51" s="70">
        <v>636500000</v>
      </c>
      <c r="P51" s="70" t="s">
        <v>1014</v>
      </c>
      <c r="Q51" s="76"/>
      <c r="R51" s="86"/>
      <c r="S51" s="86"/>
      <c r="T51" s="86"/>
      <c r="U51" s="86"/>
      <c r="V51" s="86"/>
      <c r="W51" s="86"/>
      <c r="X51" s="86"/>
      <c r="Y51" s="86"/>
      <c r="Z51" s="86"/>
    </row>
    <row r="52" spans="1:26" s="79" customFormat="1" ht="85.5" x14ac:dyDescent="0.25">
      <c r="A52" s="47">
        <f t="shared" ref="A52" si="1">+A51+1</f>
        <v>3</v>
      </c>
      <c r="B52" s="62" t="s">
        <v>874</v>
      </c>
      <c r="C52" s="62" t="s">
        <v>1015</v>
      </c>
      <c r="D52" s="76" t="s">
        <v>927</v>
      </c>
      <c r="E52" s="62" t="s">
        <v>1016</v>
      </c>
      <c r="F52" s="63" t="s">
        <v>75</v>
      </c>
      <c r="G52" s="64">
        <v>0.5</v>
      </c>
      <c r="H52" s="65">
        <v>41257</v>
      </c>
      <c r="I52" s="65">
        <v>41773</v>
      </c>
      <c r="J52" s="66" t="s">
        <v>95</v>
      </c>
      <c r="K52" s="67">
        <f>(I52-H52)/30</f>
        <v>17.2</v>
      </c>
      <c r="L52" s="78" t="s">
        <v>596</v>
      </c>
      <c r="M52" s="69">
        <v>1517</v>
      </c>
      <c r="N52" s="68">
        <f t="shared" si="0"/>
        <v>758.5</v>
      </c>
      <c r="O52" s="70">
        <v>570520000</v>
      </c>
      <c r="P52" s="70" t="s">
        <v>1017</v>
      </c>
      <c r="Q52" s="76" t="s">
        <v>1018</v>
      </c>
      <c r="R52" s="86"/>
      <c r="S52" s="86"/>
      <c r="T52" s="86"/>
      <c r="U52" s="86"/>
      <c r="V52" s="86"/>
      <c r="W52" s="86"/>
      <c r="X52" s="86"/>
      <c r="Y52" s="86"/>
      <c r="Z52" s="86"/>
    </row>
    <row r="53" spans="1:26" s="79" customFormat="1" ht="15" x14ac:dyDescent="0.25">
      <c r="A53" s="47"/>
      <c r="B53" s="118" t="s">
        <v>105</v>
      </c>
      <c r="C53" s="63"/>
      <c r="D53" s="62"/>
      <c r="E53" s="138"/>
      <c r="F53" s="63"/>
      <c r="G53" s="63"/>
      <c r="H53" s="63"/>
      <c r="I53" s="66"/>
      <c r="J53" s="66"/>
      <c r="K53" s="139">
        <f>SUM(K50:K52)</f>
        <v>43.7</v>
      </c>
      <c r="L53" s="139">
        <f>SUM(L50:L52)</f>
        <v>0</v>
      </c>
      <c r="M53" s="139">
        <f>SUM(M50:M52)</f>
        <v>3287</v>
      </c>
      <c r="N53" s="140">
        <f>SUM(N50:N52)</f>
        <v>1201</v>
      </c>
      <c r="O53" s="70"/>
      <c r="P53" s="70"/>
      <c r="Q53" s="76"/>
    </row>
    <row r="54" spans="1:26" x14ac:dyDescent="0.25">
      <c r="E54" s="155"/>
      <c r="K54" s="156"/>
    </row>
    <row r="55" spans="1:26" ht="15" x14ac:dyDescent="0.25">
      <c r="B55" s="471" t="s">
        <v>133</v>
      </c>
      <c r="C55" s="471" t="s">
        <v>134</v>
      </c>
      <c r="D55" s="505" t="s">
        <v>135</v>
      </c>
      <c r="E55" s="505"/>
      <c r="K55" s="157"/>
      <c r="L55" s="157"/>
      <c r="M55" s="157"/>
    </row>
    <row r="56" spans="1:26" ht="15" x14ac:dyDescent="0.25">
      <c r="B56" s="473"/>
      <c r="C56" s="473"/>
      <c r="D56" s="158" t="s">
        <v>136</v>
      </c>
      <c r="E56" s="159" t="s">
        <v>137</v>
      </c>
      <c r="H56" s="141"/>
      <c r="I56" s="161">
        <v>40194</v>
      </c>
      <c r="K56" s="161"/>
      <c r="L56" s="157"/>
    </row>
    <row r="57" spans="1:26" ht="15" x14ac:dyDescent="0.25">
      <c r="B57" s="160" t="s">
        <v>139</v>
      </c>
      <c r="C57" s="162">
        <f>+K53</f>
        <v>43.7</v>
      </c>
      <c r="D57" s="85" t="s">
        <v>98</v>
      </c>
      <c r="E57" s="85"/>
      <c r="F57" s="142"/>
      <c r="G57" s="142"/>
      <c r="H57" s="142"/>
      <c r="I57" s="142"/>
      <c r="J57" s="142"/>
      <c r="L57" s="243" t="e">
        <f>K50+K51+K52+#REF!</f>
        <v>#REF!</v>
      </c>
      <c r="M57" s="142"/>
    </row>
    <row r="58" spans="1:26" ht="15" x14ac:dyDescent="0.25">
      <c r="B58" s="160" t="s">
        <v>140</v>
      </c>
      <c r="C58" s="164">
        <f>+M53</f>
        <v>3287</v>
      </c>
      <c r="D58" s="85" t="s">
        <v>98</v>
      </c>
      <c r="E58" s="85"/>
    </row>
    <row r="59" spans="1:26" x14ac:dyDescent="0.25">
      <c r="B59" s="187"/>
      <c r="C59" s="506"/>
      <c r="D59" s="506"/>
      <c r="E59" s="506"/>
      <c r="F59" s="506"/>
      <c r="G59" s="506"/>
      <c r="H59" s="506"/>
      <c r="I59" s="506"/>
      <c r="J59" s="506"/>
      <c r="K59" s="506"/>
      <c r="L59" s="506"/>
      <c r="M59" s="506"/>
      <c r="N59" s="506"/>
    </row>
    <row r="60" spans="1:26" ht="15" thickBot="1" x14ac:dyDescent="0.3"/>
    <row r="61" spans="1:26" ht="15.75" thickBot="1" x14ac:dyDescent="0.3">
      <c r="B61" s="507" t="s">
        <v>141</v>
      </c>
      <c r="C61" s="507"/>
      <c r="D61" s="507"/>
      <c r="E61" s="507"/>
      <c r="F61" s="507"/>
      <c r="G61" s="507"/>
      <c r="H61" s="507"/>
      <c r="I61" s="507"/>
      <c r="J61" s="507"/>
      <c r="K61" s="507"/>
      <c r="L61" s="507"/>
      <c r="M61" s="507"/>
      <c r="N61" s="507"/>
    </row>
    <row r="64" spans="1:26" ht="90" x14ac:dyDescent="0.25">
      <c r="B64" s="176" t="s">
        <v>142</v>
      </c>
      <c r="C64" s="195" t="s">
        <v>143</v>
      </c>
      <c r="D64" s="195" t="s">
        <v>144</v>
      </c>
      <c r="E64" s="195" t="s">
        <v>145</v>
      </c>
      <c r="F64" s="195" t="s">
        <v>146</v>
      </c>
      <c r="G64" s="195" t="s">
        <v>147</v>
      </c>
      <c r="H64" s="195" t="s">
        <v>148</v>
      </c>
      <c r="I64" s="176" t="s">
        <v>149</v>
      </c>
      <c r="J64" s="195" t="s">
        <v>150</v>
      </c>
      <c r="K64" s="195" t="s">
        <v>151</v>
      </c>
      <c r="L64" s="195" t="s">
        <v>152</v>
      </c>
      <c r="M64" s="195" t="s">
        <v>153</v>
      </c>
      <c r="N64" s="196" t="s">
        <v>154</v>
      </c>
      <c r="O64" s="196" t="s">
        <v>155</v>
      </c>
      <c r="P64" s="489" t="s">
        <v>96</v>
      </c>
      <c r="Q64" s="491"/>
      <c r="R64" s="195" t="s">
        <v>156</v>
      </c>
    </row>
    <row r="65" spans="2:18" ht="15" x14ac:dyDescent="0.2">
      <c r="B65" s="100" t="s">
        <v>541</v>
      </c>
      <c r="C65" s="100" t="s">
        <v>602</v>
      </c>
      <c r="D65" s="166" t="s">
        <v>1019</v>
      </c>
      <c r="E65" s="166">
        <v>253</v>
      </c>
      <c r="F65" s="169" t="s">
        <v>95</v>
      </c>
      <c r="G65" s="170" t="s">
        <v>95</v>
      </c>
      <c r="H65" s="169" t="s">
        <v>75</v>
      </c>
      <c r="I65" s="99" t="s">
        <v>95</v>
      </c>
      <c r="J65" s="100" t="s">
        <v>128</v>
      </c>
      <c r="K65" s="100" t="s">
        <v>75</v>
      </c>
      <c r="L65" s="99" t="s">
        <v>75</v>
      </c>
      <c r="M65" s="99" t="s">
        <v>75</v>
      </c>
      <c r="N65" s="99" t="s">
        <v>75</v>
      </c>
      <c r="O65" s="99" t="s">
        <v>75</v>
      </c>
      <c r="P65" s="489"/>
      <c r="Q65" s="491"/>
      <c r="R65" s="99" t="s">
        <v>75</v>
      </c>
    </row>
    <row r="66" spans="2:18" ht="15" x14ac:dyDescent="0.2">
      <c r="B66" s="100" t="s">
        <v>541</v>
      </c>
      <c r="C66" s="100" t="s">
        <v>602</v>
      </c>
      <c r="D66" s="166" t="s">
        <v>1020</v>
      </c>
      <c r="E66" s="166">
        <v>116</v>
      </c>
      <c r="F66" s="169" t="s">
        <v>95</v>
      </c>
      <c r="G66" s="170" t="s">
        <v>95</v>
      </c>
      <c r="H66" s="169" t="s">
        <v>75</v>
      </c>
      <c r="I66" s="99" t="s">
        <v>95</v>
      </c>
      <c r="J66" s="100" t="s">
        <v>128</v>
      </c>
      <c r="K66" s="100" t="s">
        <v>75</v>
      </c>
      <c r="L66" s="99" t="s">
        <v>75</v>
      </c>
      <c r="M66" s="99" t="s">
        <v>75</v>
      </c>
      <c r="N66" s="99" t="s">
        <v>75</v>
      </c>
      <c r="O66" s="99" t="s">
        <v>75</v>
      </c>
      <c r="P66" s="489"/>
      <c r="Q66" s="491"/>
      <c r="R66" s="99" t="s">
        <v>75</v>
      </c>
    </row>
    <row r="67" spans="2:18" ht="15" x14ac:dyDescent="0.2">
      <c r="B67" s="100"/>
      <c r="C67" s="100"/>
      <c r="D67" s="166"/>
      <c r="E67" s="166"/>
      <c r="F67" s="169"/>
      <c r="G67" s="170"/>
      <c r="H67" s="169"/>
      <c r="I67" s="99"/>
      <c r="J67" s="100"/>
      <c r="K67" s="100"/>
      <c r="L67" s="99"/>
      <c r="M67" s="99"/>
      <c r="N67" s="99"/>
      <c r="O67" s="99"/>
      <c r="P67" s="280"/>
      <c r="Q67" s="281"/>
      <c r="R67" s="99"/>
    </row>
    <row r="68" spans="2:18" ht="15" x14ac:dyDescent="0.2">
      <c r="B68" s="100"/>
      <c r="C68" s="100"/>
      <c r="D68" s="166"/>
      <c r="E68" s="166"/>
      <c r="F68" s="169"/>
      <c r="G68" s="170"/>
      <c r="H68" s="169"/>
      <c r="I68" s="99"/>
      <c r="J68" s="100"/>
      <c r="K68" s="100"/>
      <c r="L68" s="99"/>
      <c r="M68" s="99"/>
      <c r="N68" s="99"/>
      <c r="O68" s="99"/>
      <c r="P68" s="489"/>
      <c r="Q68" s="491"/>
      <c r="R68" s="99"/>
    </row>
    <row r="69" spans="2:18" ht="15" x14ac:dyDescent="0.2">
      <c r="B69" s="100"/>
      <c r="C69" s="100"/>
      <c r="D69" s="166"/>
      <c r="E69" s="166"/>
      <c r="F69" s="169"/>
      <c r="G69" s="170"/>
      <c r="H69" s="169"/>
      <c r="I69" s="99"/>
      <c r="J69" s="100"/>
      <c r="K69" s="100"/>
      <c r="L69" s="99"/>
      <c r="M69" s="99"/>
      <c r="N69" s="99"/>
      <c r="O69" s="99"/>
      <c r="P69" s="489"/>
      <c r="Q69" s="491"/>
      <c r="R69" s="99"/>
    </row>
    <row r="70" spans="2:18" ht="15" x14ac:dyDescent="0.2">
      <c r="B70" s="100"/>
      <c r="C70" s="100"/>
      <c r="D70" s="166"/>
      <c r="E70" s="166"/>
      <c r="F70" s="169"/>
      <c r="G70" s="170"/>
      <c r="H70" s="169"/>
      <c r="I70" s="99"/>
      <c r="J70" s="100"/>
      <c r="K70" s="100"/>
      <c r="L70" s="99"/>
      <c r="M70" s="99"/>
      <c r="N70" s="99"/>
      <c r="O70" s="99"/>
      <c r="P70" s="489"/>
      <c r="Q70" s="491"/>
      <c r="R70" s="99"/>
    </row>
    <row r="71" spans="2:18" ht="15" x14ac:dyDescent="0.25">
      <c r="B71" s="99"/>
      <c r="C71" s="99"/>
      <c r="D71" s="99"/>
      <c r="E71" s="99"/>
      <c r="F71" s="99"/>
      <c r="G71" s="197"/>
      <c r="H71" s="99"/>
      <c r="I71" s="99"/>
      <c r="J71" s="99"/>
      <c r="K71" s="99"/>
      <c r="L71" s="99"/>
      <c r="M71" s="99"/>
      <c r="N71" s="99"/>
      <c r="O71" s="99"/>
      <c r="P71" s="489"/>
      <c r="Q71" s="491"/>
      <c r="R71" s="99"/>
    </row>
    <row r="72" spans="2:18" x14ac:dyDescent="0.25">
      <c r="B72" s="123" t="s">
        <v>159</v>
      </c>
      <c r="H72" s="99"/>
      <c r="I72" s="99"/>
    </row>
    <row r="73" spans="2:18" x14ac:dyDescent="0.25">
      <c r="B73" s="123" t="s">
        <v>160</v>
      </c>
    </row>
    <row r="74" spans="2:18" x14ac:dyDescent="0.25">
      <c r="B74" s="123" t="s">
        <v>161</v>
      </c>
    </row>
    <row r="76" spans="2:18" ht="15" thickBot="1" x14ac:dyDescent="0.3"/>
    <row r="77" spans="2:18" ht="15.75" thickBot="1" x14ac:dyDescent="0.3">
      <c r="B77" s="486" t="s">
        <v>162</v>
      </c>
      <c r="C77" s="487"/>
      <c r="D77" s="487"/>
      <c r="E77" s="487"/>
      <c r="F77" s="487"/>
      <c r="G77" s="487"/>
      <c r="H77" s="487"/>
      <c r="I77" s="487"/>
      <c r="J77" s="487"/>
      <c r="K77" s="487"/>
      <c r="L77" s="487"/>
      <c r="M77" s="487"/>
      <c r="N77" s="488"/>
    </row>
    <row r="82" spans="2:18" ht="15" x14ac:dyDescent="0.25">
      <c r="B82" s="476" t="s">
        <v>163</v>
      </c>
      <c r="C82" s="498" t="s">
        <v>164</v>
      </c>
      <c r="D82" s="498" t="s">
        <v>165</v>
      </c>
      <c r="E82" s="498" t="s">
        <v>166</v>
      </c>
      <c r="F82" s="498" t="s">
        <v>167</v>
      </c>
      <c r="G82" s="498" t="s">
        <v>168</v>
      </c>
      <c r="H82" s="498" t="s">
        <v>169</v>
      </c>
      <c r="I82" s="498" t="s">
        <v>170</v>
      </c>
      <c r="J82" s="498" t="s">
        <v>171</v>
      </c>
      <c r="K82" s="498"/>
      <c r="L82" s="498"/>
      <c r="M82" s="498" t="s">
        <v>172</v>
      </c>
      <c r="N82" s="498" t="s">
        <v>640</v>
      </c>
      <c r="O82" s="498" t="s">
        <v>641</v>
      </c>
      <c r="P82" s="498" t="s">
        <v>96</v>
      </c>
      <c r="Q82" s="498"/>
    </row>
    <row r="83" spans="2:18" ht="28.5" x14ac:dyDescent="0.2">
      <c r="B83" s="477"/>
      <c r="C83" s="498"/>
      <c r="D83" s="498"/>
      <c r="E83" s="498"/>
      <c r="F83" s="498"/>
      <c r="G83" s="498"/>
      <c r="H83" s="498"/>
      <c r="I83" s="498"/>
      <c r="J83" s="166" t="s">
        <v>173</v>
      </c>
      <c r="K83" s="144" t="s">
        <v>174</v>
      </c>
      <c r="L83" s="100" t="s">
        <v>175</v>
      </c>
      <c r="M83" s="498"/>
      <c r="N83" s="498"/>
      <c r="O83" s="498"/>
      <c r="P83" s="498"/>
      <c r="Q83" s="498"/>
    </row>
    <row r="84" spans="2:18" ht="85.5" x14ac:dyDescent="0.25">
      <c r="B84" s="47" t="s">
        <v>176</v>
      </c>
      <c r="C84" s="245" t="s">
        <v>642</v>
      </c>
      <c r="D84" s="47" t="s">
        <v>1021</v>
      </c>
      <c r="E84" s="71">
        <v>19610300</v>
      </c>
      <c r="F84" s="47" t="s">
        <v>1022</v>
      </c>
      <c r="G84" s="47" t="s">
        <v>1023</v>
      </c>
      <c r="H84" s="82">
        <v>31240</v>
      </c>
      <c r="I84" s="71" t="s">
        <v>128</v>
      </c>
      <c r="J84" s="47" t="s">
        <v>971</v>
      </c>
      <c r="K84" s="82" t="s">
        <v>972</v>
      </c>
      <c r="L84" s="82" t="s">
        <v>1024</v>
      </c>
      <c r="M84" s="47" t="s">
        <v>95</v>
      </c>
      <c r="N84" s="47" t="s">
        <v>75</v>
      </c>
      <c r="O84" s="47" t="s">
        <v>75</v>
      </c>
      <c r="P84" s="470" t="s">
        <v>894</v>
      </c>
      <c r="Q84" s="470"/>
      <c r="R84" s="127"/>
    </row>
    <row r="85" spans="2:18" ht="114" customHeight="1" x14ac:dyDescent="0.25">
      <c r="B85" s="47" t="s">
        <v>176</v>
      </c>
      <c r="C85" s="245" t="s">
        <v>1025</v>
      </c>
      <c r="D85" s="47" t="s">
        <v>1026</v>
      </c>
      <c r="E85" s="71">
        <v>23219738</v>
      </c>
      <c r="F85" s="47" t="s">
        <v>1027</v>
      </c>
      <c r="G85" s="47" t="s">
        <v>341</v>
      </c>
      <c r="H85" s="82">
        <v>40389</v>
      </c>
      <c r="I85" s="71" t="s">
        <v>128</v>
      </c>
      <c r="J85" s="47" t="s">
        <v>1028</v>
      </c>
      <c r="K85" s="82" t="s">
        <v>1029</v>
      </c>
      <c r="L85" s="82" t="s">
        <v>1030</v>
      </c>
      <c r="M85" s="201" t="s">
        <v>95</v>
      </c>
      <c r="N85" s="47" t="s">
        <v>95</v>
      </c>
      <c r="O85" s="47" t="s">
        <v>75</v>
      </c>
      <c r="P85" s="470" t="s">
        <v>1031</v>
      </c>
      <c r="Q85" s="470"/>
      <c r="R85" s="127"/>
    </row>
    <row r="86" spans="2:18" ht="57" x14ac:dyDescent="0.25">
      <c r="B86" s="47" t="s">
        <v>183</v>
      </c>
      <c r="C86" s="47" t="s">
        <v>1032</v>
      </c>
      <c r="D86" s="47" t="s">
        <v>1033</v>
      </c>
      <c r="E86" s="71">
        <v>57290755</v>
      </c>
      <c r="F86" s="47" t="s">
        <v>334</v>
      </c>
      <c r="G86" s="47" t="s">
        <v>1034</v>
      </c>
      <c r="H86" s="82">
        <v>37638</v>
      </c>
      <c r="I86" s="47" t="s">
        <v>905</v>
      </c>
      <c r="J86" s="47" t="s">
        <v>891</v>
      </c>
      <c r="K86" s="82" t="s">
        <v>1035</v>
      </c>
      <c r="L86" s="47" t="s">
        <v>984</v>
      </c>
      <c r="M86" s="201" t="s">
        <v>95</v>
      </c>
      <c r="N86" s="47" t="s">
        <v>75</v>
      </c>
      <c r="O86" s="47" t="s">
        <v>75</v>
      </c>
      <c r="P86" s="470" t="s">
        <v>894</v>
      </c>
      <c r="Q86" s="470"/>
      <c r="R86" s="127"/>
    </row>
    <row r="87" spans="2:18" ht="151.5" customHeight="1" x14ac:dyDescent="0.25">
      <c r="B87" s="47" t="s">
        <v>183</v>
      </c>
      <c r="C87" s="47" t="s">
        <v>1032</v>
      </c>
      <c r="D87" s="47" t="s">
        <v>1036</v>
      </c>
      <c r="E87" s="71">
        <v>64702990</v>
      </c>
      <c r="F87" s="47" t="s">
        <v>334</v>
      </c>
      <c r="G87" s="47" t="s">
        <v>910</v>
      </c>
      <c r="H87" s="82">
        <v>41258</v>
      </c>
      <c r="I87" s="71" t="s">
        <v>854</v>
      </c>
      <c r="J87" s="47" t="s">
        <v>1037</v>
      </c>
      <c r="K87" s="82" t="s">
        <v>1038</v>
      </c>
      <c r="L87" s="82" t="s">
        <v>1039</v>
      </c>
      <c r="M87" s="201" t="s">
        <v>95</v>
      </c>
      <c r="N87" s="47" t="s">
        <v>95</v>
      </c>
      <c r="O87" s="47" t="s">
        <v>75</v>
      </c>
      <c r="P87" s="470" t="s">
        <v>1040</v>
      </c>
      <c r="Q87" s="470"/>
      <c r="R87" s="127"/>
    </row>
    <row r="88" spans="2:18" ht="89.25" customHeight="1" x14ac:dyDescent="0.25">
      <c r="B88" s="47" t="s">
        <v>183</v>
      </c>
      <c r="C88" s="84" t="s">
        <v>1041</v>
      </c>
      <c r="D88" s="47" t="s">
        <v>1042</v>
      </c>
      <c r="E88" s="71">
        <v>63515580</v>
      </c>
      <c r="F88" s="47" t="s">
        <v>334</v>
      </c>
      <c r="G88" s="47" t="s">
        <v>1043</v>
      </c>
      <c r="H88" s="82">
        <v>37469</v>
      </c>
      <c r="I88" s="71" t="s">
        <v>854</v>
      </c>
      <c r="J88" s="47" t="s">
        <v>1044</v>
      </c>
      <c r="K88" s="82" t="s">
        <v>1045</v>
      </c>
      <c r="L88" s="82" t="s">
        <v>1046</v>
      </c>
      <c r="M88" s="201" t="s">
        <v>95</v>
      </c>
      <c r="N88" s="47" t="s">
        <v>75</v>
      </c>
      <c r="O88" s="47" t="s">
        <v>75</v>
      </c>
      <c r="P88" s="470" t="s">
        <v>945</v>
      </c>
      <c r="Q88" s="470"/>
      <c r="R88" s="127"/>
    </row>
    <row r="89" spans="2:18" ht="85.5" x14ac:dyDescent="0.25">
      <c r="B89" s="47" t="s">
        <v>183</v>
      </c>
      <c r="C89" s="84"/>
      <c r="D89" s="47" t="s">
        <v>1047</v>
      </c>
      <c r="E89" s="71">
        <v>1102843148</v>
      </c>
      <c r="F89" s="47" t="s">
        <v>334</v>
      </c>
      <c r="G89" s="47" t="s">
        <v>1048</v>
      </c>
      <c r="H89" s="82">
        <v>41817</v>
      </c>
      <c r="I89" s="71">
        <v>145816</v>
      </c>
      <c r="J89" s="47" t="s">
        <v>1049</v>
      </c>
      <c r="K89" s="82" t="s">
        <v>1050</v>
      </c>
      <c r="L89" s="82" t="s">
        <v>1051</v>
      </c>
      <c r="M89" s="201" t="s">
        <v>95</v>
      </c>
      <c r="N89" s="47" t="s">
        <v>95</v>
      </c>
      <c r="O89" s="47" t="s">
        <v>75</v>
      </c>
      <c r="P89" s="470" t="s">
        <v>1052</v>
      </c>
      <c r="Q89" s="470"/>
      <c r="R89" s="127"/>
    </row>
    <row r="90" spans="2:18" ht="15" thickBot="1" x14ac:dyDescent="0.3">
      <c r="M90" s="201"/>
    </row>
    <row r="91" spans="2:18" ht="15.75" thickBot="1" x14ac:dyDescent="0.3">
      <c r="B91" s="486" t="s">
        <v>191</v>
      </c>
      <c r="C91" s="487"/>
      <c r="D91" s="487"/>
      <c r="E91" s="487"/>
      <c r="F91" s="487"/>
      <c r="G91" s="487"/>
      <c r="H91" s="487"/>
      <c r="I91" s="487"/>
      <c r="J91" s="487"/>
      <c r="K91" s="487"/>
      <c r="L91" s="487"/>
      <c r="M91" s="487"/>
      <c r="N91" s="488"/>
    </row>
    <row r="94" spans="2:18" ht="30" x14ac:dyDescent="0.25">
      <c r="B94" s="195" t="s">
        <v>94</v>
      </c>
      <c r="C94" s="195" t="s">
        <v>156</v>
      </c>
      <c r="D94" s="489" t="s">
        <v>96</v>
      </c>
      <c r="E94" s="491"/>
    </row>
    <row r="95" spans="2:18" ht="28.5" x14ac:dyDescent="0.25">
      <c r="B95" s="127" t="s">
        <v>867</v>
      </c>
      <c r="C95" s="85" t="s">
        <v>75</v>
      </c>
      <c r="D95" s="492"/>
      <c r="E95" s="492"/>
    </row>
    <row r="98" spans="1:26" ht="15" x14ac:dyDescent="0.25">
      <c r="B98" s="493" t="s">
        <v>193</v>
      </c>
      <c r="C98" s="494"/>
      <c r="D98" s="494"/>
      <c r="E98" s="494"/>
      <c r="F98" s="494"/>
      <c r="G98" s="494"/>
      <c r="H98" s="494"/>
      <c r="I98" s="494"/>
      <c r="J98" s="494"/>
      <c r="K98" s="494"/>
      <c r="L98" s="494"/>
      <c r="M98" s="494"/>
      <c r="N98" s="494"/>
      <c r="O98" s="494"/>
      <c r="P98" s="494"/>
    </row>
    <row r="100" spans="1:26" ht="15" thickBot="1" x14ac:dyDescent="0.3"/>
    <row r="101" spans="1:26" ht="15.75" thickBot="1" x14ac:dyDescent="0.3">
      <c r="B101" s="486" t="s">
        <v>194</v>
      </c>
      <c r="C101" s="487"/>
      <c r="D101" s="487"/>
      <c r="E101" s="487"/>
      <c r="F101" s="487"/>
      <c r="G101" s="487"/>
      <c r="H101" s="487"/>
      <c r="I101" s="487"/>
      <c r="J101" s="487"/>
      <c r="K101" s="487"/>
      <c r="L101" s="487"/>
      <c r="M101" s="487"/>
      <c r="N101" s="488"/>
    </row>
    <row r="103" spans="1:26" ht="15" thickBot="1" x14ac:dyDescent="0.3">
      <c r="M103" s="191"/>
      <c r="N103" s="191"/>
    </row>
    <row r="104" spans="1:26" s="174" customFormat="1" ht="75" x14ac:dyDescent="0.25">
      <c r="B104" s="192" t="s">
        <v>110</v>
      </c>
      <c r="C104" s="192" t="s">
        <v>111</v>
      </c>
      <c r="D104" s="192" t="s">
        <v>112</v>
      </c>
      <c r="E104" s="192" t="s">
        <v>113</v>
      </c>
      <c r="F104" s="192" t="s">
        <v>114</v>
      </c>
      <c r="G104" s="192" t="s">
        <v>115</v>
      </c>
      <c r="H104" s="192" t="s">
        <v>116</v>
      </c>
      <c r="I104" s="192" t="s">
        <v>117</v>
      </c>
      <c r="J104" s="192" t="s">
        <v>118</v>
      </c>
      <c r="K104" s="192" t="s">
        <v>119</v>
      </c>
      <c r="L104" s="192" t="s">
        <v>120</v>
      </c>
      <c r="M104" s="193" t="s">
        <v>121</v>
      </c>
      <c r="N104" s="192" t="s">
        <v>122</v>
      </c>
      <c r="O104" s="192" t="s">
        <v>123</v>
      </c>
      <c r="P104" s="194" t="s">
        <v>124</v>
      </c>
      <c r="Q104" s="194" t="s">
        <v>125</v>
      </c>
    </row>
    <row r="105" spans="1:26" s="79" customFormat="1" ht="99.75" x14ac:dyDescent="0.25">
      <c r="A105" s="47">
        <v>1</v>
      </c>
      <c r="B105" s="62" t="s">
        <v>873</v>
      </c>
      <c r="C105" s="62" t="s">
        <v>879</v>
      </c>
      <c r="D105" s="62" t="s">
        <v>594</v>
      </c>
      <c r="E105" s="62" t="s">
        <v>1011</v>
      </c>
      <c r="F105" s="63" t="s">
        <v>75</v>
      </c>
      <c r="G105" s="64">
        <v>0.25</v>
      </c>
      <c r="H105" s="65">
        <v>40205</v>
      </c>
      <c r="I105" s="65">
        <v>40543</v>
      </c>
      <c r="J105" s="66" t="s">
        <v>95</v>
      </c>
      <c r="K105" s="67">
        <f>(I105-H105)/30</f>
        <v>11.266666666666667</v>
      </c>
      <c r="L105" s="80" t="s">
        <v>596</v>
      </c>
      <c r="M105" s="69">
        <v>330</v>
      </c>
      <c r="N105" s="68">
        <f>M105*G105</f>
        <v>82.5</v>
      </c>
      <c r="O105" s="70">
        <v>140803714</v>
      </c>
      <c r="P105" s="70" t="s">
        <v>1053</v>
      </c>
      <c r="Q105" s="76" t="s">
        <v>930</v>
      </c>
      <c r="R105" s="86"/>
      <c r="S105" s="86"/>
      <c r="T105" s="86"/>
      <c r="U105" s="86"/>
      <c r="V105" s="86"/>
      <c r="W105" s="86"/>
      <c r="X105" s="86"/>
      <c r="Y105" s="86"/>
      <c r="Z105" s="86"/>
    </row>
    <row r="106" spans="1:26" s="79" customFormat="1" ht="99.75" x14ac:dyDescent="0.25">
      <c r="A106" s="47">
        <f>+A105+1</f>
        <v>2</v>
      </c>
      <c r="B106" s="62" t="s">
        <v>872</v>
      </c>
      <c r="C106" s="62" t="s">
        <v>872</v>
      </c>
      <c r="D106" s="79" t="s">
        <v>927</v>
      </c>
      <c r="E106" s="76" t="s">
        <v>1013</v>
      </c>
      <c r="F106" s="63" t="s">
        <v>75</v>
      </c>
      <c r="G106" s="64">
        <v>0.25</v>
      </c>
      <c r="H106" s="65">
        <v>40337</v>
      </c>
      <c r="I106" s="65">
        <v>40794</v>
      </c>
      <c r="J106" s="66" t="s">
        <v>95</v>
      </c>
      <c r="K106" s="67">
        <f>(I106-H106)/30</f>
        <v>15.233333333333333</v>
      </c>
      <c r="L106" s="80" t="s">
        <v>596</v>
      </c>
      <c r="M106" s="69">
        <v>1440</v>
      </c>
      <c r="N106" s="68">
        <f t="shared" ref="N106:N107" si="2">M106*G106</f>
        <v>360</v>
      </c>
      <c r="O106" s="70">
        <v>636500000</v>
      </c>
      <c r="P106" s="70" t="s">
        <v>1054</v>
      </c>
      <c r="Q106" s="76" t="s">
        <v>930</v>
      </c>
      <c r="R106" s="86"/>
      <c r="S106" s="86"/>
      <c r="T106" s="86"/>
      <c r="U106" s="86"/>
      <c r="V106" s="86"/>
      <c r="W106" s="86"/>
      <c r="X106" s="86"/>
      <c r="Y106" s="86"/>
      <c r="Z106" s="86"/>
    </row>
    <row r="107" spans="1:26" s="79" customFormat="1" ht="99.75" x14ac:dyDescent="0.25">
      <c r="A107" s="47">
        <f t="shared" ref="A107:A112" si="3">+A106+1</f>
        <v>3</v>
      </c>
      <c r="B107" s="62" t="s">
        <v>874</v>
      </c>
      <c r="C107" s="62" t="s">
        <v>1015</v>
      </c>
      <c r="D107" s="76" t="s">
        <v>927</v>
      </c>
      <c r="E107" s="62" t="s">
        <v>1016</v>
      </c>
      <c r="F107" s="63" t="s">
        <v>75</v>
      </c>
      <c r="G107" s="64">
        <v>0.5</v>
      </c>
      <c r="H107" s="65">
        <v>41257</v>
      </c>
      <c r="I107" s="65">
        <v>41773</v>
      </c>
      <c r="J107" s="66" t="s">
        <v>95</v>
      </c>
      <c r="K107" s="67">
        <f>(I107-H107)/30</f>
        <v>17.2</v>
      </c>
      <c r="L107" s="78" t="s">
        <v>596</v>
      </c>
      <c r="M107" s="69">
        <v>1517</v>
      </c>
      <c r="N107" s="68">
        <f t="shared" si="2"/>
        <v>758.5</v>
      </c>
      <c r="O107" s="70">
        <v>570520000</v>
      </c>
      <c r="P107" s="70" t="s">
        <v>1055</v>
      </c>
      <c r="Q107" s="76" t="s">
        <v>930</v>
      </c>
      <c r="R107" s="86"/>
      <c r="S107" s="86"/>
      <c r="T107" s="86"/>
      <c r="U107" s="86"/>
      <c r="V107" s="86"/>
      <c r="W107" s="86"/>
      <c r="X107" s="86"/>
      <c r="Y107" s="86"/>
      <c r="Z107" s="86"/>
    </row>
    <row r="108" spans="1:26" s="79" customFormat="1" x14ac:dyDescent="0.25">
      <c r="A108" s="47">
        <f t="shared" si="3"/>
        <v>4</v>
      </c>
      <c r="B108" s="62"/>
      <c r="C108" s="63"/>
      <c r="D108" s="62"/>
      <c r="E108" s="138"/>
      <c r="F108" s="63"/>
      <c r="G108" s="68"/>
      <c r="H108" s="68"/>
      <c r="I108" s="68"/>
      <c r="J108" s="66"/>
      <c r="K108" s="68"/>
      <c r="L108" s="68"/>
      <c r="M108" s="68"/>
      <c r="N108" s="68"/>
      <c r="O108" s="68"/>
      <c r="P108" s="68"/>
      <c r="Q108" s="76"/>
      <c r="R108" s="86"/>
      <c r="S108" s="86"/>
      <c r="T108" s="86"/>
      <c r="U108" s="86"/>
      <c r="V108" s="86"/>
      <c r="W108" s="86"/>
      <c r="X108" s="86"/>
      <c r="Y108" s="86"/>
      <c r="Z108" s="86"/>
    </row>
    <row r="109" spans="1:26" s="79" customFormat="1" x14ac:dyDescent="0.25">
      <c r="A109" s="47">
        <f t="shared" si="3"/>
        <v>5</v>
      </c>
      <c r="B109" s="62"/>
      <c r="C109" s="63"/>
      <c r="D109" s="62"/>
      <c r="E109" s="138"/>
      <c r="F109" s="63"/>
      <c r="G109" s="63"/>
      <c r="H109" s="63"/>
      <c r="I109" s="66"/>
      <c r="J109" s="66"/>
      <c r="K109" s="66"/>
      <c r="L109" s="66"/>
      <c r="M109" s="68"/>
      <c r="N109" s="68"/>
      <c r="O109" s="70"/>
      <c r="P109" s="70"/>
      <c r="Q109" s="76"/>
      <c r="R109" s="86"/>
      <c r="S109" s="86"/>
      <c r="T109" s="86"/>
      <c r="U109" s="86"/>
      <c r="V109" s="86"/>
      <c r="W109" s="86"/>
      <c r="X109" s="86"/>
      <c r="Y109" s="86"/>
      <c r="Z109" s="86"/>
    </row>
    <row r="110" spans="1:26" s="79" customFormat="1" x14ac:dyDescent="0.25">
      <c r="A110" s="47">
        <f t="shared" si="3"/>
        <v>6</v>
      </c>
      <c r="B110" s="62"/>
      <c r="C110" s="63"/>
      <c r="D110" s="62"/>
      <c r="E110" s="138"/>
      <c r="F110" s="63"/>
      <c r="G110" s="63"/>
      <c r="H110" s="63"/>
      <c r="I110" s="66"/>
      <c r="J110" s="66"/>
      <c r="K110" s="66"/>
      <c r="L110" s="66"/>
      <c r="M110" s="68"/>
      <c r="N110" s="68"/>
      <c r="O110" s="70"/>
      <c r="P110" s="70"/>
      <c r="Q110" s="76"/>
      <c r="R110" s="86"/>
      <c r="S110" s="86"/>
      <c r="T110" s="86"/>
      <c r="U110" s="86"/>
      <c r="V110" s="86"/>
      <c r="W110" s="86"/>
      <c r="X110" s="86"/>
      <c r="Y110" s="86"/>
      <c r="Z110" s="86"/>
    </row>
    <row r="111" spans="1:26" s="79" customFormat="1" x14ac:dyDescent="0.25">
      <c r="A111" s="47">
        <f t="shared" si="3"/>
        <v>7</v>
      </c>
      <c r="B111" s="62"/>
      <c r="C111" s="63"/>
      <c r="D111" s="62"/>
      <c r="E111" s="138"/>
      <c r="F111" s="63"/>
      <c r="G111" s="63"/>
      <c r="H111" s="63"/>
      <c r="I111" s="66"/>
      <c r="J111" s="66"/>
      <c r="K111" s="66"/>
      <c r="L111" s="66"/>
      <c r="M111" s="68"/>
      <c r="N111" s="68"/>
      <c r="O111" s="70"/>
      <c r="P111" s="70"/>
      <c r="Q111" s="76"/>
      <c r="R111" s="86"/>
      <c r="S111" s="86"/>
      <c r="T111" s="86"/>
      <c r="U111" s="86"/>
      <c r="V111" s="86"/>
      <c r="W111" s="86"/>
      <c r="X111" s="86"/>
      <c r="Y111" s="86"/>
      <c r="Z111" s="86"/>
    </row>
    <row r="112" spans="1:26" s="79" customFormat="1" x14ac:dyDescent="0.25">
      <c r="A112" s="47">
        <f t="shared" si="3"/>
        <v>8</v>
      </c>
      <c r="B112" s="62"/>
      <c r="C112" s="63"/>
      <c r="D112" s="62"/>
      <c r="E112" s="138"/>
      <c r="F112" s="63"/>
      <c r="G112" s="63"/>
      <c r="H112" s="63"/>
      <c r="I112" s="66"/>
      <c r="J112" s="66"/>
      <c r="K112" s="66"/>
      <c r="L112" s="66"/>
      <c r="M112" s="68"/>
      <c r="N112" s="68"/>
      <c r="O112" s="70"/>
      <c r="P112" s="70"/>
      <c r="Q112" s="76"/>
      <c r="R112" s="86"/>
      <c r="S112" s="86"/>
      <c r="T112" s="86"/>
      <c r="U112" s="86"/>
      <c r="V112" s="86"/>
      <c r="W112" s="86"/>
      <c r="X112" s="86"/>
      <c r="Y112" s="86"/>
      <c r="Z112" s="86"/>
    </row>
    <row r="113" spans="1:17" s="79" customFormat="1" ht="15" x14ac:dyDescent="0.25">
      <c r="A113" s="47"/>
      <c r="B113" s="118" t="s">
        <v>105</v>
      </c>
      <c r="C113" s="63"/>
      <c r="D113" s="62"/>
      <c r="E113" s="138"/>
      <c r="F113" s="63"/>
      <c r="G113" s="63"/>
      <c r="H113" s="63"/>
      <c r="I113" s="66"/>
      <c r="J113" s="66"/>
      <c r="K113" s="139"/>
      <c r="L113" s="140">
        <f>SUM(L105:L112)</f>
        <v>0</v>
      </c>
      <c r="M113" s="139">
        <f>SUM(M105:M112)</f>
        <v>3287</v>
      </c>
      <c r="N113" s="140">
        <f>SUM(N105:N112)</f>
        <v>1201</v>
      </c>
      <c r="O113" s="70"/>
      <c r="P113" s="70"/>
      <c r="Q113" s="76"/>
    </row>
    <row r="114" spans="1:17" x14ac:dyDescent="0.25">
      <c r="E114" s="155"/>
    </row>
    <row r="115" spans="1:17" ht="15" x14ac:dyDescent="0.25">
      <c r="B115" s="160" t="s">
        <v>204</v>
      </c>
      <c r="C115" s="235">
        <f>+K113</f>
        <v>0</v>
      </c>
      <c r="H115" s="142"/>
      <c r="I115" s="142"/>
      <c r="J115" s="142"/>
      <c r="K115" s="142"/>
      <c r="L115" s="142"/>
      <c r="M115" s="142"/>
    </row>
    <row r="117" spans="1:17" ht="15" thickBot="1" x14ac:dyDescent="0.3"/>
    <row r="118" spans="1:17" ht="30.75" thickBot="1" x14ac:dyDescent="0.3">
      <c r="B118" s="210" t="s">
        <v>205</v>
      </c>
      <c r="C118" s="211" t="s">
        <v>206</v>
      </c>
      <c r="D118" s="210" t="s">
        <v>104</v>
      </c>
      <c r="E118" s="211" t="s">
        <v>207</v>
      </c>
    </row>
    <row r="119" spans="1:17" x14ac:dyDescent="0.25">
      <c r="B119" s="47" t="s">
        <v>208</v>
      </c>
      <c r="C119" s="212">
        <v>20</v>
      </c>
      <c r="D119" s="212">
        <v>0</v>
      </c>
      <c r="E119" s="495">
        <f>+D119+D120+D121</f>
        <v>0</v>
      </c>
    </row>
    <row r="120" spans="1:17" x14ac:dyDescent="0.25">
      <c r="B120" s="47" t="s">
        <v>209</v>
      </c>
      <c r="C120" s="85">
        <v>30</v>
      </c>
      <c r="D120" s="85">
        <v>0</v>
      </c>
      <c r="E120" s="496"/>
    </row>
    <row r="121" spans="1:17" ht="15" thickBot="1" x14ac:dyDescent="0.3">
      <c r="B121" s="47" t="s">
        <v>210</v>
      </c>
      <c r="C121" s="213">
        <v>40</v>
      </c>
      <c r="D121" s="213">
        <v>0</v>
      </c>
      <c r="E121" s="497"/>
    </row>
    <row r="123" spans="1:17" ht="15" thickBot="1" x14ac:dyDescent="0.3"/>
    <row r="124" spans="1:17" ht="15.75" thickBot="1" x14ac:dyDescent="0.3">
      <c r="B124" s="486" t="s">
        <v>211</v>
      </c>
      <c r="C124" s="487"/>
      <c r="D124" s="487"/>
      <c r="E124" s="487"/>
      <c r="F124" s="487"/>
      <c r="G124" s="487"/>
      <c r="H124" s="487"/>
      <c r="I124" s="487"/>
      <c r="J124" s="487"/>
      <c r="K124" s="487"/>
      <c r="L124" s="487"/>
      <c r="M124" s="487"/>
      <c r="N124" s="488"/>
    </row>
    <row r="126" spans="1:17" ht="15" x14ac:dyDescent="0.25">
      <c r="B126" s="476" t="s">
        <v>163</v>
      </c>
      <c r="C126" s="476" t="s">
        <v>164</v>
      </c>
      <c r="D126" s="476" t="s">
        <v>165</v>
      </c>
      <c r="E126" s="476" t="s">
        <v>166</v>
      </c>
      <c r="F126" s="476" t="s">
        <v>167</v>
      </c>
      <c r="G126" s="476" t="s">
        <v>168</v>
      </c>
      <c r="H126" s="476" t="s">
        <v>169</v>
      </c>
      <c r="I126" s="476" t="s">
        <v>170</v>
      </c>
      <c r="J126" s="489" t="s">
        <v>171</v>
      </c>
      <c r="K126" s="490"/>
      <c r="L126" s="491"/>
      <c r="M126" s="476" t="s">
        <v>172</v>
      </c>
      <c r="N126" s="476" t="s">
        <v>640</v>
      </c>
      <c r="O126" s="476" t="s">
        <v>641</v>
      </c>
      <c r="P126" s="478" t="s">
        <v>96</v>
      </c>
      <c r="Q126" s="479"/>
    </row>
    <row r="127" spans="1:17" ht="30" x14ac:dyDescent="0.25">
      <c r="B127" s="477"/>
      <c r="C127" s="477"/>
      <c r="D127" s="477"/>
      <c r="E127" s="477"/>
      <c r="F127" s="477"/>
      <c r="G127" s="477"/>
      <c r="H127" s="477"/>
      <c r="I127" s="477"/>
      <c r="J127" s="176" t="s">
        <v>173</v>
      </c>
      <c r="K127" s="176" t="s">
        <v>174</v>
      </c>
      <c r="L127" s="176" t="s">
        <v>175</v>
      </c>
      <c r="M127" s="477"/>
      <c r="N127" s="477"/>
      <c r="O127" s="477"/>
      <c r="P127" s="480"/>
      <c r="Q127" s="481"/>
    </row>
    <row r="128" spans="1:17" ht="71.25" x14ac:dyDescent="0.2">
      <c r="B128" s="59" t="s">
        <v>556</v>
      </c>
      <c r="C128" s="47" t="s">
        <v>212</v>
      </c>
      <c r="D128" s="127" t="s">
        <v>1056</v>
      </c>
      <c r="E128" s="47">
        <v>36722589</v>
      </c>
      <c r="F128" s="127" t="s">
        <v>1057</v>
      </c>
      <c r="G128" s="127" t="s">
        <v>1058</v>
      </c>
      <c r="H128" s="129">
        <v>38631</v>
      </c>
      <c r="I128" s="127" t="s">
        <v>854</v>
      </c>
      <c r="J128" s="127" t="s">
        <v>1059</v>
      </c>
      <c r="K128" s="127" t="s">
        <v>935</v>
      </c>
      <c r="L128" s="127" t="s">
        <v>1060</v>
      </c>
      <c r="M128" s="99" t="s">
        <v>95</v>
      </c>
      <c r="N128" s="99" t="s">
        <v>75</v>
      </c>
      <c r="O128" s="99" t="s">
        <v>75</v>
      </c>
      <c r="P128" s="468" t="s">
        <v>990</v>
      </c>
      <c r="Q128" s="469"/>
    </row>
    <row r="129" spans="2:17" s="215" customFormat="1" ht="71.25" x14ac:dyDescent="0.2">
      <c r="B129" s="59" t="s">
        <v>558</v>
      </c>
      <c r="C129" s="47" t="s">
        <v>212</v>
      </c>
      <c r="D129" s="87" t="s">
        <v>1061</v>
      </c>
      <c r="E129" s="169">
        <v>1082853619</v>
      </c>
      <c r="F129" s="87" t="s">
        <v>1062</v>
      </c>
      <c r="G129" s="59" t="s">
        <v>1063</v>
      </c>
      <c r="H129" s="236">
        <v>40277</v>
      </c>
      <c r="I129" s="127" t="s">
        <v>128</v>
      </c>
      <c r="J129" s="231" t="s">
        <v>1004</v>
      </c>
      <c r="K129" s="231" t="s">
        <v>988</v>
      </c>
      <c r="L129" s="59" t="s">
        <v>1064</v>
      </c>
      <c r="M129" s="198" t="s">
        <v>95</v>
      </c>
      <c r="N129" s="198" t="s">
        <v>75</v>
      </c>
      <c r="O129" s="198" t="s">
        <v>75</v>
      </c>
      <c r="P129" s="468" t="s">
        <v>990</v>
      </c>
      <c r="Q129" s="469"/>
    </row>
    <row r="130" spans="2:17" ht="91.5" customHeight="1" x14ac:dyDescent="0.25">
      <c r="B130" s="47" t="s">
        <v>559</v>
      </c>
      <c r="C130" s="84" t="s">
        <v>220</v>
      </c>
      <c r="D130" s="47" t="s">
        <v>942</v>
      </c>
      <c r="E130" s="47">
        <v>7629230</v>
      </c>
      <c r="F130" s="47" t="s">
        <v>222</v>
      </c>
      <c r="G130" s="47" t="s">
        <v>943</v>
      </c>
      <c r="H130" s="82">
        <v>40004</v>
      </c>
      <c r="I130" s="47" t="s">
        <v>944</v>
      </c>
      <c r="J130" s="47" t="s">
        <v>854</v>
      </c>
      <c r="K130" s="82" t="s">
        <v>854</v>
      </c>
      <c r="L130" s="47" t="s">
        <v>854</v>
      </c>
      <c r="M130" s="47" t="s">
        <v>95</v>
      </c>
      <c r="N130" s="47" t="s">
        <v>95</v>
      </c>
      <c r="O130" s="47" t="s">
        <v>75</v>
      </c>
      <c r="P130" s="468" t="s">
        <v>945</v>
      </c>
      <c r="Q130" s="469"/>
    </row>
    <row r="133" spans="2:17" ht="15" thickBot="1" x14ac:dyDescent="0.3"/>
    <row r="134" spans="2:17" ht="30" x14ac:dyDescent="0.25">
      <c r="B134" s="158" t="s">
        <v>94</v>
      </c>
      <c r="C134" s="158" t="s">
        <v>205</v>
      </c>
      <c r="D134" s="176" t="s">
        <v>206</v>
      </c>
      <c r="E134" s="158" t="s">
        <v>104</v>
      </c>
      <c r="F134" s="211" t="s">
        <v>227</v>
      </c>
      <c r="G134" s="177"/>
    </row>
    <row r="135" spans="2:17" ht="156.75" x14ac:dyDescent="0.2">
      <c r="B135" s="470" t="s">
        <v>228</v>
      </c>
      <c r="C135" s="217" t="s">
        <v>229</v>
      </c>
      <c r="D135" s="85">
        <v>25</v>
      </c>
      <c r="E135" s="85"/>
      <c r="F135" s="471">
        <f>+E135+E136+E137</f>
        <v>0</v>
      </c>
      <c r="G135" s="221"/>
    </row>
    <row r="136" spans="2:17" ht="114" x14ac:dyDescent="0.2">
      <c r="B136" s="470"/>
      <c r="C136" s="217" t="s">
        <v>230</v>
      </c>
      <c r="D136" s="47">
        <v>25</v>
      </c>
      <c r="E136" s="85"/>
      <c r="F136" s="472"/>
      <c r="G136" s="221"/>
    </row>
    <row r="137" spans="2:17" ht="99.75" x14ac:dyDescent="0.2">
      <c r="B137" s="470"/>
      <c r="C137" s="217" t="s">
        <v>231</v>
      </c>
      <c r="D137" s="85">
        <v>10</v>
      </c>
      <c r="E137" s="85"/>
      <c r="F137" s="473"/>
      <c r="G137" s="221"/>
    </row>
    <row r="138" spans="2:17" x14ac:dyDescent="0.2">
      <c r="C138" s="171"/>
    </row>
    <row r="141" spans="2:17" ht="15" x14ac:dyDescent="0.25">
      <c r="B141" s="188" t="s">
        <v>232</v>
      </c>
    </row>
    <row r="144" spans="2:17" ht="15" x14ac:dyDescent="0.25">
      <c r="B144" s="176" t="s">
        <v>94</v>
      </c>
      <c r="C144" s="176" t="s">
        <v>103</v>
      </c>
      <c r="D144" s="158" t="s">
        <v>104</v>
      </c>
      <c r="E144" s="158" t="s">
        <v>105</v>
      </c>
    </row>
    <row r="145" spans="2:5" ht="42.75" x14ac:dyDescent="0.25">
      <c r="B145" s="190" t="s">
        <v>106</v>
      </c>
      <c r="C145" s="47">
        <v>40</v>
      </c>
      <c r="D145" s="85">
        <f>+E119</f>
        <v>0</v>
      </c>
      <c r="E145" s="474">
        <f>+D145+D146</f>
        <v>0</v>
      </c>
    </row>
    <row r="146" spans="2:5" ht="71.25" x14ac:dyDescent="0.25">
      <c r="B146" s="190" t="s">
        <v>107</v>
      </c>
      <c r="C146" s="47">
        <v>60</v>
      </c>
      <c r="D146" s="85">
        <f>+F135</f>
        <v>0</v>
      </c>
      <c r="E146" s="475"/>
    </row>
  </sheetData>
  <mergeCells count="70">
    <mergeCell ref="M46:N46"/>
    <mergeCell ref="B2:P2"/>
    <mergeCell ref="B4:P4"/>
    <mergeCell ref="A5:L5"/>
    <mergeCell ref="C7:N7"/>
    <mergeCell ref="C8:N8"/>
    <mergeCell ref="C9:N9"/>
    <mergeCell ref="C10:N10"/>
    <mergeCell ref="C11:E11"/>
    <mergeCell ref="B15:C22"/>
    <mergeCell ref="B23:C23"/>
    <mergeCell ref="E41:E42"/>
    <mergeCell ref="P71:Q71"/>
    <mergeCell ref="B55:B56"/>
    <mergeCell ref="C55:C56"/>
    <mergeCell ref="D55:E55"/>
    <mergeCell ref="C59:N59"/>
    <mergeCell ref="B61:N61"/>
    <mergeCell ref="P64:Q64"/>
    <mergeCell ref="P65:Q65"/>
    <mergeCell ref="P66:Q66"/>
    <mergeCell ref="P68:Q68"/>
    <mergeCell ref="P69:Q69"/>
    <mergeCell ref="P70:Q70"/>
    <mergeCell ref="B77:N77"/>
    <mergeCell ref="B82:B83"/>
    <mergeCell ref="C82:C83"/>
    <mergeCell ref="D82:D83"/>
    <mergeCell ref="E82:E83"/>
    <mergeCell ref="F82:F83"/>
    <mergeCell ref="G82:G83"/>
    <mergeCell ref="H82:H83"/>
    <mergeCell ref="I82:I83"/>
    <mergeCell ref="J82:L82"/>
    <mergeCell ref="D94:E94"/>
    <mergeCell ref="M82:M83"/>
    <mergeCell ref="N82:N83"/>
    <mergeCell ref="O82:O83"/>
    <mergeCell ref="P82:Q83"/>
    <mergeCell ref="P84:Q84"/>
    <mergeCell ref="P85:Q85"/>
    <mergeCell ref="P86:Q86"/>
    <mergeCell ref="P87:Q87"/>
    <mergeCell ref="P88:Q88"/>
    <mergeCell ref="P89:Q89"/>
    <mergeCell ref="B91:N91"/>
    <mergeCell ref="D95:E95"/>
    <mergeCell ref="B98:P98"/>
    <mergeCell ref="B101:N101"/>
    <mergeCell ref="E119:E121"/>
    <mergeCell ref="B124:N124"/>
    <mergeCell ref="B135:B137"/>
    <mergeCell ref="F135:F137"/>
    <mergeCell ref="G126:G127"/>
    <mergeCell ref="H126:H127"/>
    <mergeCell ref="I126:I127"/>
    <mergeCell ref="B126:B127"/>
    <mergeCell ref="C126:C127"/>
    <mergeCell ref="D126:D127"/>
    <mergeCell ref="E126:E127"/>
    <mergeCell ref="F126:F127"/>
    <mergeCell ref="E145:E146"/>
    <mergeCell ref="O126:O127"/>
    <mergeCell ref="P126:Q127"/>
    <mergeCell ref="P128:Q128"/>
    <mergeCell ref="P129:Q129"/>
    <mergeCell ref="P130:Q130"/>
    <mergeCell ref="J126:L126"/>
    <mergeCell ref="M126:M127"/>
    <mergeCell ref="N126:N127"/>
  </mergeCells>
  <dataValidations count="2">
    <dataValidation type="list" allowBlank="1" showInputMessage="1" showErrorMessage="1" sqref="WVE983062 WVE25:WVE45 WLI25:WLI45 WBM25:WBM45 VRQ25:VRQ45 VHU25:VHU45 UXY25:UXY45 UOC25:UOC45 UEG25:UEG45 TUK25:TUK45 TKO25:TKO45 TAS25:TAS45 SQW25:SQW45 SHA25:SHA45 RXE25:RXE45 RNI25:RNI45 RDM25:RDM45 QTQ25:QTQ45 QJU25:QJU45 PZY25:PZY45 PQC25:PQC45 PGG25:PGG45 OWK25:OWK45 OMO25:OMO45 OCS25:OCS45 NSW25:NSW45 NJA25:NJA45 MZE25:MZE45 MPI25:MPI45 MFM25:MFM45 LVQ25:LVQ45 LLU25:LLU45 LBY25:LBY45 KSC25:KSC45 KIG25:KIG45 JYK25:JYK45 JOO25:JOO45 JES25:JES45 IUW25:IUW45 ILA25:ILA45 IBE25:IBE45 HRI25:HRI45 HHM25:HHM45 GXQ25:GXQ45 GNU25:GNU45 GDY25:GDY45 FUC25:FUC45 FKG25:FKG45 FAK25:FAK45 EQO25:EQO45 EGS25:EGS45 DWW25:DWW45 DNA25:DNA45 DDE25:DDE45 CTI25:CTI45 CJM25:CJM45 BZQ25:BZQ45 BPU25:BPU45 BFY25:BFY45 AWC25:AWC45 AMG25:AMG45 ACK25:ACK45 SO25:SO45 IS25:IS45 A25:A45 WLI983062 WBM983062 VRQ983062 VHU983062 UXY983062 UOC983062 UEG983062 TUK983062 TKO983062 TAS983062 SQW983062 SHA983062 RXE983062 RNI983062 RDM983062 QTQ983062 QJU983062 PZY983062 PQC983062 PGG983062 OWK983062 OMO983062 OCS983062 NSW983062 NJA983062 MZE983062 MPI983062 MFM983062 LVQ983062 LLU983062 LBY983062 KSC983062 KIG983062 JYK983062 JOO983062 JES983062 IUW983062 ILA983062 IBE983062 HRI983062 HHM983062 GXQ983062 GNU983062 GDY983062 FUC983062 FKG983062 FAK983062 EQO983062 EGS983062 DWW983062 DNA983062 DDE983062 CTI983062 CJM983062 BZQ983062 BPU983062 BFY983062 AWC983062 AMG983062 ACK983062 SO983062 IS983062 A983062 WVE917526 WLI917526 WBM917526 VRQ917526 VHU917526 UXY917526 UOC917526 UEG917526 TUK917526 TKO917526 TAS917526 SQW917526 SHA917526 RXE917526 RNI917526 RDM917526 QTQ917526 QJU917526 PZY917526 PQC917526 PGG917526 OWK917526 OMO917526 OCS917526 NSW917526 NJA917526 MZE917526 MPI917526 MFM917526 LVQ917526 LLU917526 LBY917526 KSC917526 KIG917526 JYK917526 JOO917526 JES917526 IUW917526 ILA917526 IBE917526 HRI917526 HHM917526 GXQ917526 GNU917526 GDY917526 FUC917526 FKG917526 FAK917526 EQO917526 EGS917526 DWW917526 DNA917526 DDE917526 CTI917526 CJM917526 BZQ917526 BPU917526 BFY917526 AWC917526 AMG917526 ACK917526 SO917526 IS917526 A917526 WVE851990 WLI851990 WBM851990 VRQ851990 VHU851990 UXY851990 UOC851990 UEG851990 TUK851990 TKO851990 TAS851990 SQW851990 SHA851990 RXE851990 RNI851990 RDM851990 QTQ851990 QJU851990 PZY851990 PQC851990 PGG851990 OWK851990 OMO851990 OCS851990 NSW851990 NJA851990 MZE851990 MPI851990 MFM851990 LVQ851990 LLU851990 LBY851990 KSC851990 KIG851990 JYK851990 JOO851990 JES851990 IUW851990 ILA851990 IBE851990 HRI851990 HHM851990 GXQ851990 GNU851990 GDY851990 FUC851990 FKG851990 FAK851990 EQO851990 EGS851990 DWW851990 DNA851990 DDE851990 CTI851990 CJM851990 BZQ851990 BPU851990 BFY851990 AWC851990 AMG851990 ACK851990 SO851990 IS851990 A851990 WVE786454 WLI786454 WBM786454 VRQ786454 VHU786454 UXY786454 UOC786454 UEG786454 TUK786454 TKO786454 TAS786454 SQW786454 SHA786454 RXE786454 RNI786454 RDM786454 QTQ786454 QJU786454 PZY786454 PQC786454 PGG786454 OWK786454 OMO786454 OCS786454 NSW786454 NJA786454 MZE786454 MPI786454 MFM786454 LVQ786454 LLU786454 LBY786454 KSC786454 KIG786454 JYK786454 JOO786454 JES786454 IUW786454 ILA786454 IBE786454 HRI786454 HHM786454 GXQ786454 GNU786454 GDY786454 FUC786454 FKG786454 FAK786454 EQO786454 EGS786454 DWW786454 DNA786454 DDE786454 CTI786454 CJM786454 BZQ786454 BPU786454 BFY786454 AWC786454 AMG786454 ACK786454 SO786454 IS786454 A786454 WVE720918 WLI720918 WBM720918 VRQ720918 VHU720918 UXY720918 UOC720918 UEG720918 TUK720918 TKO720918 TAS720918 SQW720918 SHA720918 RXE720918 RNI720918 RDM720918 QTQ720918 QJU720918 PZY720918 PQC720918 PGG720918 OWK720918 OMO720918 OCS720918 NSW720918 NJA720918 MZE720918 MPI720918 MFM720918 LVQ720918 LLU720918 LBY720918 KSC720918 KIG720918 JYK720918 JOO720918 JES720918 IUW720918 ILA720918 IBE720918 HRI720918 HHM720918 GXQ720918 GNU720918 GDY720918 FUC720918 FKG720918 FAK720918 EQO720918 EGS720918 DWW720918 DNA720918 DDE720918 CTI720918 CJM720918 BZQ720918 BPU720918 BFY720918 AWC720918 AMG720918 ACK720918 SO720918 IS720918 A720918 WVE655382 WLI655382 WBM655382 VRQ655382 VHU655382 UXY655382 UOC655382 UEG655382 TUK655382 TKO655382 TAS655382 SQW655382 SHA655382 RXE655382 RNI655382 RDM655382 QTQ655382 QJU655382 PZY655382 PQC655382 PGG655382 OWK655382 OMO655382 OCS655382 NSW655382 NJA655382 MZE655382 MPI655382 MFM655382 LVQ655382 LLU655382 LBY655382 KSC655382 KIG655382 JYK655382 JOO655382 JES655382 IUW655382 ILA655382 IBE655382 HRI655382 HHM655382 GXQ655382 GNU655382 GDY655382 FUC655382 FKG655382 FAK655382 EQO655382 EGS655382 DWW655382 DNA655382 DDE655382 CTI655382 CJM655382 BZQ655382 BPU655382 BFY655382 AWC655382 AMG655382 ACK655382 SO655382 IS655382 A655382 WVE589846 WLI589846 WBM589846 VRQ589846 VHU589846 UXY589846 UOC589846 UEG589846 TUK589846 TKO589846 TAS589846 SQW589846 SHA589846 RXE589846 RNI589846 RDM589846 QTQ589846 QJU589846 PZY589846 PQC589846 PGG589846 OWK589846 OMO589846 OCS589846 NSW589846 NJA589846 MZE589846 MPI589846 MFM589846 LVQ589846 LLU589846 LBY589846 KSC589846 KIG589846 JYK589846 JOO589846 JES589846 IUW589846 ILA589846 IBE589846 HRI589846 HHM589846 GXQ589846 GNU589846 GDY589846 FUC589846 FKG589846 FAK589846 EQO589846 EGS589846 DWW589846 DNA589846 DDE589846 CTI589846 CJM589846 BZQ589846 BPU589846 BFY589846 AWC589846 AMG589846 ACK589846 SO589846 IS589846 A589846 WVE524310 WLI524310 WBM524310 VRQ524310 VHU524310 UXY524310 UOC524310 UEG524310 TUK524310 TKO524310 TAS524310 SQW524310 SHA524310 RXE524310 RNI524310 RDM524310 QTQ524310 QJU524310 PZY524310 PQC524310 PGG524310 OWK524310 OMO524310 OCS524310 NSW524310 NJA524310 MZE524310 MPI524310 MFM524310 LVQ524310 LLU524310 LBY524310 KSC524310 KIG524310 JYK524310 JOO524310 JES524310 IUW524310 ILA524310 IBE524310 HRI524310 HHM524310 GXQ524310 GNU524310 GDY524310 FUC524310 FKG524310 FAK524310 EQO524310 EGS524310 DWW524310 DNA524310 DDE524310 CTI524310 CJM524310 BZQ524310 BPU524310 BFY524310 AWC524310 AMG524310 ACK524310 SO524310 IS524310 A524310 WVE458774 WLI458774 WBM458774 VRQ458774 VHU458774 UXY458774 UOC458774 UEG458774 TUK458774 TKO458774 TAS458774 SQW458774 SHA458774 RXE458774 RNI458774 RDM458774 QTQ458774 QJU458774 PZY458774 PQC458774 PGG458774 OWK458774 OMO458774 OCS458774 NSW458774 NJA458774 MZE458774 MPI458774 MFM458774 LVQ458774 LLU458774 LBY458774 KSC458774 KIG458774 JYK458774 JOO458774 JES458774 IUW458774 ILA458774 IBE458774 HRI458774 HHM458774 GXQ458774 GNU458774 GDY458774 FUC458774 FKG458774 FAK458774 EQO458774 EGS458774 DWW458774 DNA458774 DDE458774 CTI458774 CJM458774 BZQ458774 BPU458774 BFY458774 AWC458774 AMG458774 ACK458774 SO458774 IS458774 A458774 WVE393238 WLI393238 WBM393238 VRQ393238 VHU393238 UXY393238 UOC393238 UEG393238 TUK393238 TKO393238 TAS393238 SQW393238 SHA393238 RXE393238 RNI393238 RDM393238 QTQ393238 QJU393238 PZY393238 PQC393238 PGG393238 OWK393238 OMO393238 OCS393238 NSW393238 NJA393238 MZE393238 MPI393238 MFM393238 LVQ393238 LLU393238 LBY393238 KSC393238 KIG393238 JYK393238 JOO393238 JES393238 IUW393238 ILA393238 IBE393238 HRI393238 HHM393238 GXQ393238 GNU393238 GDY393238 FUC393238 FKG393238 FAK393238 EQO393238 EGS393238 DWW393238 DNA393238 DDE393238 CTI393238 CJM393238 BZQ393238 BPU393238 BFY393238 AWC393238 AMG393238 ACK393238 SO393238 IS393238 A393238 WVE327702 WLI327702 WBM327702 VRQ327702 VHU327702 UXY327702 UOC327702 UEG327702 TUK327702 TKO327702 TAS327702 SQW327702 SHA327702 RXE327702 RNI327702 RDM327702 QTQ327702 QJU327702 PZY327702 PQC327702 PGG327702 OWK327702 OMO327702 OCS327702 NSW327702 NJA327702 MZE327702 MPI327702 MFM327702 LVQ327702 LLU327702 LBY327702 KSC327702 KIG327702 JYK327702 JOO327702 JES327702 IUW327702 ILA327702 IBE327702 HRI327702 HHM327702 GXQ327702 GNU327702 GDY327702 FUC327702 FKG327702 FAK327702 EQO327702 EGS327702 DWW327702 DNA327702 DDE327702 CTI327702 CJM327702 BZQ327702 BPU327702 BFY327702 AWC327702 AMG327702 ACK327702 SO327702 IS327702 A327702 WVE262166 WLI262166 WBM262166 VRQ262166 VHU262166 UXY262166 UOC262166 UEG262166 TUK262166 TKO262166 TAS262166 SQW262166 SHA262166 RXE262166 RNI262166 RDM262166 QTQ262166 QJU262166 PZY262166 PQC262166 PGG262166 OWK262166 OMO262166 OCS262166 NSW262166 NJA262166 MZE262166 MPI262166 MFM262166 LVQ262166 LLU262166 LBY262166 KSC262166 KIG262166 JYK262166 JOO262166 JES262166 IUW262166 ILA262166 IBE262166 HRI262166 HHM262166 GXQ262166 GNU262166 GDY262166 FUC262166 FKG262166 FAK262166 EQO262166 EGS262166 DWW262166 DNA262166 DDE262166 CTI262166 CJM262166 BZQ262166 BPU262166 BFY262166 AWC262166 AMG262166 ACK262166 SO262166 IS262166 A262166 WVE196630 WLI196630 WBM196630 VRQ196630 VHU196630 UXY196630 UOC196630 UEG196630 TUK196630 TKO196630 TAS196630 SQW196630 SHA196630 RXE196630 RNI196630 RDM196630 QTQ196630 QJU196630 PZY196630 PQC196630 PGG196630 OWK196630 OMO196630 OCS196630 NSW196630 NJA196630 MZE196630 MPI196630 MFM196630 LVQ196630 LLU196630 LBY196630 KSC196630 KIG196630 JYK196630 JOO196630 JES196630 IUW196630 ILA196630 IBE196630 HRI196630 HHM196630 GXQ196630 GNU196630 GDY196630 FUC196630 FKG196630 FAK196630 EQO196630 EGS196630 DWW196630 DNA196630 DDE196630 CTI196630 CJM196630 BZQ196630 BPU196630 BFY196630 AWC196630 AMG196630 ACK196630 SO196630 IS196630 A196630 WVE131094 WLI131094 WBM131094 VRQ131094 VHU131094 UXY131094 UOC131094 UEG131094 TUK131094 TKO131094 TAS131094 SQW131094 SHA131094 RXE131094 RNI131094 RDM131094 QTQ131094 QJU131094 PZY131094 PQC131094 PGG131094 OWK131094 OMO131094 OCS131094 NSW131094 NJA131094 MZE131094 MPI131094 MFM131094 LVQ131094 LLU131094 LBY131094 KSC131094 KIG131094 JYK131094 JOO131094 JES131094 IUW131094 ILA131094 IBE131094 HRI131094 HHM131094 GXQ131094 GNU131094 GDY131094 FUC131094 FKG131094 FAK131094 EQO131094 EGS131094 DWW131094 DNA131094 DDE131094 CTI131094 CJM131094 BZQ131094 BPU131094 BFY131094 AWC131094 AMG131094 ACK131094 SO131094 IS131094 A131094 WVE65558 WLI65558 WBM65558 VRQ65558 VHU65558 UXY65558 UOC65558 UEG65558 TUK65558 TKO65558 TAS65558 SQW65558 SHA65558 RXE65558 RNI65558 RDM65558 QTQ65558 QJU65558 PZY65558 PQC65558 PGG65558 OWK65558 OMO65558 OCS65558 NSW65558 NJA65558 MZE65558 MPI65558 MFM65558 LVQ65558 LLU65558 LBY65558 KSC65558 KIG65558 JYK65558 JOO65558 JES65558 IUW65558 ILA65558 IBE65558 HRI65558 HHM65558 GXQ65558 GNU65558 GDY65558 FUC65558 FKG65558 FAK65558 EQO65558 EGS65558 DWW65558 DNA65558 DDE65558 CTI65558 CJM65558 BZQ65558 BPU65558 BFY65558 AWC65558 AMG65558 ACK65558 SO65558 IS65558 A65558">
      <formula1>"1,2,3,4,5"</formula1>
    </dataValidation>
    <dataValidation type="decimal" allowBlank="1" showInputMessage="1" showErrorMessage="1" sqref="WVH983062 WVH25:WVH45 WLL25:WLL45 WBP25:WBP45 VRT25:VRT45 VHX25:VHX45 UYB25:UYB45 UOF25:UOF45 UEJ25:UEJ45 TUN25:TUN45 TKR25:TKR45 TAV25:TAV45 SQZ25:SQZ45 SHD25:SHD45 RXH25:RXH45 RNL25:RNL45 RDP25:RDP45 QTT25:QTT45 QJX25:QJX45 QAB25:QAB45 PQF25:PQF45 PGJ25:PGJ45 OWN25:OWN45 OMR25:OMR45 OCV25:OCV45 NSZ25:NSZ45 NJD25:NJD45 MZH25:MZH45 MPL25:MPL45 MFP25:MFP45 LVT25:LVT45 LLX25:LLX45 LCB25:LCB45 KSF25:KSF45 KIJ25:KIJ45 JYN25:JYN45 JOR25:JOR45 JEV25:JEV45 IUZ25:IUZ45 ILD25:ILD45 IBH25:IBH45 HRL25:HRL45 HHP25:HHP45 GXT25:GXT45 GNX25:GNX45 GEB25:GEB45 FUF25:FUF45 FKJ25:FKJ45 FAN25:FAN45 EQR25:EQR45 EGV25:EGV45 DWZ25:DWZ45 DND25:DND45 DDH25:DDH45 CTL25:CTL45 CJP25:CJP45 BZT25:BZT45 BPX25:BPX45 BGB25:BGB45 AWF25:AWF45 AMJ25:AMJ45 ACN25:ACN45 SR25:SR45 IV25:IV45 WBP983062 VRT983062 VHX983062 UYB983062 UOF983062 UEJ983062 TUN983062 TKR983062 TAV983062 SQZ983062 SHD983062 RXH983062 RNL983062 RDP983062 QTT983062 QJX983062 QAB983062 PQF983062 PGJ983062 OWN983062 OMR983062 OCV983062 NSZ983062 NJD983062 MZH983062 MPL983062 MFP983062 LVT983062 LLX983062 LCB983062 KSF983062 KIJ983062 JYN983062 JOR983062 JEV983062 IUZ983062 ILD983062 IBH983062 HRL983062 HHP983062 GXT983062 GNX983062 GEB983062 FUF983062 FKJ983062 FAN983062 EQR983062 EGV983062 DWZ983062 DND983062 DDH983062 CTL983062 CJP983062 BZT983062 BPX983062 BGB983062 AWF983062 AMJ983062 ACN983062 SR983062 IV983062 C983062 WVH917526 WLL917526 WBP917526 VRT917526 VHX917526 UYB917526 UOF917526 UEJ917526 TUN917526 TKR917526 TAV917526 SQZ917526 SHD917526 RXH917526 RNL917526 RDP917526 QTT917526 QJX917526 QAB917526 PQF917526 PGJ917526 OWN917526 OMR917526 OCV917526 NSZ917526 NJD917526 MZH917526 MPL917526 MFP917526 LVT917526 LLX917526 LCB917526 KSF917526 KIJ917526 JYN917526 JOR917526 JEV917526 IUZ917526 ILD917526 IBH917526 HRL917526 HHP917526 GXT917526 GNX917526 GEB917526 FUF917526 FKJ917526 FAN917526 EQR917526 EGV917526 DWZ917526 DND917526 DDH917526 CTL917526 CJP917526 BZT917526 BPX917526 BGB917526 AWF917526 AMJ917526 ACN917526 SR917526 IV917526 C917526 WVH851990 WLL851990 WBP851990 VRT851990 VHX851990 UYB851990 UOF851990 UEJ851990 TUN851990 TKR851990 TAV851990 SQZ851990 SHD851990 RXH851990 RNL851990 RDP851990 QTT851990 QJX851990 QAB851990 PQF851990 PGJ851990 OWN851990 OMR851990 OCV851990 NSZ851990 NJD851990 MZH851990 MPL851990 MFP851990 LVT851990 LLX851990 LCB851990 KSF851990 KIJ851990 JYN851990 JOR851990 JEV851990 IUZ851990 ILD851990 IBH851990 HRL851990 HHP851990 GXT851990 GNX851990 GEB851990 FUF851990 FKJ851990 FAN851990 EQR851990 EGV851990 DWZ851990 DND851990 DDH851990 CTL851990 CJP851990 BZT851990 BPX851990 BGB851990 AWF851990 AMJ851990 ACN851990 SR851990 IV851990 C851990 WVH786454 WLL786454 WBP786454 VRT786454 VHX786454 UYB786454 UOF786454 UEJ786454 TUN786454 TKR786454 TAV786454 SQZ786454 SHD786454 RXH786454 RNL786454 RDP786454 QTT786454 QJX786454 QAB786454 PQF786454 PGJ786454 OWN786454 OMR786454 OCV786454 NSZ786454 NJD786454 MZH786454 MPL786454 MFP786454 LVT786454 LLX786454 LCB786454 KSF786454 KIJ786454 JYN786454 JOR786454 JEV786454 IUZ786454 ILD786454 IBH786454 HRL786454 HHP786454 GXT786454 GNX786454 GEB786454 FUF786454 FKJ786454 FAN786454 EQR786454 EGV786454 DWZ786454 DND786454 DDH786454 CTL786454 CJP786454 BZT786454 BPX786454 BGB786454 AWF786454 AMJ786454 ACN786454 SR786454 IV786454 C786454 WVH720918 WLL720918 WBP720918 VRT720918 VHX720918 UYB720918 UOF720918 UEJ720918 TUN720918 TKR720918 TAV720918 SQZ720918 SHD720918 RXH720918 RNL720918 RDP720918 QTT720918 QJX720918 QAB720918 PQF720918 PGJ720918 OWN720918 OMR720918 OCV720918 NSZ720918 NJD720918 MZH720918 MPL720918 MFP720918 LVT720918 LLX720918 LCB720918 KSF720918 KIJ720918 JYN720918 JOR720918 JEV720918 IUZ720918 ILD720918 IBH720918 HRL720918 HHP720918 GXT720918 GNX720918 GEB720918 FUF720918 FKJ720918 FAN720918 EQR720918 EGV720918 DWZ720918 DND720918 DDH720918 CTL720918 CJP720918 BZT720918 BPX720918 BGB720918 AWF720918 AMJ720918 ACN720918 SR720918 IV720918 C720918 WVH655382 WLL655382 WBP655382 VRT655382 VHX655382 UYB655382 UOF655382 UEJ655382 TUN655382 TKR655382 TAV655382 SQZ655382 SHD655382 RXH655382 RNL655382 RDP655382 QTT655382 QJX655382 QAB655382 PQF655382 PGJ655382 OWN655382 OMR655382 OCV655382 NSZ655382 NJD655382 MZH655382 MPL655382 MFP655382 LVT655382 LLX655382 LCB655382 KSF655382 KIJ655382 JYN655382 JOR655382 JEV655382 IUZ655382 ILD655382 IBH655382 HRL655382 HHP655382 GXT655382 GNX655382 GEB655382 FUF655382 FKJ655382 FAN655382 EQR655382 EGV655382 DWZ655382 DND655382 DDH655382 CTL655382 CJP655382 BZT655382 BPX655382 BGB655382 AWF655382 AMJ655382 ACN655382 SR655382 IV655382 C655382 WVH589846 WLL589846 WBP589846 VRT589846 VHX589846 UYB589846 UOF589846 UEJ589846 TUN589846 TKR589846 TAV589846 SQZ589846 SHD589846 RXH589846 RNL589846 RDP589846 QTT589846 QJX589846 QAB589846 PQF589846 PGJ589846 OWN589846 OMR589846 OCV589846 NSZ589846 NJD589846 MZH589846 MPL589846 MFP589846 LVT589846 LLX589846 LCB589846 KSF589846 KIJ589846 JYN589846 JOR589846 JEV589846 IUZ589846 ILD589846 IBH589846 HRL589846 HHP589846 GXT589846 GNX589846 GEB589846 FUF589846 FKJ589846 FAN589846 EQR589846 EGV589846 DWZ589846 DND589846 DDH589846 CTL589846 CJP589846 BZT589846 BPX589846 BGB589846 AWF589846 AMJ589846 ACN589846 SR589846 IV589846 C589846 WVH524310 WLL524310 WBP524310 VRT524310 VHX524310 UYB524310 UOF524310 UEJ524310 TUN524310 TKR524310 TAV524310 SQZ524310 SHD524310 RXH524310 RNL524310 RDP524310 QTT524310 QJX524310 QAB524310 PQF524310 PGJ524310 OWN524310 OMR524310 OCV524310 NSZ524310 NJD524310 MZH524310 MPL524310 MFP524310 LVT524310 LLX524310 LCB524310 KSF524310 KIJ524310 JYN524310 JOR524310 JEV524310 IUZ524310 ILD524310 IBH524310 HRL524310 HHP524310 GXT524310 GNX524310 GEB524310 FUF524310 FKJ524310 FAN524310 EQR524310 EGV524310 DWZ524310 DND524310 DDH524310 CTL524310 CJP524310 BZT524310 BPX524310 BGB524310 AWF524310 AMJ524310 ACN524310 SR524310 IV524310 C524310 WVH458774 WLL458774 WBP458774 VRT458774 VHX458774 UYB458774 UOF458774 UEJ458774 TUN458774 TKR458774 TAV458774 SQZ458774 SHD458774 RXH458774 RNL458774 RDP458774 QTT458774 QJX458774 QAB458774 PQF458774 PGJ458774 OWN458774 OMR458774 OCV458774 NSZ458774 NJD458774 MZH458774 MPL458774 MFP458774 LVT458774 LLX458774 LCB458774 KSF458774 KIJ458774 JYN458774 JOR458774 JEV458774 IUZ458774 ILD458774 IBH458774 HRL458774 HHP458774 GXT458774 GNX458774 GEB458774 FUF458774 FKJ458774 FAN458774 EQR458774 EGV458774 DWZ458774 DND458774 DDH458774 CTL458774 CJP458774 BZT458774 BPX458774 BGB458774 AWF458774 AMJ458774 ACN458774 SR458774 IV458774 C458774 WVH393238 WLL393238 WBP393238 VRT393238 VHX393238 UYB393238 UOF393238 UEJ393238 TUN393238 TKR393238 TAV393238 SQZ393238 SHD393238 RXH393238 RNL393238 RDP393238 QTT393238 QJX393238 QAB393238 PQF393238 PGJ393238 OWN393238 OMR393238 OCV393238 NSZ393238 NJD393238 MZH393238 MPL393238 MFP393238 LVT393238 LLX393238 LCB393238 KSF393238 KIJ393238 JYN393238 JOR393238 JEV393238 IUZ393238 ILD393238 IBH393238 HRL393238 HHP393238 GXT393238 GNX393238 GEB393238 FUF393238 FKJ393238 FAN393238 EQR393238 EGV393238 DWZ393238 DND393238 DDH393238 CTL393238 CJP393238 BZT393238 BPX393238 BGB393238 AWF393238 AMJ393238 ACN393238 SR393238 IV393238 C393238 WVH327702 WLL327702 WBP327702 VRT327702 VHX327702 UYB327702 UOF327702 UEJ327702 TUN327702 TKR327702 TAV327702 SQZ327702 SHD327702 RXH327702 RNL327702 RDP327702 QTT327702 QJX327702 QAB327702 PQF327702 PGJ327702 OWN327702 OMR327702 OCV327702 NSZ327702 NJD327702 MZH327702 MPL327702 MFP327702 LVT327702 LLX327702 LCB327702 KSF327702 KIJ327702 JYN327702 JOR327702 JEV327702 IUZ327702 ILD327702 IBH327702 HRL327702 HHP327702 GXT327702 GNX327702 GEB327702 FUF327702 FKJ327702 FAN327702 EQR327702 EGV327702 DWZ327702 DND327702 DDH327702 CTL327702 CJP327702 BZT327702 BPX327702 BGB327702 AWF327702 AMJ327702 ACN327702 SR327702 IV327702 C327702 WVH262166 WLL262166 WBP262166 VRT262166 VHX262166 UYB262166 UOF262166 UEJ262166 TUN262166 TKR262166 TAV262166 SQZ262166 SHD262166 RXH262166 RNL262166 RDP262166 QTT262166 QJX262166 QAB262166 PQF262166 PGJ262166 OWN262166 OMR262166 OCV262166 NSZ262166 NJD262166 MZH262166 MPL262166 MFP262166 LVT262166 LLX262166 LCB262166 KSF262166 KIJ262166 JYN262166 JOR262166 JEV262166 IUZ262166 ILD262166 IBH262166 HRL262166 HHP262166 GXT262166 GNX262166 GEB262166 FUF262166 FKJ262166 FAN262166 EQR262166 EGV262166 DWZ262166 DND262166 DDH262166 CTL262166 CJP262166 BZT262166 BPX262166 BGB262166 AWF262166 AMJ262166 ACN262166 SR262166 IV262166 C262166 WVH196630 WLL196630 WBP196630 VRT196630 VHX196630 UYB196630 UOF196630 UEJ196630 TUN196630 TKR196630 TAV196630 SQZ196630 SHD196630 RXH196630 RNL196630 RDP196630 QTT196630 QJX196630 QAB196630 PQF196630 PGJ196630 OWN196630 OMR196630 OCV196630 NSZ196630 NJD196630 MZH196630 MPL196630 MFP196630 LVT196630 LLX196630 LCB196630 KSF196630 KIJ196630 JYN196630 JOR196630 JEV196630 IUZ196630 ILD196630 IBH196630 HRL196630 HHP196630 GXT196630 GNX196630 GEB196630 FUF196630 FKJ196630 FAN196630 EQR196630 EGV196630 DWZ196630 DND196630 DDH196630 CTL196630 CJP196630 BZT196630 BPX196630 BGB196630 AWF196630 AMJ196630 ACN196630 SR196630 IV196630 C196630 WVH131094 WLL131094 WBP131094 VRT131094 VHX131094 UYB131094 UOF131094 UEJ131094 TUN131094 TKR131094 TAV131094 SQZ131094 SHD131094 RXH131094 RNL131094 RDP131094 QTT131094 QJX131094 QAB131094 PQF131094 PGJ131094 OWN131094 OMR131094 OCV131094 NSZ131094 NJD131094 MZH131094 MPL131094 MFP131094 LVT131094 LLX131094 LCB131094 KSF131094 KIJ131094 JYN131094 JOR131094 JEV131094 IUZ131094 ILD131094 IBH131094 HRL131094 HHP131094 GXT131094 GNX131094 GEB131094 FUF131094 FKJ131094 FAN131094 EQR131094 EGV131094 DWZ131094 DND131094 DDH131094 CTL131094 CJP131094 BZT131094 BPX131094 BGB131094 AWF131094 AMJ131094 ACN131094 SR131094 IV131094 C131094 WVH65558 WLL65558 WBP65558 VRT65558 VHX65558 UYB65558 UOF65558 UEJ65558 TUN65558 TKR65558 TAV65558 SQZ65558 SHD65558 RXH65558 RNL65558 RDP65558 QTT65558 QJX65558 QAB65558 PQF65558 PGJ65558 OWN65558 OMR65558 OCV65558 NSZ65558 NJD65558 MZH65558 MPL65558 MFP65558 LVT65558 LLX65558 LCB65558 KSF65558 KIJ65558 JYN65558 JOR65558 JEV65558 IUZ65558 ILD65558 IBH65558 HRL65558 HHP65558 GXT65558 GNX65558 GEB65558 FUF65558 FKJ65558 FAN65558 EQR65558 EGV65558 DWZ65558 DND65558 DDH65558 CTL65558 CJP65558 BZT65558 BPX65558 BGB65558 AWF65558 AMJ65558 ACN65558 SR65558 IV65558 C65558 WLL983062">
      <formula1>0</formula1>
      <formula2>1</formula2>
    </dataValidation>
  </dataValidations>
  <pageMargins left="0.7" right="0.7" top="0.75" bottom="0.75" header="0.3" footer="0.3"/>
  <pageSetup orientation="portrait" horizontalDpi="4294967295" verticalDpi="4294967295"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4"/>
  <sheetViews>
    <sheetView topLeftCell="A30" zoomScale="70" zoomScaleNormal="70" workbookViewId="0">
      <selection activeCell="N91" sqref="N91"/>
    </sheetView>
  </sheetViews>
  <sheetFormatPr baseColWidth="10" defaultRowHeight="14.25" x14ac:dyDescent="0.25"/>
  <cols>
    <col min="1" max="1" width="3.140625" style="123" bestFit="1" customWidth="1"/>
    <col min="2" max="2" width="58.85546875" style="123" customWidth="1"/>
    <col min="3" max="3" width="31.140625" style="123" customWidth="1"/>
    <col min="4" max="4" width="26.7109375" style="123" customWidth="1"/>
    <col min="5" max="5" width="25" style="123" customWidth="1"/>
    <col min="6" max="7" width="29.7109375" style="123" customWidth="1"/>
    <col min="8" max="8" width="23" style="123" customWidth="1"/>
    <col min="9" max="9" width="27.28515625" style="123" customWidth="1"/>
    <col min="10" max="10" width="29.5703125" style="123" customWidth="1"/>
    <col min="11" max="11" width="33" style="123" customWidth="1"/>
    <col min="12" max="12" width="29.85546875" style="123" customWidth="1"/>
    <col min="13" max="13" width="26.28515625" style="123" customWidth="1"/>
    <col min="14" max="14" width="22.140625" style="123" customWidth="1"/>
    <col min="15" max="15" width="26.140625" style="123" customWidth="1"/>
    <col min="16" max="16" width="19.5703125" style="123" bestFit="1" customWidth="1"/>
    <col min="17" max="17" width="21.85546875" style="123" customWidth="1"/>
    <col min="18" max="18" width="18.28515625" style="123" customWidth="1"/>
    <col min="19" max="22" width="6.42578125" style="123" customWidth="1"/>
    <col min="23" max="251" width="11.42578125" style="123"/>
    <col min="252" max="252" width="1" style="123" customWidth="1"/>
    <col min="253" max="253" width="4.28515625" style="123" customWidth="1"/>
    <col min="254" max="254" width="34.7109375" style="123" customWidth="1"/>
    <col min="255" max="255" width="0" style="123" hidden="1" customWidth="1"/>
    <col min="256" max="256" width="20" style="123" customWidth="1"/>
    <col min="257" max="257" width="20.85546875" style="123" customWidth="1"/>
    <col min="258" max="258" width="25" style="123" customWidth="1"/>
    <col min="259" max="259" width="18.7109375" style="123" customWidth="1"/>
    <col min="260" max="260" width="29.7109375" style="123" customWidth="1"/>
    <col min="261" max="261" width="13.42578125" style="123" customWidth="1"/>
    <col min="262" max="262" width="13.85546875" style="123" customWidth="1"/>
    <col min="263" max="267" width="16.5703125" style="123" customWidth="1"/>
    <col min="268" max="268" width="20.5703125" style="123" customWidth="1"/>
    <col min="269" max="269" width="21.140625" style="123" customWidth="1"/>
    <col min="270" max="270" width="9.5703125" style="123" customWidth="1"/>
    <col min="271" max="271" width="0.42578125" style="123" customWidth="1"/>
    <col min="272" max="278" width="6.42578125" style="123" customWidth="1"/>
    <col min="279" max="507" width="11.42578125" style="123"/>
    <col min="508" max="508" width="1" style="123" customWidth="1"/>
    <col min="509" max="509" width="4.28515625" style="123" customWidth="1"/>
    <col min="510" max="510" width="34.7109375" style="123" customWidth="1"/>
    <col min="511" max="511" width="0" style="123" hidden="1" customWidth="1"/>
    <col min="512" max="512" width="20" style="123" customWidth="1"/>
    <col min="513" max="513" width="20.85546875" style="123" customWidth="1"/>
    <col min="514" max="514" width="25" style="123" customWidth="1"/>
    <col min="515" max="515" width="18.7109375" style="123" customWidth="1"/>
    <col min="516" max="516" width="29.7109375" style="123" customWidth="1"/>
    <col min="517" max="517" width="13.42578125" style="123" customWidth="1"/>
    <col min="518" max="518" width="13.85546875" style="123" customWidth="1"/>
    <col min="519" max="523" width="16.5703125" style="123" customWidth="1"/>
    <col min="524" max="524" width="20.5703125" style="123" customWidth="1"/>
    <col min="525" max="525" width="21.140625" style="123" customWidth="1"/>
    <col min="526" max="526" width="9.5703125" style="123" customWidth="1"/>
    <col min="527" max="527" width="0.42578125" style="123" customWidth="1"/>
    <col min="528" max="534" width="6.42578125" style="123" customWidth="1"/>
    <col min="535" max="763" width="11.42578125" style="123"/>
    <col min="764" max="764" width="1" style="123" customWidth="1"/>
    <col min="765" max="765" width="4.28515625" style="123" customWidth="1"/>
    <col min="766" max="766" width="34.7109375" style="123" customWidth="1"/>
    <col min="767" max="767" width="0" style="123" hidden="1" customWidth="1"/>
    <col min="768" max="768" width="20" style="123" customWidth="1"/>
    <col min="769" max="769" width="20.85546875" style="123" customWidth="1"/>
    <col min="770" max="770" width="25" style="123" customWidth="1"/>
    <col min="771" max="771" width="18.7109375" style="123" customWidth="1"/>
    <col min="772" max="772" width="29.7109375" style="123" customWidth="1"/>
    <col min="773" max="773" width="13.42578125" style="123" customWidth="1"/>
    <col min="774" max="774" width="13.85546875" style="123" customWidth="1"/>
    <col min="775" max="779" width="16.5703125" style="123" customWidth="1"/>
    <col min="780" max="780" width="20.5703125" style="123" customWidth="1"/>
    <col min="781" max="781" width="21.140625" style="123" customWidth="1"/>
    <col min="782" max="782" width="9.5703125" style="123" customWidth="1"/>
    <col min="783" max="783" width="0.42578125" style="123" customWidth="1"/>
    <col min="784" max="790" width="6.42578125" style="123" customWidth="1"/>
    <col min="791" max="1019" width="11.42578125" style="123"/>
    <col min="1020" max="1020" width="1" style="123" customWidth="1"/>
    <col min="1021" max="1021" width="4.28515625" style="123" customWidth="1"/>
    <col min="1022" max="1022" width="34.7109375" style="123" customWidth="1"/>
    <col min="1023" max="1023" width="0" style="123" hidden="1" customWidth="1"/>
    <col min="1024" max="1024" width="20" style="123" customWidth="1"/>
    <col min="1025" max="1025" width="20.85546875" style="123" customWidth="1"/>
    <col min="1026" max="1026" width="25" style="123" customWidth="1"/>
    <col min="1027" max="1027" width="18.7109375" style="123" customWidth="1"/>
    <col min="1028" max="1028" width="29.7109375" style="123" customWidth="1"/>
    <col min="1029" max="1029" width="13.42578125" style="123" customWidth="1"/>
    <col min="1030" max="1030" width="13.85546875" style="123" customWidth="1"/>
    <col min="1031" max="1035" width="16.5703125" style="123" customWidth="1"/>
    <col min="1036" max="1036" width="20.5703125" style="123" customWidth="1"/>
    <col min="1037" max="1037" width="21.140625" style="123" customWidth="1"/>
    <col min="1038" max="1038" width="9.5703125" style="123" customWidth="1"/>
    <col min="1039" max="1039" width="0.42578125" style="123" customWidth="1"/>
    <col min="1040" max="1046" width="6.42578125" style="123" customWidth="1"/>
    <col min="1047" max="1275" width="11.42578125" style="123"/>
    <col min="1276" max="1276" width="1" style="123" customWidth="1"/>
    <col min="1277" max="1277" width="4.28515625" style="123" customWidth="1"/>
    <col min="1278" max="1278" width="34.7109375" style="123" customWidth="1"/>
    <col min="1279" max="1279" width="0" style="123" hidden="1" customWidth="1"/>
    <col min="1280" max="1280" width="20" style="123" customWidth="1"/>
    <col min="1281" max="1281" width="20.85546875" style="123" customWidth="1"/>
    <col min="1282" max="1282" width="25" style="123" customWidth="1"/>
    <col min="1283" max="1283" width="18.7109375" style="123" customWidth="1"/>
    <col min="1284" max="1284" width="29.7109375" style="123" customWidth="1"/>
    <col min="1285" max="1285" width="13.42578125" style="123" customWidth="1"/>
    <col min="1286" max="1286" width="13.85546875" style="123" customWidth="1"/>
    <col min="1287" max="1291" width="16.5703125" style="123" customWidth="1"/>
    <col min="1292" max="1292" width="20.5703125" style="123" customWidth="1"/>
    <col min="1293" max="1293" width="21.140625" style="123" customWidth="1"/>
    <col min="1294" max="1294" width="9.5703125" style="123" customWidth="1"/>
    <col min="1295" max="1295" width="0.42578125" style="123" customWidth="1"/>
    <col min="1296" max="1302" width="6.42578125" style="123" customWidth="1"/>
    <col min="1303" max="1531" width="11.42578125" style="123"/>
    <col min="1532" max="1532" width="1" style="123" customWidth="1"/>
    <col min="1533" max="1533" width="4.28515625" style="123" customWidth="1"/>
    <col min="1534" max="1534" width="34.7109375" style="123" customWidth="1"/>
    <col min="1535" max="1535" width="0" style="123" hidden="1" customWidth="1"/>
    <col min="1536" max="1536" width="20" style="123" customWidth="1"/>
    <col min="1537" max="1537" width="20.85546875" style="123" customWidth="1"/>
    <col min="1538" max="1538" width="25" style="123" customWidth="1"/>
    <col min="1539" max="1539" width="18.7109375" style="123" customWidth="1"/>
    <col min="1540" max="1540" width="29.7109375" style="123" customWidth="1"/>
    <col min="1541" max="1541" width="13.42578125" style="123" customWidth="1"/>
    <col min="1542" max="1542" width="13.85546875" style="123" customWidth="1"/>
    <col min="1543" max="1547" width="16.5703125" style="123" customWidth="1"/>
    <col min="1548" max="1548" width="20.5703125" style="123" customWidth="1"/>
    <col min="1549" max="1549" width="21.140625" style="123" customWidth="1"/>
    <col min="1550" max="1550" width="9.5703125" style="123" customWidth="1"/>
    <col min="1551" max="1551" width="0.42578125" style="123" customWidth="1"/>
    <col min="1552" max="1558" width="6.42578125" style="123" customWidth="1"/>
    <col min="1559" max="1787" width="11.42578125" style="123"/>
    <col min="1788" max="1788" width="1" style="123" customWidth="1"/>
    <col min="1789" max="1789" width="4.28515625" style="123" customWidth="1"/>
    <col min="1790" max="1790" width="34.7109375" style="123" customWidth="1"/>
    <col min="1791" max="1791" width="0" style="123" hidden="1" customWidth="1"/>
    <col min="1792" max="1792" width="20" style="123" customWidth="1"/>
    <col min="1793" max="1793" width="20.85546875" style="123" customWidth="1"/>
    <col min="1794" max="1794" width="25" style="123" customWidth="1"/>
    <col min="1795" max="1795" width="18.7109375" style="123" customWidth="1"/>
    <col min="1796" max="1796" width="29.7109375" style="123" customWidth="1"/>
    <col min="1797" max="1797" width="13.42578125" style="123" customWidth="1"/>
    <col min="1798" max="1798" width="13.85546875" style="123" customWidth="1"/>
    <col min="1799" max="1803" width="16.5703125" style="123" customWidth="1"/>
    <col min="1804" max="1804" width="20.5703125" style="123" customWidth="1"/>
    <col min="1805" max="1805" width="21.140625" style="123" customWidth="1"/>
    <col min="1806" max="1806" width="9.5703125" style="123" customWidth="1"/>
    <col min="1807" max="1807" width="0.42578125" style="123" customWidth="1"/>
    <col min="1808" max="1814" width="6.42578125" style="123" customWidth="1"/>
    <col min="1815" max="2043" width="11.42578125" style="123"/>
    <col min="2044" max="2044" width="1" style="123" customWidth="1"/>
    <col min="2045" max="2045" width="4.28515625" style="123" customWidth="1"/>
    <col min="2046" max="2046" width="34.7109375" style="123" customWidth="1"/>
    <col min="2047" max="2047" width="0" style="123" hidden="1" customWidth="1"/>
    <col min="2048" max="2048" width="20" style="123" customWidth="1"/>
    <col min="2049" max="2049" width="20.85546875" style="123" customWidth="1"/>
    <col min="2050" max="2050" width="25" style="123" customWidth="1"/>
    <col min="2051" max="2051" width="18.7109375" style="123" customWidth="1"/>
    <col min="2052" max="2052" width="29.7109375" style="123" customWidth="1"/>
    <col min="2053" max="2053" width="13.42578125" style="123" customWidth="1"/>
    <col min="2054" max="2054" width="13.85546875" style="123" customWidth="1"/>
    <col min="2055" max="2059" width="16.5703125" style="123" customWidth="1"/>
    <col min="2060" max="2060" width="20.5703125" style="123" customWidth="1"/>
    <col min="2061" max="2061" width="21.140625" style="123" customWidth="1"/>
    <col min="2062" max="2062" width="9.5703125" style="123" customWidth="1"/>
    <col min="2063" max="2063" width="0.42578125" style="123" customWidth="1"/>
    <col min="2064" max="2070" width="6.42578125" style="123" customWidth="1"/>
    <col min="2071" max="2299" width="11.42578125" style="123"/>
    <col min="2300" max="2300" width="1" style="123" customWidth="1"/>
    <col min="2301" max="2301" width="4.28515625" style="123" customWidth="1"/>
    <col min="2302" max="2302" width="34.7109375" style="123" customWidth="1"/>
    <col min="2303" max="2303" width="0" style="123" hidden="1" customWidth="1"/>
    <col min="2304" max="2304" width="20" style="123" customWidth="1"/>
    <col min="2305" max="2305" width="20.85546875" style="123" customWidth="1"/>
    <col min="2306" max="2306" width="25" style="123" customWidth="1"/>
    <col min="2307" max="2307" width="18.7109375" style="123" customWidth="1"/>
    <col min="2308" max="2308" width="29.7109375" style="123" customWidth="1"/>
    <col min="2309" max="2309" width="13.42578125" style="123" customWidth="1"/>
    <col min="2310" max="2310" width="13.85546875" style="123" customWidth="1"/>
    <col min="2311" max="2315" width="16.5703125" style="123" customWidth="1"/>
    <col min="2316" max="2316" width="20.5703125" style="123" customWidth="1"/>
    <col min="2317" max="2317" width="21.140625" style="123" customWidth="1"/>
    <col min="2318" max="2318" width="9.5703125" style="123" customWidth="1"/>
    <col min="2319" max="2319" width="0.42578125" style="123" customWidth="1"/>
    <col min="2320" max="2326" width="6.42578125" style="123" customWidth="1"/>
    <col min="2327" max="2555" width="11.42578125" style="123"/>
    <col min="2556" max="2556" width="1" style="123" customWidth="1"/>
    <col min="2557" max="2557" width="4.28515625" style="123" customWidth="1"/>
    <col min="2558" max="2558" width="34.7109375" style="123" customWidth="1"/>
    <col min="2559" max="2559" width="0" style="123" hidden="1" customWidth="1"/>
    <col min="2560" max="2560" width="20" style="123" customWidth="1"/>
    <col min="2561" max="2561" width="20.85546875" style="123" customWidth="1"/>
    <col min="2562" max="2562" width="25" style="123" customWidth="1"/>
    <col min="2563" max="2563" width="18.7109375" style="123" customWidth="1"/>
    <col min="2564" max="2564" width="29.7109375" style="123" customWidth="1"/>
    <col min="2565" max="2565" width="13.42578125" style="123" customWidth="1"/>
    <col min="2566" max="2566" width="13.85546875" style="123" customWidth="1"/>
    <col min="2567" max="2571" width="16.5703125" style="123" customWidth="1"/>
    <col min="2572" max="2572" width="20.5703125" style="123" customWidth="1"/>
    <col min="2573" max="2573" width="21.140625" style="123" customWidth="1"/>
    <col min="2574" max="2574" width="9.5703125" style="123" customWidth="1"/>
    <col min="2575" max="2575" width="0.42578125" style="123" customWidth="1"/>
    <col min="2576" max="2582" width="6.42578125" style="123" customWidth="1"/>
    <col min="2583" max="2811" width="11.42578125" style="123"/>
    <col min="2812" max="2812" width="1" style="123" customWidth="1"/>
    <col min="2813" max="2813" width="4.28515625" style="123" customWidth="1"/>
    <col min="2814" max="2814" width="34.7109375" style="123" customWidth="1"/>
    <col min="2815" max="2815" width="0" style="123" hidden="1" customWidth="1"/>
    <col min="2816" max="2816" width="20" style="123" customWidth="1"/>
    <col min="2817" max="2817" width="20.85546875" style="123" customWidth="1"/>
    <col min="2818" max="2818" width="25" style="123" customWidth="1"/>
    <col min="2819" max="2819" width="18.7109375" style="123" customWidth="1"/>
    <col min="2820" max="2820" width="29.7109375" style="123" customWidth="1"/>
    <col min="2821" max="2821" width="13.42578125" style="123" customWidth="1"/>
    <col min="2822" max="2822" width="13.85546875" style="123" customWidth="1"/>
    <col min="2823" max="2827" width="16.5703125" style="123" customWidth="1"/>
    <col min="2828" max="2828" width="20.5703125" style="123" customWidth="1"/>
    <col min="2829" max="2829" width="21.140625" style="123" customWidth="1"/>
    <col min="2830" max="2830" width="9.5703125" style="123" customWidth="1"/>
    <col min="2831" max="2831" width="0.42578125" style="123" customWidth="1"/>
    <col min="2832" max="2838" width="6.42578125" style="123" customWidth="1"/>
    <col min="2839" max="3067" width="11.42578125" style="123"/>
    <col min="3068" max="3068" width="1" style="123" customWidth="1"/>
    <col min="3069" max="3069" width="4.28515625" style="123" customWidth="1"/>
    <col min="3070" max="3070" width="34.7109375" style="123" customWidth="1"/>
    <col min="3071" max="3071" width="0" style="123" hidden="1" customWidth="1"/>
    <col min="3072" max="3072" width="20" style="123" customWidth="1"/>
    <col min="3073" max="3073" width="20.85546875" style="123" customWidth="1"/>
    <col min="3074" max="3074" width="25" style="123" customWidth="1"/>
    <col min="3075" max="3075" width="18.7109375" style="123" customWidth="1"/>
    <col min="3076" max="3076" width="29.7109375" style="123" customWidth="1"/>
    <col min="3077" max="3077" width="13.42578125" style="123" customWidth="1"/>
    <col min="3078" max="3078" width="13.85546875" style="123" customWidth="1"/>
    <col min="3079" max="3083" width="16.5703125" style="123" customWidth="1"/>
    <col min="3084" max="3084" width="20.5703125" style="123" customWidth="1"/>
    <col min="3085" max="3085" width="21.140625" style="123" customWidth="1"/>
    <col min="3086" max="3086" width="9.5703125" style="123" customWidth="1"/>
    <col min="3087" max="3087" width="0.42578125" style="123" customWidth="1"/>
    <col min="3088" max="3094" width="6.42578125" style="123" customWidth="1"/>
    <col min="3095" max="3323" width="11.42578125" style="123"/>
    <col min="3324" max="3324" width="1" style="123" customWidth="1"/>
    <col min="3325" max="3325" width="4.28515625" style="123" customWidth="1"/>
    <col min="3326" max="3326" width="34.7109375" style="123" customWidth="1"/>
    <col min="3327" max="3327" width="0" style="123" hidden="1" customWidth="1"/>
    <col min="3328" max="3328" width="20" style="123" customWidth="1"/>
    <col min="3329" max="3329" width="20.85546875" style="123" customWidth="1"/>
    <col min="3330" max="3330" width="25" style="123" customWidth="1"/>
    <col min="3331" max="3331" width="18.7109375" style="123" customWidth="1"/>
    <col min="3332" max="3332" width="29.7109375" style="123" customWidth="1"/>
    <col min="3333" max="3333" width="13.42578125" style="123" customWidth="1"/>
    <col min="3334" max="3334" width="13.85546875" style="123" customWidth="1"/>
    <col min="3335" max="3339" width="16.5703125" style="123" customWidth="1"/>
    <col min="3340" max="3340" width="20.5703125" style="123" customWidth="1"/>
    <col min="3341" max="3341" width="21.140625" style="123" customWidth="1"/>
    <col min="3342" max="3342" width="9.5703125" style="123" customWidth="1"/>
    <col min="3343" max="3343" width="0.42578125" style="123" customWidth="1"/>
    <col min="3344" max="3350" width="6.42578125" style="123" customWidth="1"/>
    <col min="3351" max="3579" width="11.42578125" style="123"/>
    <col min="3580" max="3580" width="1" style="123" customWidth="1"/>
    <col min="3581" max="3581" width="4.28515625" style="123" customWidth="1"/>
    <col min="3582" max="3582" width="34.7109375" style="123" customWidth="1"/>
    <col min="3583" max="3583" width="0" style="123" hidden="1" customWidth="1"/>
    <col min="3584" max="3584" width="20" style="123" customWidth="1"/>
    <col min="3585" max="3585" width="20.85546875" style="123" customWidth="1"/>
    <col min="3586" max="3586" width="25" style="123" customWidth="1"/>
    <col min="3587" max="3587" width="18.7109375" style="123" customWidth="1"/>
    <col min="3588" max="3588" width="29.7109375" style="123" customWidth="1"/>
    <col min="3589" max="3589" width="13.42578125" style="123" customWidth="1"/>
    <col min="3590" max="3590" width="13.85546875" style="123" customWidth="1"/>
    <col min="3591" max="3595" width="16.5703125" style="123" customWidth="1"/>
    <col min="3596" max="3596" width="20.5703125" style="123" customWidth="1"/>
    <col min="3597" max="3597" width="21.140625" style="123" customWidth="1"/>
    <col min="3598" max="3598" width="9.5703125" style="123" customWidth="1"/>
    <col min="3599" max="3599" width="0.42578125" style="123" customWidth="1"/>
    <col min="3600" max="3606" width="6.42578125" style="123" customWidth="1"/>
    <col min="3607" max="3835" width="11.42578125" style="123"/>
    <col min="3836" max="3836" width="1" style="123" customWidth="1"/>
    <col min="3837" max="3837" width="4.28515625" style="123" customWidth="1"/>
    <col min="3838" max="3838" width="34.7109375" style="123" customWidth="1"/>
    <col min="3839" max="3839" width="0" style="123" hidden="1" customWidth="1"/>
    <col min="3840" max="3840" width="20" style="123" customWidth="1"/>
    <col min="3841" max="3841" width="20.85546875" style="123" customWidth="1"/>
    <col min="3842" max="3842" width="25" style="123" customWidth="1"/>
    <col min="3843" max="3843" width="18.7109375" style="123" customWidth="1"/>
    <col min="3844" max="3844" width="29.7109375" style="123" customWidth="1"/>
    <col min="3845" max="3845" width="13.42578125" style="123" customWidth="1"/>
    <col min="3846" max="3846" width="13.85546875" style="123" customWidth="1"/>
    <col min="3847" max="3851" width="16.5703125" style="123" customWidth="1"/>
    <col min="3852" max="3852" width="20.5703125" style="123" customWidth="1"/>
    <col min="3853" max="3853" width="21.140625" style="123" customWidth="1"/>
    <col min="3854" max="3854" width="9.5703125" style="123" customWidth="1"/>
    <col min="3855" max="3855" width="0.42578125" style="123" customWidth="1"/>
    <col min="3856" max="3862" width="6.42578125" style="123" customWidth="1"/>
    <col min="3863" max="4091" width="11.42578125" style="123"/>
    <col min="4092" max="4092" width="1" style="123" customWidth="1"/>
    <col min="4093" max="4093" width="4.28515625" style="123" customWidth="1"/>
    <col min="4094" max="4094" width="34.7109375" style="123" customWidth="1"/>
    <col min="4095" max="4095" width="0" style="123" hidden="1" customWidth="1"/>
    <col min="4096" max="4096" width="20" style="123" customWidth="1"/>
    <col min="4097" max="4097" width="20.85546875" style="123" customWidth="1"/>
    <col min="4098" max="4098" width="25" style="123" customWidth="1"/>
    <col min="4099" max="4099" width="18.7109375" style="123" customWidth="1"/>
    <col min="4100" max="4100" width="29.7109375" style="123" customWidth="1"/>
    <col min="4101" max="4101" width="13.42578125" style="123" customWidth="1"/>
    <col min="4102" max="4102" width="13.85546875" style="123" customWidth="1"/>
    <col min="4103" max="4107" width="16.5703125" style="123" customWidth="1"/>
    <col min="4108" max="4108" width="20.5703125" style="123" customWidth="1"/>
    <col min="4109" max="4109" width="21.140625" style="123" customWidth="1"/>
    <col min="4110" max="4110" width="9.5703125" style="123" customWidth="1"/>
    <col min="4111" max="4111" width="0.42578125" style="123" customWidth="1"/>
    <col min="4112" max="4118" width="6.42578125" style="123" customWidth="1"/>
    <col min="4119" max="4347" width="11.42578125" style="123"/>
    <col min="4348" max="4348" width="1" style="123" customWidth="1"/>
    <col min="4349" max="4349" width="4.28515625" style="123" customWidth="1"/>
    <col min="4350" max="4350" width="34.7109375" style="123" customWidth="1"/>
    <col min="4351" max="4351" width="0" style="123" hidden="1" customWidth="1"/>
    <col min="4352" max="4352" width="20" style="123" customWidth="1"/>
    <col min="4353" max="4353" width="20.85546875" style="123" customWidth="1"/>
    <col min="4354" max="4354" width="25" style="123" customWidth="1"/>
    <col min="4355" max="4355" width="18.7109375" style="123" customWidth="1"/>
    <col min="4356" max="4356" width="29.7109375" style="123" customWidth="1"/>
    <col min="4357" max="4357" width="13.42578125" style="123" customWidth="1"/>
    <col min="4358" max="4358" width="13.85546875" style="123" customWidth="1"/>
    <col min="4359" max="4363" width="16.5703125" style="123" customWidth="1"/>
    <col min="4364" max="4364" width="20.5703125" style="123" customWidth="1"/>
    <col min="4365" max="4365" width="21.140625" style="123" customWidth="1"/>
    <col min="4366" max="4366" width="9.5703125" style="123" customWidth="1"/>
    <col min="4367" max="4367" width="0.42578125" style="123" customWidth="1"/>
    <col min="4368" max="4374" width="6.42578125" style="123" customWidth="1"/>
    <col min="4375" max="4603" width="11.42578125" style="123"/>
    <col min="4604" max="4604" width="1" style="123" customWidth="1"/>
    <col min="4605" max="4605" width="4.28515625" style="123" customWidth="1"/>
    <col min="4606" max="4606" width="34.7109375" style="123" customWidth="1"/>
    <col min="4607" max="4607" width="0" style="123" hidden="1" customWidth="1"/>
    <col min="4608" max="4608" width="20" style="123" customWidth="1"/>
    <col min="4609" max="4609" width="20.85546875" style="123" customWidth="1"/>
    <col min="4610" max="4610" width="25" style="123" customWidth="1"/>
    <col min="4611" max="4611" width="18.7109375" style="123" customWidth="1"/>
    <col min="4612" max="4612" width="29.7109375" style="123" customWidth="1"/>
    <col min="4613" max="4613" width="13.42578125" style="123" customWidth="1"/>
    <col min="4614" max="4614" width="13.85546875" style="123" customWidth="1"/>
    <col min="4615" max="4619" width="16.5703125" style="123" customWidth="1"/>
    <col min="4620" max="4620" width="20.5703125" style="123" customWidth="1"/>
    <col min="4621" max="4621" width="21.140625" style="123" customWidth="1"/>
    <col min="4622" max="4622" width="9.5703125" style="123" customWidth="1"/>
    <col min="4623" max="4623" width="0.42578125" style="123" customWidth="1"/>
    <col min="4624" max="4630" width="6.42578125" style="123" customWidth="1"/>
    <col min="4631" max="4859" width="11.42578125" style="123"/>
    <col min="4860" max="4860" width="1" style="123" customWidth="1"/>
    <col min="4861" max="4861" width="4.28515625" style="123" customWidth="1"/>
    <col min="4862" max="4862" width="34.7109375" style="123" customWidth="1"/>
    <col min="4863" max="4863" width="0" style="123" hidden="1" customWidth="1"/>
    <col min="4864" max="4864" width="20" style="123" customWidth="1"/>
    <col min="4865" max="4865" width="20.85546875" style="123" customWidth="1"/>
    <col min="4866" max="4866" width="25" style="123" customWidth="1"/>
    <col min="4867" max="4867" width="18.7109375" style="123" customWidth="1"/>
    <col min="4868" max="4868" width="29.7109375" style="123" customWidth="1"/>
    <col min="4869" max="4869" width="13.42578125" style="123" customWidth="1"/>
    <col min="4870" max="4870" width="13.85546875" style="123" customWidth="1"/>
    <col min="4871" max="4875" width="16.5703125" style="123" customWidth="1"/>
    <col min="4876" max="4876" width="20.5703125" style="123" customWidth="1"/>
    <col min="4877" max="4877" width="21.140625" style="123" customWidth="1"/>
    <col min="4878" max="4878" width="9.5703125" style="123" customWidth="1"/>
    <col min="4879" max="4879" width="0.42578125" style="123" customWidth="1"/>
    <col min="4880" max="4886" width="6.42578125" style="123" customWidth="1"/>
    <col min="4887" max="5115" width="11.42578125" style="123"/>
    <col min="5116" max="5116" width="1" style="123" customWidth="1"/>
    <col min="5117" max="5117" width="4.28515625" style="123" customWidth="1"/>
    <col min="5118" max="5118" width="34.7109375" style="123" customWidth="1"/>
    <col min="5119" max="5119" width="0" style="123" hidden="1" customWidth="1"/>
    <col min="5120" max="5120" width="20" style="123" customWidth="1"/>
    <col min="5121" max="5121" width="20.85546875" style="123" customWidth="1"/>
    <col min="5122" max="5122" width="25" style="123" customWidth="1"/>
    <col min="5123" max="5123" width="18.7109375" style="123" customWidth="1"/>
    <col min="5124" max="5124" width="29.7109375" style="123" customWidth="1"/>
    <col min="5125" max="5125" width="13.42578125" style="123" customWidth="1"/>
    <col min="5126" max="5126" width="13.85546875" style="123" customWidth="1"/>
    <col min="5127" max="5131" width="16.5703125" style="123" customWidth="1"/>
    <col min="5132" max="5132" width="20.5703125" style="123" customWidth="1"/>
    <col min="5133" max="5133" width="21.140625" style="123" customWidth="1"/>
    <col min="5134" max="5134" width="9.5703125" style="123" customWidth="1"/>
    <col min="5135" max="5135" width="0.42578125" style="123" customWidth="1"/>
    <col min="5136" max="5142" width="6.42578125" style="123" customWidth="1"/>
    <col min="5143" max="5371" width="11.42578125" style="123"/>
    <col min="5372" max="5372" width="1" style="123" customWidth="1"/>
    <col min="5373" max="5373" width="4.28515625" style="123" customWidth="1"/>
    <col min="5374" max="5374" width="34.7109375" style="123" customWidth="1"/>
    <col min="5375" max="5375" width="0" style="123" hidden="1" customWidth="1"/>
    <col min="5376" max="5376" width="20" style="123" customWidth="1"/>
    <col min="5377" max="5377" width="20.85546875" style="123" customWidth="1"/>
    <col min="5378" max="5378" width="25" style="123" customWidth="1"/>
    <col min="5379" max="5379" width="18.7109375" style="123" customWidth="1"/>
    <col min="5380" max="5380" width="29.7109375" style="123" customWidth="1"/>
    <col min="5381" max="5381" width="13.42578125" style="123" customWidth="1"/>
    <col min="5382" max="5382" width="13.85546875" style="123" customWidth="1"/>
    <col min="5383" max="5387" width="16.5703125" style="123" customWidth="1"/>
    <col min="5388" max="5388" width="20.5703125" style="123" customWidth="1"/>
    <col min="5389" max="5389" width="21.140625" style="123" customWidth="1"/>
    <col min="5390" max="5390" width="9.5703125" style="123" customWidth="1"/>
    <col min="5391" max="5391" width="0.42578125" style="123" customWidth="1"/>
    <col min="5392" max="5398" width="6.42578125" style="123" customWidth="1"/>
    <col min="5399" max="5627" width="11.42578125" style="123"/>
    <col min="5628" max="5628" width="1" style="123" customWidth="1"/>
    <col min="5629" max="5629" width="4.28515625" style="123" customWidth="1"/>
    <col min="5630" max="5630" width="34.7109375" style="123" customWidth="1"/>
    <col min="5631" max="5631" width="0" style="123" hidden="1" customWidth="1"/>
    <col min="5632" max="5632" width="20" style="123" customWidth="1"/>
    <col min="5633" max="5633" width="20.85546875" style="123" customWidth="1"/>
    <col min="5634" max="5634" width="25" style="123" customWidth="1"/>
    <col min="5635" max="5635" width="18.7109375" style="123" customWidth="1"/>
    <col min="5636" max="5636" width="29.7109375" style="123" customWidth="1"/>
    <col min="5637" max="5637" width="13.42578125" style="123" customWidth="1"/>
    <col min="5638" max="5638" width="13.85546875" style="123" customWidth="1"/>
    <col min="5639" max="5643" width="16.5703125" style="123" customWidth="1"/>
    <col min="5644" max="5644" width="20.5703125" style="123" customWidth="1"/>
    <col min="5645" max="5645" width="21.140625" style="123" customWidth="1"/>
    <col min="5646" max="5646" width="9.5703125" style="123" customWidth="1"/>
    <col min="5647" max="5647" width="0.42578125" style="123" customWidth="1"/>
    <col min="5648" max="5654" width="6.42578125" style="123" customWidth="1"/>
    <col min="5655" max="5883" width="11.42578125" style="123"/>
    <col min="5884" max="5884" width="1" style="123" customWidth="1"/>
    <col min="5885" max="5885" width="4.28515625" style="123" customWidth="1"/>
    <col min="5886" max="5886" width="34.7109375" style="123" customWidth="1"/>
    <col min="5887" max="5887" width="0" style="123" hidden="1" customWidth="1"/>
    <col min="5888" max="5888" width="20" style="123" customWidth="1"/>
    <col min="5889" max="5889" width="20.85546875" style="123" customWidth="1"/>
    <col min="5890" max="5890" width="25" style="123" customWidth="1"/>
    <col min="5891" max="5891" width="18.7109375" style="123" customWidth="1"/>
    <col min="5892" max="5892" width="29.7109375" style="123" customWidth="1"/>
    <col min="5893" max="5893" width="13.42578125" style="123" customWidth="1"/>
    <col min="5894" max="5894" width="13.85546875" style="123" customWidth="1"/>
    <col min="5895" max="5899" width="16.5703125" style="123" customWidth="1"/>
    <col min="5900" max="5900" width="20.5703125" style="123" customWidth="1"/>
    <col min="5901" max="5901" width="21.140625" style="123" customWidth="1"/>
    <col min="5902" max="5902" width="9.5703125" style="123" customWidth="1"/>
    <col min="5903" max="5903" width="0.42578125" style="123" customWidth="1"/>
    <col min="5904" max="5910" width="6.42578125" style="123" customWidth="1"/>
    <col min="5911" max="6139" width="11.42578125" style="123"/>
    <col min="6140" max="6140" width="1" style="123" customWidth="1"/>
    <col min="6141" max="6141" width="4.28515625" style="123" customWidth="1"/>
    <col min="6142" max="6142" width="34.7109375" style="123" customWidth="1"/>
    <col min="6143" max="6143" width="0" style="123" hidden="1" customWidth="1"/>
    <col min="6144" max="6144" width="20" style="123" customWidth="1"/>
    <col min="6145" max="6145" width="20.85546875" style="123" customWidth="1"/>
    <col min="6146" max="6146" width="25" style="123" customWidth="1"/>
    <col min="6147" max="6147" width="18.7109375" style="123" customWidth="1"/>
    <col min="6148" max="6148" width="29.7109375" style="123" customWidth="1"/>
    <col min="6149" max="6149" width="13.42578125" style="123" customWidth="1"/>
    <col min="6150" max="6150" width="13.85546875" style="123" customWidth="1"/>
    <col min="6151" max="6155" width="16.5703125" style="123" customWidth="1"/>
    <col min="6156" max="6156" width="20.5703125" style="123" customWidth="1"/>
    <col min="6157" max="6157" width="21.140625" style="123" customWidth="1"/>
    <col min="6158" max="6158" width="9.5703125" style="123" customWidth="1"/>
    <col min="6159" max="6159" width="0.42578125" style="123" customWidth="1"/>
    <col min="6160" max="6166" width="6.42578125" style="123" customWidth="1"/>
    <col min="6167" max="6395" width="11.42578125" style="123"/>
    <col min="6396" max="6396" width="1" style="123" customWidth="1"/>
    <col min="6397" max="6397" width="4.28515625" style="123" customWidth="1"/>
    <col min="6398" max="6398" width="34.7109375" style="123" customWidth="1"/>
    <col min="6399" max="6399" width="0" style="123" hidden="1" customWidth="1"/>
    <col min="6400" max="6400" width="20" style="123" customWidth="1"/>
    <col min="6401" max="6401" width="20.85546875" style="123" customWidth="1"/>
    <col min="6402" max="6402" width="25" style="123" customWidth="1"/>
    <col min="6403" max="6403" width="18.7109375" style="123" customWidth="1"/>
    <col min="6404" max="6404" width="29.7109375" style="123" customWidth="1"/>
    <col min="6405" max="6405" width="13.42578125" style="123" customWidth="1"/>
    <col min="6406" max="6406" width="13.85546875" style="123" customWidth="1"/>
    <col min="6407" max="6411" width="16.5703125" style="123" customWidth="1"/>
    <col min="6412" max="6412" width="20.5703125" style="123" customWidth="1"/>
    <col min="6413" max="6413" width="21.140625" style="123" customWidth="1"/>
    <col min="6414" max="6414" width="9.5703125" style="123" customWidth="1"/>
    <col min="6415" max="6415" width="0.42578125" style="123" customWidth="1"/>
    <col min="6416" max="6422" width="6.42578125" style="123" customWidth="1"/>
    <col min="6423" max="6651" width="11.42578125" style="123"/>
    <col min="6652" max="6652" width="1" style="123" customWidth="1"/>
    <col min="6653" max="6653" width="4.28515625" style="123" customWidth="1"/>
    <col min="6654" max="6654" width="34.7109375" style="123" customWidth="1"/>
    <col min="6655" max="6655" width="0" style="123" hidden="1" customWidth="1"/>
    <col min="6656" max="6656" width="20" style="123" customWidth="1"/>
    <col min="6657" max="6657" width="20.85546875" style="123" customWidth="1"/>
    <col min="6658" max="6658" width="25" style="123" customWidth="1"/>
    <col min="6659" max="6659" width="18.7109375" style="123" customWidth="1"/>
    <col min="6660" max="6660" width="29.7109375" style="123" customWidth="1"/>
    <col min="6661" max="6661" width="13.42578125" style="123" customWidth="1"/>
    <col min="6662" max="6662" width="13.85546875" style="123" customWidth="1"/>
    <col min="6663" max="6667" width="16.5703125" style="123" customWidth="1"/>
    <col min="6668" max="6668" width="20.5703125" style="123" customWidth="1"/>
    <col min="6669" max="6669" width="21.140625" style="123" customWidth="1"/>
    <col min="6670" max="6670" width="9.5703125" style="123" customWidth="1"/>
    <col min="6671" max="6671" width="0.42578125" style="123" customWidth="1"/>
    <col min="6672" max="6678" width="6.42578125" style="123" customWidth="1"/>
    <col min="6679" max="6907" width="11.42578125" style="123"/>
    <col min="6908" max="6908" width="1" style="123" customWidth="1"/>
    <col min="6909" max="6909" width="4.28515625" style="123" customWidth="1"/>
    <col min="6910" max="6910" width="34.7109375" style="123" customWidth="1"/>
    <col min="6911" max="6911" width="0" style="123" hidden="1" customWidth="1"/>
    <col min="6912" max="6912" width="20" style="123" customWidth="1"/>
    <col min="6913" max="6913" width="20.85546875" style="123" customWidth="1"/>
    <col min="6914" max="6914" width="25" style="123" customWidth="1"/>
    <col min="6915" max="6915" width="18.7109375" style="123" customWidth="1"/>
    <col min="6916" max="6916" width="29.7109375" style="123" customWidth="1"/>
    <col min="6917" max="6917" width="13.42578125" style="123" customWidth="1"/>
    <col min="6918" max="6918" width="13.85546875" style="123" customWidth="1"/>
    <col min="6919" max="6923" width="16.5703125" style="123" customWidth="1"/>
    <col min="6924" max="6924" width="20.5703125" style="123" customWidth="1"/>
    <col min="6925" max="6925" width="21.140625" style="123" customWidth="1"/>
    <col min="6926" max="6926" width="9.5703125" style="123" customWidth="1"/>
    <col min="6927" max="6927" width="0.42578125" style="123" customWidth="1"/>
    <col min="6928" max="6934" width="6.42578125" style="123" customWidth="1"/>
    <col min="6935" max="7163" width="11.42578125" style="123"/>
    <col min="7164" max="7164" width="1" style="123" customWidth="1"/>
    <col min="7165" max="7165" width="4.28515625" style="123" customWidth="1"/>
    <col min="7166" max="7166" width="34.7109375" style="123" customWidth="1"/>
    <col min="7167" max="7167" width="0" style="123" hidden="1" customWidth="1"/>
    <col min="7168" max="7168" width="20" style="123" customWidth="1"/>
    <col min="7169" max="7169" width="20.85546875" style="123" customWidth="1"/>
    <col min="7170" max="7170" width="25" style="123" customWidth="1"/>
    <col min="7171" max="7171" width="18.7109375" style="123" customWidth="1"/>
    <col min="7172" max="7172" width="29.7109375" style="123" customWidth="1"/>
    <col min="7173" max="7173" width="13.42578125" style="123" customWidth="1"/>
    <col min="7174" max="7174" width="13.85546875" style="123" customWidth="1"/>
    <col min="7175" max="7179" width="16.5703125" style="123" customWidth="1"/>
    <col min="7180" max="7180" width="20.5703125" style="123" customWidth="1"/>
    <col min="7181" max="7181" width="21.140625" style="123" customWidth="1"/>
    <col min="7182" max="7182" width="9.5703125" style="123" customWidth="1"/>
    <col min="7183" max="7183" width="0.42578125" style="123" customWidth="1"/>
    <col min="7184" max="7190" width="6.42578125" style="123" customWidth="1"/>
    <col min="7191" max="7419" width="11.42578125" style="123"/>
    <col min="7420" max="7420" width="1" style="123" customWidth="1"/>
    <col min="7421" max="7421" width="4.28515625" style="123" customWidth="1"/>
    <col min="7422" max="7422" width="34.7109375" style="123" customWidth="1"/>
    <col min="7423" max="7423" width="0" style="123" hidden="1" customWidth="1"/>
    <col min="7424" max="7424" width="20" style="123" customWidth="1"/>
    <col min="7425" max="7425" width="20.85546875" style="123" customWidth="1"/>
    <col min="7426" max="7426" width="25" style="123" customWidth="1"/>
    <col min="7427" max="7427" width="18.7109375" style="123" customWidth="1"/>
    <col min="7428" max="7428" width="29.7109375" style="123" customWidth="1"/>
    <col min="7429" max="7429" width="13.42578125" style="123" customWidth="1"/>
    <col min="7430" max="7430" width="13.85546875" style="123" customWidth="1"/>
    <col min="7431" max="7435" width="16.5703125" style="123" customWidth="1"/>
    <col min="7436" max="7436" width="20.5703125" style="123" customWidth="1"/>
    <col min="7437" max="7437" width="21.140625" style="123" customWidth="1"/>
    <col min="7438" max="7438" width="9.5703125" style="123" customWidth="1"/>
    <col min="7439" max="7439" width="0.42578125" style="123" customWidth="1"/>
    <col min="7440" max="7446" width="6.42578125" style="123" customWidth="1"/>
    <col min="7447" max="7675" width="11.42578125" style="123"/>
    <col min="7676" max="7676" width="1" style="123" customWidth="1"/>
    <col min="7677" max="7677" width="4.28515625" style="123" customWidth="1"/>
    <col min="7678" max="7678" width="34.7109375" style="123" customWidth="1"/>
    <col min="7679" max="7679" width="0" style="123" hidden="1" customWidth="1"/>
    <col min="7680" max="7680" width="20" style="123" customWidth="1"/>
    <col min="7681" max="7681" width="20.85546875" style="123" customWidth="1"/>
    <col min="7682" max="7682" width="25" style="123" customWidth="1"/>
    <col min="7683" max="7683" width="18.7109375" style="123" customWidth="1"/>
    <col min="7684" max="7684" width="29.7109375" style="123" customWidth="1"/>
    <col min="7685" max="7685" width="13.42578125" style="123" customWidth="1"/>
    <col min="7686" max="7686" width="13.85546875" style="123" customWidth="1"/>
    <col min="7687" max="7691" width="16.5703125" style="123" customWidth="1"/>
    <col min="7692" max="7692" width="20.5703125" style="123" customWidth="1"/>
    <col min="7693" max="7693" width="21.140625" style="123" customWidth="1"/>
    <col min="7694" max="7694" width="9.5703125" style="123" customWidth="1"/>
    <col min="7695" max="7695" width="0.42578125" style="123" customWidth="1"/>
    <col min="7696" max="7702" width="6.42578125" style="123" customWidth="1"/>
    <col min="7703" max="7931" width="11.42578125" style="123"/>
    <col min="7932" max="7932" width="1" style="123" customWidth="1"/>
    <col min="7933" max="7933" width="4.28515625" style="123" customWidth="1"/>
    <col min="7934" max="7934" width="34.7109375" style="123" customWidth="1"/>
    <col min="7935" max="7935" width="0" style="123" hidden="1" customWidth="1"/>
    <col min="7936" max="7936" width="20" style="123" customWidth="1"/>
    <col min="7937" max="7937" width="20.85546875" style="123" customWidth="1"/>
    <col min="7938" max="7938" width="25" style="123" customWidth="1"/>
    <col min="7939" max="7939" width="18.7109375" style="123" customWidth="1"/>
    <col min="7940" max="7940" width="29.7109375" style="123" customWidth="1"/>
    <col min="7941" max="7941" width="13.42578125" style="123" customWidth="1"/>
    <col min="7942" max="7942" width="13.85546875" style="123" customWidth="1"/>
    <col min="7943" max="7947" width="16.5703125" style="123" customWidth="1"/>
    <col min="7948" max="7948" width="20.5703125" style="123" customWidth="1"/>
    <col min="7949" max="7949" width="21.140625" style="123" customWidth="1"/>
    <col min="7950" max="7950" width="9.5703125" style="123" customWidth="1"/>
    <col min="7951" max="7951" width="0.42578125" style="123" customWidth="1"/>
    <col min="7952" max="7958" width="6.42578125" style="123" customWidth="1"/>
    <col min="7959" max="8187" width="11.42578125" style="123"/>
    <col min="8188" max="8188" width="1" style="123" customWidth="1"/>
    <col min="8189" max="8189" width="4.28515625" style="123" customWidth="1"/>
    <col min="8190" max="8190" width="34.7109375" style="123" customWidth="1"/>
    <col min="8191" max="8191" width="0" style="123" hidden="1" customWidth="1"/>
    <col min="8192" max="8192" width="20" style="123" customWidth="1"/>
    <col min="8193" max="8193" width="20.85546875" style="123" customWidth="1"/>
    <col min="8194" max="8194" width="25" style="123" customWidth="1"/>
    <col min="8195" max="8195" width="18.7109375" style="123" customWidth="1"/>
    <col min="8196" max="8196" width="29.7109375" style="123" customWidth="1"/>
    <col min="8197" max="8197" width="13.42578125" style="123" customWidth="1"/>
    <col min="8198" max="8198" width="13.85546875" style="123" customWidth="1"/>
    <col min="8199" max="8203" width="16.5703125" style="123" customWidth="1"/>
    <col min="8204" max="8204" width="20.5703125" style="123" customWidth="1"/>
    <col min="8205" max="8205" width="21.140625" style="123" customWidth="1"/>
    <col min="8206" max="8206" width="9.5703125" style="123" customWidth="1"/>
    <col min="8207" max="8207" width="0.42578125" style="123" customWidth="1"/>
    <col min="8208" max="8214" width="6.42578125" style="123" customWidth="1"/>
    <col min="8215" max="8443" width="11.42578125" style="123"/>
    <col min="8444" max="8444" width="1" style="123" customWidth="1"/>
    <col min="8445" max="8445" width="4.28515625" style="123" customWidth="1"/>
    <col min="8446" max="8446" width="34.7109375" style="123" customWidth="1"/>
    <col min="8447" max="8447" width="0" style="123" hidden="1" customWidth="1"/>
    <col min="8448" max="8448" width="20" style="123" customWidth="1"/>
    <col min="8449" max="8449" width="20.85546875" style="123" customWidth="1"/>
    <col min="8450" max="8450" width="25" style="123" customWidth="1"/>
    <col min="8451" max="8451" width="18.7109375" style="123" customWidth="1"/>
    <col min="8452" max="8452" width="29.7109375" style="123" customWidth="1"/>
    <col min="8453" max="8453" width="13.42578125" style="123" customWidth="1"/>
    <col min="8454" max="8454" width="13.85546875" style="123" customWidth="1"/>
    <col min="8455" max="8459" width="16.5703125" style="123" customWidth="1"/>
    <col min="8460" max="8460" width="20.5703125" style="123" customWidth="1"/>
    <col min="8461" max="8461" width="21.140625" style="123" customWidth="1"/>
    <col min="8462" max="8462" width="9.5703125" style="123" customWidth="1"/>
    <col min="8463" max="8463" width="0.42578125" style="123" customWidth="1"/>
    <col min="8464" max="8470" width="6.42578125" style="123" customWidth="1"/>
    <col min="8471" max="8699" width="11.42578125" style="123"/>
    <col min="8700" max="8700" width="1" style="123" customWidth="1"/>
    <col min="8701" max="8701" width="4.28515625" style="123" customWidth="1"/>
    <col min="8702" max="8702" width="34.7109375" style="123" customWidth="1"/>
    <col min="8703" max="8703" width="0" style="123" hidden="1" customWidth="1"/>
    <col min="8704" max="8704" width="20" style="123" customWidth="1"/>
    <col min="8705" max="8705" width="20.85546875" style="123" customWidth="1"/>
    <col min="8706" max="8706" width="25" style="123" customWidth="1"/>
    <col min="8707" max="8707" width="18.7109375" style="123" customWidth="1"/>
    <col min="8708" max="8708" width="29.7109375" style="123" customWidth="1"/>
    <col min="8709" max="8709" width="13.42578125" style="123" customWidth="1"/>
    <col min="8710" max="8710" width="13.85546875" style="123" customWidth="1"/>
    <col min="8711" max="8715" width="16.5703125" style="123" customWidth="1"/>
    <col min="8716" max="8716" width="20.5703125" style="123" customWidth="1"/>
    <col min="8717" max="8717" width="21.140625" style="123" customWidth="1"/>
    <col min="8718" max="8718" width="9.5703125" style="123" customWidth="1"/>
    <col min="8719" max="8719" width="0.42578125" style="123" customWidth="1"/>
    <col min="8720" max="8726" width="6.42578125" style="123" customWidth="1"/>
    <col min="8727" max="8955" width="11.42578125" style="123"/>
    <col min="8956" max="8956" width="1" style="123" customWidth="1"/>
    <col min="8957" max="8957" width="4.28515625" style="123" customWidth="1"/>
    <col min="8958" max="8958" width="34.7109375" style="123" customWidth="1"/>
    <col min="8959" max="8959" width="0" style="123" hidden="1" customWidth="1"/>
    <col min="8960" max="8960" width="20" style="123" customWidth="1"/>
    <col min="8961" max="8961" width="20.85546875" style="123" customWidth="1"/>
    <col min="8962" max="8962" width="25" style="123" customWidth="1"/>
    <col min="8963" max="8963" width="18.7109375" style="123" customWidth="1"/>
    <col min="8964" max="8964" width="29.7109375" style="123" customWidth="1"/>
    <col min="8965" max="8965" width="13.42578125" style="123" customWidth="1"/>
    <col min="8966" max="8966" width="13.85546875" style="123" customWidth="1"/>
    <col min="8967" max="8971" width="16.5703125" style="123" customWidth="1"/>
    <col min="8972" max="8972" width="20.5703125" style="123" customWidth="1"/>
    <col min="8973" max="8973" width="21.140625" style="123" customWidth="1"/>
    <col min="8974" max="8974" width="9.5703125" style="123" customWidth="1"/>
    <col min="8975" max="8975" width="0.42578125" style="123" customWidth="1"/>
    <col min="8976" max="8982" width="6.42578125" style="123" customWidth="1"/>
    <col min="8983" max="9211" width="11.42578125" style="123"/>
    <col min="9212" max="9212" width="1" style="123" customWidth="1"/>
    <col min="9213" max="9213" width="4.28515625" style="123" customWidth="1"/>
    <col min="9214" max="9214" width="34.7109375" style="123" customWidth="1"/>
    <col min="9215" max="9215" width="0" style="123" hidden="1" customWidth="1"/>
    <col min="9216" max="9216" width="20" style="123" customWidth="1"/>
    <col min="9217" max="9217" width="20.85546875" style="123" customWidth="1"/>
    <col min="9218" max="9218" width="25" style="123" customWidth="1"/>
    <col min="9219" max="9219" width="18.7109375" style="123" customWidth="1"/>
    <col min="9220" max="9220" width="29.7109375" style="123" customWidth="1"/>
    <col min="9221" max="9221" width="13.42578125" style="123" customWidth="1"/>
    <col min="9222" max="9222" width="13.85546875" style="123" customWidth="1"/>
    <col min="9223" max="9227" width="16.5703125" style="123" customWidth="1"/>
    <col min="9228" max="9228" width="20.5703125" style="123" customWidth="1"/>
    <col min="9229" max="9229" width="21.140625" style="123" customWidth="1"/>
    <col min="9230" max="9230" width="9.5703125" style="123" customWidth="1"/>
    <col min="9231" max="9231" width="0.42578125" style="123" customWidth="1"/>
    <col min="9232" max="9238" width="6.42578125" style="123" customWidth="1"/>
    <col min="9239" max="9467" width="11.42578125" style="123"/>
    <col min="9468" max="9468" width="1" style="123" customWidth="1"/>
    <col min="9469" max="9469" width="4.28515625" style="123" customWidth="1"/>
    <col min="9470" max="9470" width="34.7109375" style="123" customWidth="1"/>
    <col min="9471" max="9471" width="0" style="123" hidden="1" customWidth="1"/>
    <col min="9472" max="9472" width="20" style="123" customWidth="1"/>
    <col min="9473" max="9473" width="20.85546875" style="123" customWidth="1"/>
    <col min="9474" max="9474" width="25" style="123" customWidth="1"/>
    <col min="9475" max="9475" width="18.7109375" style="123" customWidth="1"/>
    <col min="9476" max="9476" width="29.7109375" style="123" customWidth="1"/>
    <col min="9477" max="9477" width="13.42578125" style="123" customWidth="1"/>
    <col min="9478" max="9478" width="13.85546875" style="123" customWidth="1"/>
    <col min="9479" max="9483" width="16.5703125" style="123" customWidth="1"/>
    <col min="9484" max="9484" width="20.5703125" style="123" customWidth="1"/>
    <col min="9485" max="9485" width="21.140625" style="123" customWidth="1"/>
    <col min="9486" max="9486" width="9.5703125" style="123" customWidth="1"/>
    <col min="9487" max="9487" width="0.42578125" style="123" customWidth="1"/>
    <col min="9488" max="9494" width="6.42578125" style="123" customWidth="1"/>
    <col min="9495" max="9723" width="11.42578125" style="123"/>
    <col min="9724" max="9724" width="1" style="123" customWidth="1"/>
    <col min="9725" max="9725" width="4.28515625" style="123" customWidth="1"/>
    <col min="9726" max="9726" width="34.7109375" style="123" customWidth="1"/>
    <col min="9727" max="9727" width="0" style="123" hidden="1" customWidth="1"/>
    <col min="9728" max="9728" width="20" style="123" customWidth="1"/>
    <col min="9729" max="9729" width="20.85546875" style="123" customWidth="1"/>
    <col min="9730" max="9730" width="25" style="123" customWidth="1"/>
    <col min="9731" max="9731" width="18.7109375" style="123" customWidth="1"/>
    <col min="9732" max="9732" width="29.7109375" style="123" customWidth="1"/>
    <col min="9733" max="9733" width="13.42578125" style="123" customWidth="1"/>
    <col min="9734" max="9734" width="13.85546875" style="123" customWidth="1"/>
    <col min="9735" max="9739" width="16.5703125" style="123" customWidth="1"/>
    <col min="9740" max="9740" width="20.5703125" style="123" customWidth="1"/>
    <col min="9741" max="9741" width="21.140625" style="123" customWidth="1"/>
    <col min="9742" max="9742" width="9.5703125" style="123" customWidth="1"/>
    <col min="9743" max="9743" width="0.42578125" style="123" customWidth="1"/>
    <col min="9744" max="9750" width="6.42578125" style="123" customWidth="1"/>
    <col min="9751" max="9979" width="11.42578125" style="123"/>
    <col min="9980" max="9980" width="1" style="123" customWidth="1"/>
    <col min="9981" max="9981" width="4.28515625" style="123" customWidth="1"/>
    <col min="9982" max="9982" width="34.7109375" style="123" customWidth="1"/>
    <col min="9983" max="9983" width="0" style="123" hidden="1" customWidth="1"/>
    <col min="9984" max="9984" width="20" style="123" customWidth="1"/>
    <col min="9985" max="9985" width="20.85546875" style="123" customWidth="1"/>
    <col min="9986" max="9986" width="25" style="123" customWidth="1"/>
    <col min="9987" max="9987" width="18.7109375" style="123" customWidth="1"/>
    <col min="9988" max="9988" width="29.7109375" style="123" customWidth="1"/>
    <col min="9989" max="9989" width="13.42578125" style="123" customWidth="1"/>
    <col min="9990" max="9990" width="13.85546875" style="123" customWidth="1"/>
    <col min="9991" max="9995" width="16.5703125" style="123" customWidth="1"/>
    <col min="9996" max="9996" width="20.5703125" style="123" customWidth="1"/>
    <col min="9997" max="9997" width="21.140625" style="123" customWidth="1"/>
    <col min="9998" max="9998" width="9.5703125" style="123" customWidth="1"/>
    <col min="9999" max="9999" width="0.42578125" style="123" customWidth="1"/>
    <col min="10000" max="10006" width="6.42578125" style="123" customWidth="1"/>
    <col min="10007" max="10235" width="11.42578125" style="123"/>
    <col min="10236" max="10236" width="1" style="123" customWidth="1"/>
    <col min="10237" max="10237" width="4.28515625" style="123" customWidth="1"/>
    <col min="10238" max="10238" width="34.7109375" style="123" customWidth="1"/>
    <col min="10239" max="10239" width="0" style="123" hidden="1" customWidth="1"/>
    <col min="10240" max="10240" width="20" style="123" customWidth="1"/>
    <col min="10241" max="10241" width="20.85546875" style="123" customWidth="1"/>
    <col min="10242" max="10242" width="25" style="123" customWidth="1"/>
    <col min="10243" max="10243" width="18.7109375" style="123" customWidth="1"/>
    <col min="10244" max="10244" width="29.7109375" style="123" customWidth="1"/>
    <col min="10245" max="10245" width="13.42578125" style="123" customWidth="1"/>
    <col min="10246" max="10246" width="13.85546875" style="123" customWidth="1"/>
    <col min="10247" max="10251" width="16.5703125" style="123" customWidth="1"/>
    <col min="10252" max="10252" width="20.5703125" style="123" customWidth="1"/>
    <col min="10253" max="10253" width="21.140625" style="123" customWidth="1"/>
    <col min="10254" max="10254" width="9.5703125" style="123" customWidth="1"/>
    <col min="10255" max="10255" width="0.42578125" style="123" customWidth="1"/>
    <col min="10256" max="10262" width="6.42578125" style="123" customWidth="1"/>
    <col min="10263" max="10491" width="11.42578125" style="123"/>
    <col min="10492" max="10492" width="1" style="123" customWidth="1"/>
    <col min="10493" max="10493" width="4.28515625" style="123" customWidth="1"/>
    <col min="10494" max="10494" width="34.7109375" style="123" customWidth="1"/>
    <col min="10495" max="10495" width="0" style="123" hidden="1" customWidth="1"/>
    <col min="10496" max="10496" width="20" style="123" customWidth="1"/>
    <col min="10497" max="10497" width="20.85546875" style="123" customWidth="1"/>
    <col min="10498" max="10498" width="25" style="123" customWidth="1"/>
    <col min="10499" max="10499" width="18.7109375" style="123" customWidth="1"/>
    <col min="10500" max="10500" width="29.7109375" style="123" customWidth="1"/>
    <col min="10501" max="10501" width="13.42578125" style="123" customWidth="1"/>
    <col min="10502" max="10502" width="13.85546875" style="123" customWidth="1"/>
    <col min="10503" max="10507" width="16.5703125" style="123" customWidth="1"/>
    <col min="10508" max="10508" width="20.5703125" style="123" customWidth="1"/>
    <col min="10509" max="10509" width="21.140625" style="123" customWidth="1"/>
    <col min="10510" max="10510" width="9.5703125" style="123" customWidth="1"/>
    <col min="10511" max="10511" width="0.42578125" style="123" customWidth="1"/>
    <col min="10512" max="10518" width="6.42578125" style="123" customWidth="1"/>
    <col min="10519" max="10747" width="11.42578125" style="123"/>
    <col min="10748" max="10748" width="1" style="123" customWidth="1"/>
    <col min="10749" max="10749" width="4.28515625" style="123" customWidth="1"/>
    <col min="10750" max="10750" width="34.7109375" style="123" customWidth="1"/>
    <col min="10751" max="10751" width="0" style="123" hidden="1" customWidth="1"/>
    <col min="10752" max="10752" width="20" style="123" customWidth="1"/>
    <col min="10753" max="10753" width="20.85546875" style="123" customWidth="1"/>
    <col min="10754" max="10754" width="25" style="123" customWidth="1"/>
    <col min="10755" max="10755" width="18.7109375" style="123" customWidth="1"/>
    <col min="10756" max="10756" width="29.7109375" style="123" customWidth="1"/>
    <col min="10757" max="10757" width="13.42578125" style="123" customWidth="1"/>
    <col min="10758" max="10758" width="13.85546875" style="123" customWidth="1"/>
    <col min="10759" max="10763" width="16.5703125" style="123" customWidth="1"/>
    <col min="10764" max="10764" width="20.5703125" style="123" customWidth="1"/>
    <col min="10765" max="10765" width="21.140625" style="123" customWidth="1"/>
    <col min="10766" max="10766" width="9.5703125" style="123" customWidth="1"/>
    <col min="10767" max="10767" width="0.42578125" style="123" customWidth="1"/>
    <col min="10768" max="10774" width="6.42578125" style="123" customWidth="1"/>
    <col min="10775" max="11003" width="11.42578125" style="123"/>
    <col min="11004" max="11004" width="1" style="123" customWidth="1"/>
    <col min="11005" max="11005" width="4.28515625" style="123" customWidth="1"/>
    <col min="11006" max="11006" width="34.7109375" style="123" customWidth="1"/>
    <col min="11007" max="11007" width="0" style="123" hidden="1" customWidth="1"/>
    <col min="11008" max="11008" width="20" style="123" customWidth="1"/>
    <col min="11009" max="11009" width="20.85546875" style="123" customWidth="1"/>
    <col min="11010" max="11010" width="25" style="123" customWidth="1"/>
    <col min="11011" max="11011" width="18.7109375" style="123" customWidth="1"/>
    <col min="11012" max="11012" width="29.7109375" style="123" customWidth="1"/>
    <col min="11013" max="11013" width="13.42578125" style="123" customWidth="1"/>
    <col min="11014" max="11014" width="13.85546875" style="123" customWidth="1"/>
    <col min="11015" max="11019" width="16.5703125" style="123" customWidth="1"/>
    <col min="11020" max="11020" width="20.5703125" style="123" customWidth="1"/>
    <col min="11021" max="11021" width="21.140625" style="123" customWidth="1"/>
    <col min="11022" max="11022" width="9.5703125" style="123" customWidth="1"/>
    <col min="11023" max="11023" width="0.42578125" style="123" customWidth="1"/>
    <col min="11024" max="11030" width="6.42578125" style="123" customWidth="1"/>
    <col min="11031" max="11259" width="11.42578125" style="123"/>
    <col min="11260" max="11260" width="1" style="123" customWidth="1"/>
    <col min="11261" max="11261" width="4.28515625" style="123" customWidth="1"/>
    <col min="11262" max="11262" width="34.7109375" style="123" customWidth="1"/>
    <col min="11263" max="11263" width="0" style="123" hidden="1" customWidth="1"/>
    <col min="11264" max="11264" width="20" style="123" customWidth="1"/>
    <col min="11265" max="11265" width="20.85546875" style="123" customWidth="1"/>
    <col min="11266" max="11266" width="25" style="123" customWidth="1"/>
    <col min="11267" max="11267" width="18.7109375" style="123" customWidth="1"/>
    <col min="11268" max="11268" width="29.7109375" style="123" customWidth="1"/>
    <col min="11269" max="11269" width="13.42578125" style="123" customWidth="1"/>
    <col min="11270" max="11270" width="13.85546875" style="123" customWidth="1"/>
    <col min="11271" max="11275" width="16.5703125" style="123" customWidth="1"/>
    <col min="11276" max="11276" width="20.5703125" style="123" customWidth="1"/>
    <col min="11277" max="11277" width="21.140625" style="123" customWidth="1"/>
    <col min="11278" max="11278" width="9.5703125" style="123" customWidth="1"/>
    <col min="11279" max="11279" width="0.42578125" style="123" customWidth="1"/>
    <col min="11280" max="11286" width="6.42578125" style="123" customWidth="1"/>
    <col min="11287" max="11515" width="11.42578125" style="123"/>
    <col min="11516" max="11516" width="1" style="123" customWidth="1"/>
    <col min="11517" max="11517" width="4.28515625" style="123" customWidth="1"/>
    <col min="11518" max="11518" width="34.7109375" style="123" customWidth="1"/>
    <col min="11519" max="11519" width="0" style="123" hidden="1" customWidth="1"/>
    <col min="11520" max="11520" width="20" style="123" customWidth="1"/>
    <col min="11521" max="11521" width="20.85546875" style="123" customWidth="1"/>
    <col min="11522" max="11522" width="25" style="123" customWidth="1"/>
    <col min="11523" max="11523" width="18.7109375" style="123" customWidth="1"/>
    <col min="11524" max="11524" width="29.7109375" style="123" customWidth="1"/>
    <col min="11525" max="11525" width="13.42578125" style="123" customWidth="1"/>
    <col min="11526" max="11526" width="13.85546875" style="123" customWidth="1"/>
    <col min="11527" max="11531" width="16.5703125" style="123" customWidth="1"/>
    <col min="11532" max="11532" width="20.5703125" style="123" customWidth="1"/>
    <col min="11533" max="11533" width="21.140625" style="123" customWidth="1"/>
    <col min="11534" max="11534" width="9.5703125" style="123" customWidth="1"/>
    <col min="11535" max="11535" width="0.42578125" style="123" customWidth="1"/>
    <col min="11536" max="11542" width="6.42578125" style="123" customWidth="1"/>
    <col min="11543" max="11771" width="11.42578125" style="123"/>
    <col min="11772" max="11772" width="1" style="123" customWidth="1"/>
    <col min="11773" max="11773" width="4.28515625" style="123" customWidth="1"/>
    <col min="11774" max="11774" width="34.7109375" style="123" customWidth="1"/>
    <col min="11775" max="11775" width="0" style="123" hidden="1" customWidth="1"/>
    <col min="11776" max="11776" width="20" style="123" customWidth="1"/>
    <col min="11777" max="11777" width="20.85546875" style="123" customWidth="1"/>
    <col min="11778" max="11778" width="25" style="123" customWidth="1"/>
    <col min="11779" max="11779" width="18.7109375" style="123" customWidth="1"/>
    <col min="11780" max="11780" width="29.7109375" style="123" customWidth="1"/>
    <col min="11781" max="11781" width="13.42578125" style="123" customWidth="1"/>
    <col min="11782" max="11782" width="13.85546875" style="123" customWidth="1"/>
    <col min="11783" max="11787" width="16.5703125" style="123" customWidth="1"/>
    <col min="11788" max="11788" width="20.5703125" style="123" customWidth="1"/>
    <col min="11789" max="11789" width="21.140625" style="123" customWidth="1"/>
    <col min="11790" max="11790" width="9.5703125" style="123" customWidth="1"/>
    <col min="11791" max="11791" width="0.42578125" style="123" customWidth="1"/>
    <col min="11792" max="11798" width="6.42578125" style="123" customWidth="1"/>
    <col min="11799" max="12027" width="11.42578125" style="123"/>
    <col min="12028" max="12028" width="1" style="123" customWidth="1"/>
    <col min="12029" max="12029" width="4.28515625" style="123" customWidth="1"/>
    <col min="12030" max="12030" width="34.7109375" style="123" customWidth="1"/>
    <col min="12031" max="12031" width="0" style="123" hidden="1" customWidth="1"/>
    <col min="12032" max="12032" width="20" style="123" customWidth="1"/>
    <col min="12033" max="12033" width="20.85546875" style="123" customWidth="1"/>
    <col min="12034" max="12034" width="25" style="123" customWidth="1"/>
    <col min="12035" max="12035" width="18.7109375" style="123" customWidth="1"/>
    <col min="12036" max="12036" width="29.7109375" style="123" customWidth="1"/>
    <col min="12037" max="12037" width="13.42578125" style="123" customWidth="1"/>
    <col min="12038" max="12038" width="13.85546875" style="123" customWidth="1"/>
    <col min="12039" max="12043" width="16.5703125" style="123" customWidth="1"/>
    <col min="12044" max="12044" width="20.5703125" style="123" customWidth="1"/>
    <col min="12045" max="12045" width="21.140625" style="123" customWidth="1"/>
    <col min="12046" max="12046" width="9.5703125" style="123" customWidth="1"/>
    <col min="12047" max="12047" width="0.42578125" style="123" customWidth="1"/>
    <col min="12048" max="12054" width="6.42578125" style="123" customWidth="1"/>
    <col min="12055" max="12283" width="11.42578125" style="123"/>
    <col min="12284" max="12284" width="1" style="123" customWidth="1"/>
    <col min="12285" max="12285" width="4.28515625" style="123" customWidth="1"/>
    <col min="12286" max="12286" width="34.7109375" style="123" customWidth="1"/>
    <col min="12287" max="12287" width="0" style="123" hidden="1" customWidth="1"/>
    <col min="12288" max="12288" width="20" style="123" customWidth="1"/>
    <col min="12289" max="12289" width="20.85546875" style="123" customWidth="1"/>
    <col min="12290" max="12290" width="25" style="123" customWidth="1"/>
    <col min="12291" max="12291" width="18.7109375" style="123" customWidth="1"/>
    <col min="12292" max="12292" width="29.7109375" style="123" customWidth="1"/>
    <col min="12293" max="12293" width="13.42578125" style="123" customWidth="1"/>
    <col min="12294" max="12294" width="13.85546875" style="123" customWidth="1"/>
    <col min="12295" max="12299" width="16.5703125" style="123" customWidth="1"/>
    <col min="12300" max="12300" width="20.5703125" style="123" customWidth="1"/>
    <col min="12301" max="12301" width="21.140625" style="123" customWidth="1"/>
    <col min="12302" max="12302" width="9.5703125" style="123" customWidth="1"/>
    <col min="12303" max="12303" width="0.42578125" style="123" customWidth="1"/>
    <col min="12304" max="12310" width="6.42578125" style="123" customWidth="1"/>
    <col min="12311" max="12539" width="11.42578125" style="123"/>
    <col min="12540" max="12540" width="1" style="123" customWidth="1"/>
    <col min="12541" max="12541" width="4.28515625" style="123" customWidth="1"/>
    <col min="12542" max="12542" width="34.7109375" style="123" customWidth="1"/>
    <col min="12543" max="12543" width="0" style="123" hidden="1" customWidth="1"/>
    <col min="12544" max="12544" width="20" style="123" customWidth="1"/>
    <col min="12545" max="12545" width="20.85546875" style="123" customWidth="1"/>
    <col min="12546" max="12546" width="25" style="123" customWidth="1"/>
    <col min="12547" max="12547" width="18.7109375" style="123" customWidth="1"/>
    <col min="12548" max="12548" width="29.7109375" style="123" customWidth="1"/>
    <col min="12549" max="12549" width="13.42578125" style="123" customWidth="1"/>
    <col min="12550" max="12550" width="13.85546875" style="123" customWidth="1"/>
    <col min="12551" max="12555" width="16.5703125" style="123" customWidth="1"/>
    <col min="12556" max="12556" width="20.5703125" style="123" customWidth="1"/>
    <col min="12557" max="12557" width="21.140625" style="123" customWidth="1"/>
    <col min="12558" max="12558" width="9.5703125" style="123" customWidth="1"/>
    <col min="12559" max="12559" width="0.42578125" style="123" customWidth="1"/>
    <col min="12560" max="12566" width="6.42578125" style="123" customWidth="1"/>
    <col min="12567" max="12795" width="11.42578125" style="123"/>
    <col min="12796" max="12796" width="1" style="123" customWidth="1"/>
    <col min="12797" max="12797" width="4.28515625" style="123" customWidth="1"/>
    <col min="12798" max="12798" width="34.7109375" style="123" customWidth="1"/>
    <col min="12799" max="12799" width="0" style="123" hidden="1" customWidth="1"/>
    <col min="12800" max="12800" width="20" style="123" customWidth="1"/>
    <col min="12801" max="12801" width="20.85546875" style="123" customWidth="1"/>
    <col min="12802" max="12802" width="25" style="123" customWidth="1"/>
    <col min="12803" max="12803" width="18.7109375" style="123" customWidth="1"/>
    <col min="12804" max="12804" width="29.7109375" style="123" customWidth="1"/>
    <col min="12805" max="12805" width="13.42578125" style="123" customWidth="1"/>
    <col min="12806" max="12806" width="13.85546875" style="123" customWidth="1"/>
    <col min="12807" max="12811" width="16.5703125" style="123" customWidth="1"/>
    <col min="12812" max="12812" width="20.5703125" style="123" customWidth="1"/>
    <col min="12813" max="12813" width="21.140625" style="123" customWidth="1"/>
    <col min="12814" max="12814" width="9.5703125" style="123" customWidth="1"/>
    <col min="12815" max="12815" width="0.42578125" style="123" customWidth="1"/>
    <col min="12816" max="12822" width="6.42578125" style="123" customWidth="1"/>
    <col min="12823" max="13051" width="11.42578125" style="123"/>
    <col min="13052" max="13052" width="1" style="123" customWidth="1"/>
    <col min="13053" max="13053" width="4.28515625" style="123" customWidth="1"/>
    <col min="13054" max="13054" width="34.7109375" style="123" customWidth="1"/>
    <col min="13055" max="13055" width="0" style="123" hidden="1" customWidth="1"/>
    <col min="13056" max="13056" width="20" style="123" customWidth="1"/>
    <col min="13057" max="13057" width="20.85546875" style="123" customWidth="1"/>
    <col min="13058" max="13058" width="25" style="123" customWidth="1"/>
    <col min="13059" max="13059" width="18.7109375" style="123" customWidth="1"/>
    <col min="13060" max="13060" width="29.7109375" style="123" customWidth="1"/>
    <col min="13061" max="13061" width="13.42578125" style="123" customWidth="1"/>
    <col min="13062" max="13062" width="13.85546875" style="123" customWidth="1"/>
    <col min="13063" max="13067" width="16.5703125" style="123" customWidth="1"/>
    <col min="13068" max="13068" width="20.5703125" style="123" customWidth="1"/>
    <col min="13069" max="13069" width="21.140625" style="123" customWidth="1"/>
    <col min="13070" max="13070" width="9.5703125" style="123" customWidth="1"/>
    <col min="13071" max="13071" width="0.42578125" style="123" customWidth="1"/>
    <col min="13072" max="13078" width="6.42578125" style="123" customWidth="1"/>
    <col min="13079" max="13307" width="11.42578125" style="123"/>
    <col min="13308" max="13308" width="1" style="123" customWidth="1"/>
    <col min="13309" max="13309" width="4.28515625" style="123" customWidth="1"/>
    <col min="13310" max="13310" width="34.7109375" style="123" customWidth="1"/>
    <col min="13311" max="13311" width="0" style="123" hidden="1" customWidth="1"/>
    <col min="13312" max="13312" width="20" style="123" customWidth="1"/>
    <col min="13313" max="13313" width="20.85546875" style="123" customWidth="1"/>
    <col min="13314" max="13314" width="25" style="123" customWidth="1"/>
    <col min="13315" max="13315" width="18.7109375" style="123" customWidth="1"/>
    <col min="13316" max="13316" width="29.7109375" style="123" customWidth="1"/>
    <col min="13317" max="13317" width="13.42578125" style="123" customWidth="1"/>
    <col min="13318" max="13318" width="13.85546875" style="123" customWidth="1"/>
    <col min="13319" max="13323" width="16.5703125" style="123" customWidth="1"/>
    <col min="13324" max="13324" width="20.5703125" style="123" customWidth="1"/>
    <col min="13325" max="13325" width="21.140625" style="123" customWidth="1"/>
    <col min="13326" max="13326" width="9.5703125" style="123" customWidth="1"/>
    <col min="13327" max="13327" width="0.42578125" style="123" customWidth="1"/>
    <col min="13328" max="13334" width="6.42578125" style="123" customWidth="1"/>
    <col min="13335" max="13563" width="11.42578125" style="123"/>
    <col min="13564" max="13564" width="1" style="123" customWidth="1"/>
    <col min="13565" max="13565" width="4.28515625" style="123" customWidth="1"/>
    <col min="13566" max="13566" width="34.7109375" style="123" customWidth="1"/>
    <col min="13567" max="13567" width="0" style="123" hidden="1" customWidth="1"/>
    <col min="13568" max="13568" width="20" style="123" customWidth="1"/>
    <col min="13569" max="13569" width="20.85546875" style="123" customWidth="1"/>
    <col min="13570" max="13570" width="25" style="123" customWidth="1"/>
    <col min="13571" max="13571" width="18.7109375" style="123" customWidth="1"/>
    <col min="13572" max="13572" width="29.7109375" style="123" customWidth="1"/>
    <col min="13573" max="13573" width="13.42578125" style="123" customWidth="1"/>
    <col min="13574" max="13574" width="13.85546875" style="123" customWidth="1"/>
    <col min="13575" max="13579" width="16.5703125" style="123" customWidth="1"/>
    <col min="13580" max="13580" width="20.5703125" style="123" customWidth="1"/>
    <col min="13581" max="13581" width="21.140625" style="123" customWidth="1"/>
    <col min="13582" max="13582" width="9.5703125" style="123" customWidth="1"/>
    <col min="13583" max="13583" width="0.42578125" style="123" customWidth="1"/>
    <col min="13584" max="13590" width="6.42578125" style="123" customWidth="1"/>
    <col min="13591" max="13819" width="11.42578125" style="123"/>
    <col min="13820" max="13820" width="1" style="123" customWidth="1"/>
    <col min="13821" max="13821" width="4.28515625" style="123" customWidth="1"/>
    <col min="13822" max="13822" width="34.7109375" style="123" customWidth="1"/>
    <col min="13823" max="13823" width="0" style="123" hidden="1" customWidth="1"/>
    <col min="13824" max="13824" width="20" style="123" customWidth="1"/>
    <col min="13825" max="13825" width="20.85546875" style="123" customWidth="1"/>
    <col min="13826" max="13826" width="25" style="123" customWidth="1"/>
    <col min="13827" max="13827" width="18.7109375" style="123" customWidth="1"/>
    <col min="13828" max="13828" width="29.7109375" style="123" customWidth="1"/>
    <col min="13829" max="13829" width="13.42578125" style="123" customWidth="1"/>
    <col min="13830" max="13830" width="13.85546875" style="123" customWidth="1"/>
    <col min="13831" max="13835" width="16.5703125" style="123" customWidth="1"/>
    <col min="13836" max="13836" width="20.5703125" style="123" customWidth="1"/>
    <col min="13837" max="13837" width="21.140625" style="123" customWidth="1"/>
    <col min="13838" max="13838" width="9.5703125" style="123" customWidth="1"/>
    <col min="13839" max="13839" width="0.42578125" style="123" customWidth="1"/>
    <col min="13840" max="13846" width="6.42578125" style="123" customWidth="1"/>
    <col min="13847" max="14075" width="11.42578125" style="123"/>
    <col min="14076" max="14076" width="1" style="123" customWidth="1"/>
    <col min="14077" max="14077" width="4.28515625" style="123" customWidth="1"/>
    <col min="14078" max="14078" width="34.7109375" style="123" customWidth="1"/>
    <col min="14079" max="14079" width="0" style="123" hidden="1" customWidth="1"/>
    <col min="14080" max="14080" width="20" style="123" customWidth="1"/>
    <col min="14081" max="14081" width="20.85546875" style="123" customWidth="1"/>
    <col min="14082" max="14082" width="25" style="123" customWidth="1"/>
    <col min="14083" max="14083" width="18.7109375" style="123" customWidth="1"/>
    <col min="14084" max="14084" width="29.7109375" style="123" customWidth="1"/>
    <col min="14085" max="14085" width="13.42578125" style="123" customWidth="1"/>
    <col min="14086" max="14086" width="13.85546875" style="123" customWidth="1"/>
    <col min="14087" max="14091" width="16.5703125" style="123" customWidth="1"/>
    <col min="14092" max="14092" width="20.5703125" style="123" customWidth="1"/>
    <col min="14093" max="14093" width="21.140625" style="123" customWidth="1"/>
    <col min="14094" max="14094" width="9.5703125" style="123" customWidth="1"/>
    <col min="14095" max="14095" width="0.42578125" style="123" customWidth="1"/>
    <col min="14096" max="14102" width="6.42578125" style="123" customWidth="1"/>
    <col min="14103" max="14331" width="11.42578125" style="123"/>
    <col min="14332" max="14332" width="1" style="123" customWidth="1"/>
    <col min="14333" max="14333" width="4.28515625" style="123" customWidth="1"/>
    <col min="14334" max="14334" width="34.7109375" style="123" customWidth="1"/>
    <col min="14335" max="14335" width="0" style="123" hidden="1" customWidth="1"/>
    <col min="14336" max="14336" width="20" style="123" customWidth="1"/>
    <col min="14337" max="14337" width="20.85546875" style="123" customWidth="1"/>
    <col min="14338" max="14338" width="25" style="123" customWidth="1"/>
    <col min="14339" max="14339" width="18.7109375" style="123" customWidth="1"/>
    <col min="14340" max="14340" width="29.7109375" style="123" customWidth="1"/>
    <col min="14341" max="14341" width="13.42578125" style="123" customWidth="1"/>
    <col min="14342" max="14342" width="13.85546875" style="123" customWidth="1"/>
    <col min="14343" max="14347" width="16.5703125" style="123" customWidth="1"/>
    <col min="14348" max="14348" width="20.5703125" style="123" customWidth="1"/>
    <col min="14349" max="14349" width="21.140625" style="123" customWidth="1"/>
    <col min="14350" max="14350" width="9.5703125" style="123" customWidth="1"/>
    <col min="14351" max="14351" width="0.42578125" style="123" customWidth="1"/>
    <col min="14352" max="14358" width="6.42578125" style="123" customWidth="1"/>
    <col min="14359" max="14587" width="11.42578125" style="123"/>
    <col min="14588" max="14588" width="1" style="123" customWidth="1"/>
    <col min="14589" max="14589" width="4.28515625" style="123" customWidth="1"/>
    <col min="14590" max="14590" width="34.7109375" style="123" customWidth="1"/>
    <col min="14591" max="14591" width="0" style="123" hidden="1" customWidth="1"/>
    <col min="14592" max="14592" width="20" style="123" customWidth="1"/>
    <col min="14593" max="14593" width="20.85546875" style="123" customWidth="1"/>
    <col min="14594" max="14594" width="25" style="123" customWidth="1"/>
    <col min="14595" max="14595" width="18.7109375" style="123" customWidth="1"/>
    <col min="14596" max="14596" width="29.7109375" style="123" customWidth="1"/>
    <col min="14597" max="14597" width="13.42578125" style="123" customWidth="1"/>
    <col min="14598" max="14598" width="13.85546875" style="123" customWidth="1"/>
    <col min="14599" max="14603" width="16.5703125" style="123" customWidth="1"/>
    <col min="14604" max="14604" width="20.5703125" style="123" customWidth="1"/>
    <col min="14605" max="14605" width="21.140625" style="123" customWidth="1"/>
    <col min="14606" max="14606" width="9.5703125" style="123" customWidth="1"/>
    <col min="14607" max="14607" width="0.42578125" style="123" customWidth="1"/>
    <col min="14608" max="14614" width="6.42578125" style="123" customWidth="1"/>
    <col min="14615" max="14843" width="11.42578125" style="123"/>
    <col min="14844" max="14844" width="1" style="123" customWidth="1"/>
    <col min="14845" max="14845" width="4.28515625" style="123" customWidth="1"/>
    <col min="14846" max="14846" width="34.7109375" style="123" customWidth="1"/>
    <col min="14847" max="14847" width="0" style="123" hidden="1" customWidth="1"/>
    <col min="14848" max="14848" width="20" style="123" customWidth="1"/>
    <col min="14849" max="14849" width="20.85546875" style="123" customWidth="1"/>
    <col min="14850" max="14850" width="25" style="123" customWidth="1"/>
    <col min="14851" max="14851" width="18.7109375" style="123" customWidth="1"/>
    <col min="14852" max="14852" width="29.7109375" style="123" customWidth="1"/>
    <col min="14853" max="14853" width="13.42578125" style="123" customWidth="1"/>
    <col min="14854" max="14854" width="13.85546875" style="123" customWidth="1"/>
    <col min="14855" max="14859" width="16.5703125" style="123" customWidth="1"/>
    <col min="14860" max="14860" width="20.5703125" style="123" customWidth="1"/>
    <col min="14861" max="14861" width="21.140625" style="123" customWidth="1"/>
    <col min="14862" max="14862" width="9.5703125" style="123" customWidth="1"/>
    <col min="14863" max="14863" width="0.42578125" style="123" customWidth="1"/>
    <col min="14864" max="14870" width="6.42578125" style="123" customWidth="1"/>
    <col min="14871" max="15099" width="11.42578125" style="123"/>
    <col min="15100" max="15100" width="1" style="123" customWidth="1"/>
    <col min="15101" max="15101" width="4.28515625" style="123" customWidth="1"/>
    <col min="15102" max="15102" width="34.7109375" style="123" customWidth="1"/>
    <col min="15103" max="15103" width="0" style="123" hidden="1" customWidth="1"/>
    <col min="15104" max="15104" width="20" style="123" customWidth="1"/>
    <col min="15105" max="15105" width="20.85546875" style="123" customWidth="1"/>
    <col min="15106" max="15106" width="25" style="123" customWidth="1"/>
    <col min="15107" max="15107" width="18.7109375" style="123" customWidth="1"/>
    <col min="15108" max="15108" width="29.7109375" style="123" customWidth="1"/>
    <col min="15109" max="15109" width="13.42578125" style="123" customWidth="1"/>
    <col min="15110" max="15110" width="13.85546875" style="123" customWidth="1"/>
    <col min="15111" max="15115" width="16.5703125" style="123" customWidth="1"/>
    <col min="15116" max="15116" width="20.5703125" style="123" customWidth="1"/>
    <col min="15117" max="15117" width="21.140625" style="123" customWidth="1"/>
    <col min="15118" max="15118" width="9.5703125" style="123" customWidth="1"/>
    <col min="15119" max="15119" width="0.42578125" style="123" customWidth="1"/>
    <col min="15120" max="15126" width="6.42578125" style="123" customWidth="1"/>
    <col min="15127" max="15355" width="11.42578125" style="123"/>
    <col min="15356" max="15356" width="1" style="123" customWidth="1"/>
    <col min="15357" max="15357" width="4.28515625" style="123" customWidth="1"/>
    <col min="15358" max="15358" width="34.7109375" style="123" customWidth="1"/>
    <col min="15359" max="15359" width="0" style="123" hidden="1" customWidth="1"/>
    <col min="15360" max="15360" width="20" style="123" customWidth="1"/>
    <col min="15361" max="15361" width="20.85546875" style="123" customWidth="1"/>
    <col min="15362" max="15362" width="25" style="123" customWidth="1"/>
    <col min="15363" max="15363" width="18.7109375" style="123" customWidth="1"/>
    <col min="15364" max="15364" width="29.7109375" style="123" customWidth="1"/>
    <col min="15365" max="15365" width="13.42578125" style="123" customWidth="1"/>
    <col min="15366" max="15366" width="13.85546875" style="123" customWidth="1"/>
    <col min="15367" max="15371" width="16.5703125" style="123" customWidth="1"/>
    <col min="15372" max="15372" width="20.5703125" style="123" customWidth="1"/>
    <col min="15373" max="15373" width="21.140625" style="123" customWidth="1"/>
    <col min="15374" max="15374" width="9.5703125" style="123" customWidth="1"/>
    <col min="15375" max="15375" width="0.42578125" style="123" customWidth="1"/>
    <col min="15376" max="15382" width="6.42578125" style="123" customWidth="1"/>
    <col min="15383" max="15611" width="11.42578125" style="123"/>
    <col min="15612" max="15612" width="1" style="123" customWidth="1"/>
    <col min="15613" max="15613" width="4.28515625" style="123" customWidth="1"/>
    <col min="15614" max="15614" width="34.7109375" style="123" customWidth="1"/>
    <col min="15615" max="15615" width="0" style="123" hidden="1" customWidth="1"/>
    <col min="15616" max="15616" width="20" style="123" customWidth="1"/>
    <col min="15617" max="15617" width="20.85546875" style="123" customWidth="1"/>
    <col min="15618" max="15618" width="25" style="123" customWidth="1"/>
    <col min="15619" max="15619" width="18.7109375" style="123" customWidth="1"/>
    <col min="15620" max="15620" width="29.7109375" style="123" customWidth="1"/>
    <col min="15621" max="15621" width="13.42578125" style="123" customWidth="1"/>
    <col min="15622" max="15622" width="13.85546875" style="123" customWidth="1"/>
    <col min="15623" max="15627" width="16.5703125" style="123" customWidth="1"/>
    <col min="15628" max="15628" width="20.5703125" style="123" customWidth="1"/>
    <col min="15629" max="15629" width="21.140625" style="123" customWidth="1"/>
    <col min="15630" max="15630" width="9.5703125" style="123" customWidth="1"/>
    <col min="15631" max="15631" width="0.42578125" style="123" customWidth="1"/>
    <col min="15632" max="15638" width="6.42578125" style="123" customWidth="1"/>
    <col min="15639" max="15867" width="11.42578125" style="123"/>
    <col min="15868" max="15868" width="1" style="123" customWidth="1"/>
    <col min="15869" max="15869" width="4.28515625" style="123" customWidth="1"/>
    <col min="15870" max="15870" width="34.7109375" style="123" customWidth="1"/>
    <col min="15871" max="15871" width="0" style="123" hidden="1" customWidth="1"/>
    <col min="15872" max="15872" width="20" style="123" customWidth="1"/>
    <col min="15873" max="15873" width="20.85546875" style="123" customWidth="1"/>
    <col min="15874" max="15874" width="25" style="123" customWidth="1"/>
    <col min="15875" max="15875" width="18.7109375" style="123" customWidth="1"/>
    <col min="15876" max="15876" width="29.7109375" style="123" customWidth="1"/>
    <col min="15877" max="15877" width="13.42578125" style="123" customWidth="1"/>
    <col min="15878" max="15878" width="13.85546875" style="123" customWidth="1"/>
    <col min="15879" max="15883" width="16.5703125" style="123" customWidth="1"/>
    <col min="15884" max="15884" width="20.5703125" style="123" customWidth="1"/>
    <col min="15885" max="15885" width="21.140625" style="123" customWidth="1"/>
    <col min="15886" max="15886" width="9.5703125" style="123" customWidth="1"/>
    <col min="15887" max="15887" width="0.42578125" style="123" customWidth="1"/>
    <col min="15888" max="15894" width="6.42578125" style="123" customWidth="1"/>
    <col min="15895" max="16123" width="11.42578125" style="123"/>
    <col min="16124" max="16124" width="1" style="123" customWidth="1"/>
    <col min="16125" max="16125" width="4.28515625" style="123" customWidth="1"/>
    <col min="16126" max="16126" width="34.7109375" style="123" customWidth="1"/>
    <col min="16127" max="16127" width="0" style="123" hidden="1" customWidth="1"/>
    <col min="16128" max="16128" width="20" style="123" customWidth="1"/>
    <col min="16129" max="16129" width="20.85546875" style="123" customWidth="1"/>
    <col min="16130" max="16130" width="25" style="123" customWidth="1"/>
    <col min="16131" max="16131" width="18.7109375" style="123" customWidth="1"/>
    <col min="16132" max="16132" width="29.7109375" style="123" customWidth="1"/>
    <col min="16133" max="16133" width="13.42578125" style="123" customWidth="1"/>
    <col min="16134" max="16134" width="13.85546875" style="123" customWidth="1"/>
    <col min="16135" max="16139" width="16.5703125" style="123" customWidth="1"/>
    <col min="16140" max="16140" width="20.5703125" style="123" customWidth="1"/>
    <col min="16141" max="16141" width="21.140625" style="123" customWidth="1"/>
    <col min="16142" max="16142" width="9.5703125" style="123" customWidth="1"/>
    <col min="16143" max="16143" width="0.42578125" style="123" customWidth="1"/>
    <col min="16144" max="16150" width="6.42578125" style="123" customWidth="1"/>
    <col min="16151" max="16371" width="11.42578125" style="123"/>
    <col min="16372" max="16384" width="11.42578125" style="123" customWidth="1"/>
  </cols>
  <sheetData>
    <row r="2" spans="1:16" ht="26.25" x14ac:dyDescent="0.25">
      <c r="B2" s="516" t="s">
        <v>77</v>
      </c>
      <c r="C2" s="517"/>
      <c r="D2" s="517"/>
      <c r="E2" s="517"/>
      <c r="F2" s="517"/>
      <c r="G2" s="517"/>
      <c r="H2" s="517"/>
      <c r="I2" s="517"/>
      <c r="J2" s="517"/>
      <c r="K2" s="517"/>
      <c r="L2" s="517"/>
      <c r="M2" s="517"/>
      <c r="N2" s="517"/>
      <c r="O2" s="517"/>
      <c r="P2" s="517"/>
    </row>
    <row r="4" spans="1:16" ht="26.25" x14ac:dyDescent="0.25">
      <c r="B4" s="520" t="s">
        <v>78</v>
      </c>
      <c r="C4" s="520"/>
      <c r="D4" s="520"/>
      <c r="E4" s="520"/>
      <c r="F4" s="520"/>
      <c r="G4" s="520"/>
      <c r="H4" s="520"/>
      <c r="I4" s="520"/>
      <c r="J4" s="520"/>
      <c r="K4" s="520"/>
      <c r="L4" s="520"/>
      <c r="M4" s="520"/>
      <c r="N4" s="520"/>
      <c r="O4" s="520"/>
      <c r="P4" s="520"/>
    </row>
    <row r="5" spans="1:16" s="171" customFormat="1" ht="20.25" x14ac:dyDescent="0.3">
      <c r="A5" s="521" t="s">
        <v>79</v>
      </c>
      <c r="B5" s="521"/>
      <c r="C5" s="521"/>
      <c r="D5" s="521"/>
      <c r="E5" s="521"/>
      <c r="F5" s="521"/>
      <c r="G5" s="521"/>
      <c r="H5" s="521"/>
      <c r="I5" s="521"/>
      <c r="J5" s="521"/>
      <c r="K5" s="521"/>
      <c r="L5" s="521"/>
    </row>
    <row r="6" spans="1:16" ht="15" thickBot="1" x14ac:dyDescent="0.3"/>
    <row r="7" spans="1:16" ht="21" thickBot="1" x14ac:dyDescent="0.3">
      <c r="B7" s="101" t="s">
        <v>80</v>
      </c>
      <c r="C7" s="500" t="s">
        <v>560</v>
      </c>
      <c r="D7" s="500"/>
      <c r="E7" s="500"/>
      <c r="F7" s="500"/>
      <c r="G7" s="500"/>
      <c r="H7" s="500"/>
      <c r="I7" s="500"/>
      <c r="J7" s="500"/>
      <c r="K7" s="500"/>
      <c r="L7" s="500"/>
      <c r="M7" s="500"/>
      <c r="N7" s="501"/>
    </row>
    <row r="8" spans="1:16" ht="15.75" thickBot="1" x14ac:dyDescent="0.3">
      <c r="B8" s="102" t="s">
        <v>81</v>
      </c>
      <c r="C8" s="500"/>
      <c r="D8" s="500"/>
      <c r="E8" s="500"/>
      <c r="F8" s="500"/>
      <c r="G8" s="500"/>
      <c r="H8" s="500"/>
      <c r="I8" s="500"/>
      <c r="J8" s="500"/>
      <c r="K8" s="500"/>
      <c r="L8" s="500"/>
      <c r="M8" s="500"/>
      <c r="N8" s="501"/>
    </row>
    <row r="9" spans="1:16" ht="15.75" thickBot="1" x14ac:dyDescent="0.3">
      <c r="B9" s="102" t="s">
        <v>82</v>
      </c>
      <c r="C9" s="500"/>
      <c r="D9" s="500"/>
      <c r="E9" s="500"/>
      <c r="F9" s="500"/>
      <c r="G9" s="500"/>
      <c r="H9" s="500"/>
      <c r="I9" s="500"/>
      <c r="J9" s="500"/>
      <c r="K9" s="500"/>
      <c r="L9" s="500"/>
      <c r="M9" s="500"/>
      <c r="N9" s="501"/>
    </row>
    <row r="10" spans="1:16" ht="15.75" thickBot="1" x14ac:dyDescent="0.3">
      <c r="B10" s="102" t="s">
        <v>83</v>
      </c>
      <c r="C10" s="500"/>
      <c r="D10" s="500"/>
      <c r="E10" s="500"/>
      <c r="F10" s="500"/>
      <c r="G10" s="500"/>
      <c r="H10" s="500"/>
      <c r="I10" s="500"/>
      <c r="J10" s="500"/>
      <c r="K10" s="500"/>
      <c r="L10" s="500"/>
      <c r="M10" s="500"/>
      <c r="N10" s="501"/>
    </row>
    <row r="11" spans="1:16" ht="15.75" thickBot="1" x14ac:dyDescent="0.3">
      <c r="B11" s="102" t="s">
        <v>84</v>
      </c>
      <c r="C11" s="502">
        <v>30</v>
      </c>
      <c r="D11" s="502"/>
      <c r="E11" s="503"/>
      <c r="F11" s="172"/>
      <c r="G11" s="172"/>
      <c r="H11" s="172"/>
      <c r="I11" s="172"/>
      <c r="J11" s="172"/>
      <c r="K11" s="172"/>
      <c r="L11" s="172"/>
      <c r="M11" s="172"/>
      <c r="N11" s="173"/>
    </row>
    <row r="12" spans="1:16" ht="15.75" thickBot="1" x14ac:dyDescent="0.3">
      <c r="B12" s="103" t="s">
        <v>85</v>
      </c>
      <c r="C12" s="147">
        <v>42023</v>
      </c>
      <c r="D12" s="104"/>
      <c r="E12" s="104"/>
      <c r="F12" s="104"/>
      <c r="G12" s="104"/>
      <c r="H12" s="104"/>
      <c r="I12" s="104"/>
      <c r="J12" s="104"/>
      <c r="K12" s="104"/>
      <c r="L12" s="104"/>
      <c r="M12" s="104"/>
      <c r="N12" s="105"/>
    </row>
    <row r="13" spans="1:16" ht="15.75" x14ac:dyDescent="0.25">
      <c r="B13" s="106"/>
      <c r="C13" s="148"/>
      <c r="D13" s="107"/>
      <c r="E13" s="107"/>
      <c r="F13" s="107"/>
      <c r="G13" s="107"/>
      <c r="H13" s="107"/>
      <c r="I13" s="174"/>
      <c r="J13" s="174"/>
      <c r="K13" s="174"/>
      <c r="L13" s="174"/>
      <c r="M13" s="174"/>
      <c r="N13" s="107"/>
    </row>
    <row r="14" spans="1:16" ht="15" x14ac:dyDescent="0.25">
      <c r="I14" s="174"/>
      <c r="J14" s="174"/>
      <c r="K14" s="174"/>
      <c r="L14" s="174"/>
      <c r="M14" s="174"/>
      <c r="N14" s="175"/>
    </row>
    <row r="15" spans="1:16" ht="30" customHeight="1" x14ac:dyDescent="0.25">
      <c r="B15" s="498" t="s">
        <v>86</v>
      </c>
      <c r="C15" s="498"/>
      <c r="D15" s="176" t="s">
        <v>87</v>
      </c>
      <c r="E15" s="176" t="s">
        <v>88</v>
      </c>
      <c r="F15" s="176" t="s">
        <v>89</v>
      </c>
      <c r="G15" s="177"/>
      <c r="I15" s="149"/>
      <c r="J15" s="149"/>
      <c r="K15" s="149"/>
      <c r="L15" s="149"/>
      <c r="M15" s="149"/>
      <c r="N15" s="175"/>
    </row>
    <row r="16" spans="1:16" ht="15" x14ac:dyDescent="0.25">
      <c r="B16" s="498"/>
      <c r="C16" s="498"/>
      <c r="D16" s="176">
        <v>30</v>
      </c>
      <c r="E16" s="178">
        <v>1003952322</v>
      </c>
      <c r="F16" s="178">
        <v>369</v>
      </c>
      <c r="G16" s="179"/>
      <c r="I16" s="150"/>
      <c r="J16" s="150"/>
      <c r="K16" s="150"/>
      <c r="L16" s="150"/>
      <c r="M16" s="150"/>
      <c r="N16" s="175"/>
    </row>
    <row r="17" spans="1:14" ht="15" x14ac:dyDescent="0.25">
      <c r="B17" s="498"/>
      <c r="C17" s="498"/>
      <c r="D17" s="176"/>
      <c r="E17" s="178"/>
      <c r="F17" s="178"/>
      <c r="G17" s="179"/>
      <c r="I17" s="150"/>
      <c r="J17" s="150"/>
      <c r="K17" s="150"/>
      <c r="L17" s="150"/>
      <c r="M17" s="150"/>
      <c r="N17" s="175"/>
    </row>
    <row r="18" spans="1:14" ht="15" x14ac:dyDescent="0.25">
      <c r="B18" s="498"/>
      <c r="C18" s="498"/>
      <c r="D18" s="176"/>
      <c r="E18" s="178"/>
      <c r="F18" s="178"/>
      <c r="G18" s="179"/>
      <c r="I18" s="150"/>
      <c r="J18" s="150"/>
      <c r="K18" s="150"/>
      <c r="L18" s="150"/>
      <c r="M18" s="150"/>
      <c r="N18" s="175"/>
    </row>
    <row r="19" spans="1:14" ht="15" x14ac:dyDescent="0.25">
      <c r="B19" s="498"/>
      <c r="C19" s="498"/>
      <c r="D19" s="176"/>
      <c r="E19" s="180"/>
      <c r="F19" s="178"/>
      <c r="G19" s="179"/>
      <c r="H19" s="151"/>
      <c r="I19" s="150"/>
      <c r="J19" s="150"/>
      <c r="K19" s="150"/>
      <c r="L19" s="150"/>
      <c r="M19" s="150"/>
      <c r="N19" s="181"/>
    </row>
    <row r="20" spans="1:14" ht="15" x14ac:dyDescent="0.25">
      <c r="B20" s="498"/>
      <c r="C20" s="498"/>
      <c r="D20" s="176"/>
      <c r="E20" s="180"/>
      <c r="F20" s="178"/>
      <c r="G20" s="179"/>
      <c r="H20" s="151"/>
      <c r="I20" s="152"/>
      <c r="J20" s="152"/>
      <c r="K20" s="152"/>
      <c r="L20" s="152"/>
      <c r="M20" s="152"/>
      <c r="N20" s="181"/>
    </row>
    <row r="21" spans="1:14" ht="15" x14ac:dyDescent="0.25">
      <c r="B21" s="498"/>
      <c r="C21" s="498"/>
      <c r="D21" s="176"/>
      <c r="E21" s="180"/>
      <c r="F21" s="178"/>
      <c r="G21" s="179"/>
      <c r="H21" s="151"/>
      <c r="I21" s="174"/>
      <c r="J21" s="174"/>
      <c r="K21" s="174"/>
      <c r="L21" s="174"/>
      <c r="M21" s="174"/>
      <c r="N21" s="181"/>
    </row>
    <row r="22" spans="1:14" ht="15" x14ac:dyDescent="0.25">
      <c r="B22" s="498"/>
      <c r="C22" s="498"/>
      <c r="D22" s="176"/>
      <c r="E22" s="180"/>
      <c r="F22" s="178"/>
      <c r="G22" s="179"/>
      <c r="H22" s="151"/>
      <c r="I22" s="174"/>
      <c r="J22" s="174"/>
      <c r="K22" s="174"/>
      <c r="L22" s="174"/>
      <c r="M22" s="174"/>
      <c r="N22" s="181"/>
    </row>
    <row r="23" spans="1:14" ht="15.75" thickBot="1" x14ac:dyDescent="0.3">
      <c r="B23" s="489" t="s">
        <v>90</v>
      </c>
      <c r="C23" s="491"/>
      <c r="D23" s="176"/>
      <c r="E23" s="182">
        <f>SUM(E16:E22)</f>
        <v>1003952322</v>
      </c>
      <c r="F23" s="178">
        <f>SUM(F16:F22)</f>
        <v>369</v>
      </c>
      <c r="G23" s="179"/>
      <c r="H23" s="151"/>
      <c r="I23" s="174"/>
      <c r="J23" s="174"/>
      <c r="K23" s="174"/>
      <c r="L23" s="174"/>
      <c r="M23" s="174"/>
      <c r="N23" s="181"/>
    </row>
    <row r="24" spans="1:14" ht="43.5" thickBot="1" x14ac:dyDescent="0.3">
      <c r="A24" s="131"/>
      <c r="B24" s="127" t="s">
        <v>91</v>
      </c>
      <c r="C24" s="127" t="s">
        <v>92</v>
      </c>
      <c r="E24" s="149"/>
      <c r="F24" s="149"/>
      <c r="G24" s="149"/>
      <c r="H24" s="149"/>
      <c r="I24" s="132"/>
      <c r="J24" s="132"/>
      <c r="K24" s="132"/>
      <c r="L24" s="132"/>
      <c r="M24" s="132"/>
    </row>
    <row r="25" spans="1:14" ht="15.75" thickBot="1" x14ac:dyDescent="0.3">
      <c r="A25" s="183">
        <v>1</v>
      </c>
      <c r="C25" s="184">
        <f>+F23*80%</f>
        <v>295.2</v>
      </c>
      <c r="D25" s="150"/>
      <c r="E25" s="185">
        <f>E23</f>
        <v>1003952322</v>
      </c>
      <c r="F25" s="153"/>
      <c r="G25" s="153"/>
      <c r="H25" s="153"/>
      <c r="I25" s="186"/>
      <c r="J25" s="186"/>
      <c r="K25" s="186"/>
      <c r="L25" s="186"/>
      <c r="M25" s="186"/>
    </row>
    <row r="26" spans="1:14" ht="15" x14ac:dyDescent="0.25">
      <c r="A26" s="187"/>
      <c r="C26" s="108"/>
      <c r="D26" s="150"/>
      <c r="E26" s="154"/>
      <c r="F26" s="153"/>
      <c r="G26" s="153"/>
      <c r="H26" s="153"/>
      <c r="I26" s="186"/>
      <c r="J26" s="186"/>
      <c r="K26" s="186"/>
      <c r="L26" s="186"/>
      <c r="M26" s="186"/>
    </row>
    <row r="27" spans="1:14" ht="15" x14ac:dyDescent="0.25">
      <c r="A27" s="187"/>
      <c r="C27" s="108"/>
      <c r="D27" s="150"/>
      <c r="E27" s="154"/>
      <c r="F27" s="153"/>
      <c r="G27" s="153"/>
      <c r="H27" s="153"/>
      <c r="I27" s="186"/>
      <c r="J27" s="186"/>
      <c r="K27" s="186"/>
      <c r="L27" s="186"/>
      <c r="M27" s="186"/>
    </row>
    <row r="28" spans="1:14" ht="15" x14ac:dyDescent="0.2">
      <c r="A28" s="187"/>
      <c r="B28" s="188" t="s">
        <v>93</v>
      </c>
      <c r="C28" s="171"/>
      <c r="D28" s="171"/>
      <c r="E28" s="171"/>
      <c r="F28" s="171"/>
      <c r="G28" s="171"/>
      <c r="H28" s="171"/>
      <c r="I28" s="174"/>
      <c r="J28" s="174"/>
      <c r="K28" s="174"/>
      <c r="L28" s="174"/>
      <c r="M28" s="174"/>
      <c r="N28" s="175"/>
    </row>
    <row r="29" spans="1:14" ht="15" x14ac:dyDescent="0.2">
      <c r="A29" s="187"/>
      <c r="B29" s="171"/>
      <c r="C29" s="171"/>
      <c r="D29" s="171"/>
      <c r="E29" s="171"/>
      <c r="F29" s="171"/>
      <c r="G29" s="171"/>
      <c r="H29" s="171"/>
      <c r="I29" s="174"/>
      <c r="J29" s="174"/>
      <c r="K29" s="174"/>
      <c r="L29" s="174"/>
      <c r="M29" s="174"/>
      <c r="N29" s="175"/>
    </row>
    <row r="30" spans="1:14" ht="15" x14ac:dyDescent="0.2">
      <c r="A30" s="187"/>
      <c r="B30" s="176" t="s">
        <v>94</v>
      </c>
      <c r="C30" s="176" t="s">
        <v>75</v>
      </c>
      <c r="D30" s="176" t="s">
        <v>95</v>
      </c>
      <c r="E30" s="176" t="s">
        <v>96</v>
      </c>
      <c r="F30" s="171"/>
      <c r="G30" s="171"/>
      <c r="H30" s="171"/>
      <c r="I30" s="174"/>
      <c r="J30" s="174"/>
      <c r="K30" s="174"/>
      <c r="L30" s="174"/>
      <c r="M30" s="174"/>
      <c r="N30" s="175"/>
    </row>
    <row r="31" spans="1:14" ht="123.75" customHeight="1" x14ac:dyDescent="0.2">
      <c r="A31" s="187"/>
      <c r="B31" s="99" t="s">
        <v>97</v>
      </c>
      <c r="C31" s="85" t="s">
        <v>98</v>
      </c>
      <c r="D31" s="85"/>
      <c r="E31" s="144" t="s">
        <v>561</v>
      </c>
      <c r="F31" s="171"/>
      <c r="G31" s="171"/>
      <c r="H31" s="171"/>
      <c r="I31" s="174"/>
      <c r="J31" s="174"/>
      <c r="K31" s="174"/>
      <c r="L31" s="174"/>
      <c r="M31" s="174"/>
      <c r="N31" s="175"/>
    </row>
    <row r="32" spans="1:14" ht="15" x14ac:dyDescent="0.2">
      <c r="A32" s="187"/>
      <c r="B32" s="99" t="s">
        <v>99</v>
      </c>
      <c r="C32" s="85" t="s">
        <v>98</v>
      </c>
      <c r="D32" s="99"/>
      <c r="E32" s="166"/>
      <c r="F32" s="171"/>
      <c r="G32" s="171"/>
      <c r="H32" s="171"/>
      <c r="I32" s="174"/>
      <c r="J32" s="174"/>
      <c r="K32" s="174"/>
      <c r="L32" s="174"/>
      <c r="M32" s="174"/>
      <c r="N32" s="175"/>
    </row>
    <row r="33" spans="1:14" ht="288.75" customHeight="1" x14ac:dyDescent="0.2">
      <c r="A33" s="187"/>
      <c r="B33" s="99" t="s">
        <v>100</v>
      </c>
      <c r="C33" s="85" t="s">
        <v>98</v>
      </c>
      <c r="D33" s="85"/>
      <c r="E33" s="127" t="s">
        <v>562</v>
      </c>
      <c r="F33" s="149"/>
      <c r="G33" s="171"/>
      <c r="H33" s="171"/>
      <c r="I33" s="174"/>
      <c r="J33" s="174"/>
      <c r="K33" s="174"/>
      <c r="L33" s="174"/>
      <c r="M33" s="174"/>
      <c r="N33" s="175"/>
    </row>
    <row r="34" spans="1:14" ht="286.5" customHeight="1" x14ac:dyDescent="0.2">
      <c r="A34" s="187"/>
      <c r="B34" s="99" t="s">
        <v>101</v>
      </c>
      <c r="C34" s="85"/>
      <c r="D34" s="85" t="s">
        <v>98</v>
      </c>
      <c r="E34" s="189" t="s">
        <v>563</v>
      </c>
      <c r="F34" s="171"/>
      <c r="G34" s="171"/>
      <c r="H34" s="171"/>
      <c r="I34" s="174"/>
      <c r="J34" s="174"/>
      <c r="K34" s="174"/>
      <c r="L34" s="174"/>
      <c r="M34" s="174"/>
      <c r="N34" s="175"/>
    </row>
    <row r="35" spans="1:14" ht="15" x14ac:dyDescent="0.2">
      <c r="A35" s="187"/>
      <c r="B35" s="171"/>
      <c r="C35" s="171"/>
      <c r="D35" s="171"/>
      <c r="E35" s="171"/>
      <c r="F35" s="171"/>
      <c r="G35" s="171"/>
      <c r="H35" s="171"/>
      <c r="I35" s="174"/>
      <c r="J35" s="174"/>
      <c r="K35" s="174"/>
      <c r="L35" s="174"/>
      <c r="M35" s="174"/>
      <c r="N35" s="175"/>
    </row>
    <row r="36" spans="1:14" ht="15" x14ac:dyDescent="0.2">
      <c r="A36" s="187"/>
      <c r="B36" s="171"/>
      <c r="C36" s="171"/>
      <c r="D36" s="171"/>
      <c r="E36" s="171"/>
      <c r="F36" s="171"/>
      <c r="G36" s="171"/>
      <c r="H36" s="171"/>
      <c r="I36" s="174"/>
      <c r="J36" s="174"/>
      <c r="K36" s="174"/>
      <c r="L36" s="174"/>
      <c r="M36" s="174"/>
      <c r="N36" s="175"/>
    </row>
    <row r="37" spans="1:14" ht="15" x14ac:dyDescent="0.2">
      <c r="A37" s="187"/>
      <c r="B37" s="188" t="s">
        <v>102</v>
      </c>
      <c r="C37" s="171"/>
      <c r="D37" s="171"/>
      <c r="E37" s="171"/>
      <c r="F37" s="171"/>
      <c r="G37" s="171"/>
      <c r="H37" s="171"/>
      <c r="I37" s="174"/>
      <c r="J37" s="174"/>
      <c r="K37" s="174"/>
      <c r="L37" s="174"/>
      <c r="M37" s="174"/>
      <c r="N37" s="175"/>
    </row>
    <row r="38" spans="1:14" ht="15" x14ac:dyDescent="0.2">
      <c r="A38" s="187"/>
      <c r="B38" s="171"/>
      <c r="C38" s="171"/>
      <c r="D38" s="171"/>
      <c r="E38" s="171"/>
      <c r="F38" s="171"/>
      <c r="G38" s="171"/>
      <c r="H38" s="171"/>
      <c r="I38" s="174"/>
      <c r="J38" s="174"/>
      <c r="K38" s="174"/>
      <c r="L38" s="174"/>
      <c r="M38" s="174"/>
      <c r="N38" s="175"/>
    </row>
    <row r="39" spans="1:14" ht="15" x14ac:dyDescent="0.2">
      <c r="A39" s="187"/>
      <c r="B39" s="171"/>
      <c r="C39" s="171"/>
      <c r="D39" s="171"/>
      <c r="E39" s="171"/>
      <c r="F39" s="171"/>
      <c r="G39" s="171"/>
      <c r="H39" s="171"/>
      <c r="I39" s="174"/>
      <c r="J39" s="174"/>
      <c r="K39" s="174"/>
      <c r="L39" s="174"/>
      <c r="M39" s="174"/>
      <c r="N39" s="175"/>
    </row>
    <row r="40" spans="1:14" ht="15" x14ac:dyDescent="0.2">
      <c r="A40" s="187"/>
      <c r="B40" s="176" t="s">
        <v>94</v>
      </c>
      <c r="C40" s="176" t="s">
        <v>103</v>
      </c>
      <c r="D40" s="158" t="s">
        <v>104</v>
      </c>
      <c r="E40" s="158" t="s">
        <v>105</v>
      </c>
      <c r="F40" s="171"/>
      <c r="G40" s="171"/>
      <c r="H40" s="171"/>
      <c r="I40" s="174"/>
      <c r="J40" s="174"/>
      <c r="K40" s="174"/>
      <c r="L40" s="174"/>
      <c r="M40" s="174"/>
      <c r="N40" s="175"/>
    </row>
    <row r="41" spans="1:14" ht="42.75" x14ac:dyDescent="0.2">
      <c r="A41" s="187"/>
      <c r="B41" s="190" t="s">
        <v>106</v>
      </c>
      <c r="C41" s="47">
        <v>40</v>
      </c>
      <c r="D41" s="85">
        <v>0</v>
      </c>
      <c r="E41" s="474">
        <f>+D41+D42</f>
        <v>0</v>
      </c>
      <c r="F41" s="171"/>
      <c r="G41" s="171"/>
      <c r="H41" s="171"/>
      <c r="I41" s="174"/>
      <c r="J41" s="174"/>
      <c r="K41" s="174"/>
      <c r="L41" s="174"/>
      <c r="M41" s="174"/>
      <c r="N41" s="175"/>
    </row>
    <row r="42" spans="1:14" ht="71.25" x14ac:dyDescent="0.2">
      <c r="A42" s="187"/>
      <c r="B42" s="190" t="s">
        <v>107</v>
      </c>
      <c r="C42" s="47">
        <v>60</v>
      </c>
      <c r="D42" s="85">
        <v>0</v>
      </c>
      <c r="E42" s="475"/>
      <c r="F42" s="171"/>
      <c r="G42" s="171"/>
      <c r="H42" s="171"/>
      <c r="I42" s="174"/>
      <c r="J42" s="174"/>
      <c r="K42" s="174"/>
      <c r="L42" s="174"/>
      <c r="M42" s="174"/>
      <c r="N42" s="175"/>
    </row>
    <row r="43" spans="1:14" ht="15" x14ac:dyDescent="0.25">
      <c r="A43" s="187"/>
      <c r="C43" s="108"/>
      <c r="D43" s="150"/>
      <c r="E43" s="154"/>
      <c r="F43" s="153"/>
      <c r="G43" s="153"/>
      <c r="H43" s="153"/>
      <c r="I43" s="186"/>
      <c r="J43" s="186"/>
      <c r="K43" s="186"/>
      <c r="L43" s="186"/>
      <c r="M43" s="186"/>
    </row>
    <row r="44" spans="1:14" ht="15" x14ac:dyDescent="0.25">
      <c r="A44" s="187"/>
      <c r="C44" s="108"/>
      <c r="D44" s="150"/>
      <c r="E44" s="154"/>
      <c r="F44" s="153"/>
      <c r="G44" s="153"/>
      <c r="H44" s="153"/>
      <c r="I44" s="186"/>
      <c r="J44" s="186"/>
      <c r="K44" s="186"/>
      <c r="L44" s="186"/>
      <c r="M44" s="186"/>
    </row>
    <row r="45" spans="1:14" ht="15" x14ac:dyDescent="0.25">
      <c r="A45" s="187"/>
      <c r="C45" s="108"/>
      <c r="D45" s="150"/>
      <c r="E45" s="154"/>
      <c r="F45" s="153"/>
      <c r="G45" s="153"/>
      <c r="H45" s="153"/>
      <c r="I45" s="186"/>
      <c r="J45" s="186"/>
      <c r="K45" s="186"/>
      <c r="L45" s="186"/>
      <c r="M45" s="186"/>
    </row>
    <row r="46" spans="1:14" ht="15" thickBot="1" x14ac:dyDescent="0.3">
      <c r="M46" s="504" t="s">
        <v>108</v>
      </c>
      <c r="N46" s="504"/>
    </row>
    <row r="47" spans="1:14" ht="15" x14ac:dyDescent="0.25">
      <c r="B47" s="188" t="s">
        <v>109</v>
      </c>
      <c r="M47" s="191"/>
      <c r="N47" s="191"/>
    </row>
    <row r="48" spans="1:14" ht="15" thickBot="1" x14ac:dyDescent="0.3">
      <c r="M48" s="191"/>
      <c r="N48" s="191"/>
    </row>
    <row r="49" spans="1:26" s="174" customFormat="1" ht="75" x14ac:dyDescent="0.25">
      <c r="B49" s="192" t="s">
        <v>110</v>
      </c>
      <c r="C49" s="192" t="s">
        <v>111</v>
      </c>
      <c r="D49" s="192" t="s">
        <v>112</v>
      </c>
      <c r="E49" s="192" t="s">
        <v>113</v>
      </c>
      <c r="F49" s="192" t="s">
        <v>114</v>
      </c>
      <c r="G49" s="192" t="s">
        <v>115</v>
      </c>
      <c r="H49" s="192" t="s">
        <v>116</v>
      </c>
      <c r="I49" s="192" t="s">
        <v>117</v>
      </c>
      <c r="J49" s="192" t="s">
        <v>118</v>
      </c>
      <c r="K49" s="192" t="s">
        <v>119</v>
      </c>
      <c r="L49" s="192" t="s">
        <v>120</v>
      </c>
      <c r="M49" s="193" t="s">
        <v>121</v>
      </c>
      <c r="N49" s="192" t="s">
        <v>122</v>
      </c>
      <c r="O49" s="192" t="s">
        <v>123</v>
      </c>
      <c r="P49" s="194" t="s">
        <v>124</v>
      </c>
      <c r="Q49" s="194" t="s">
        <v>125</v>
      </c>
    </row>
    <row r="50" spans="1:26" s="79" customFormat="1" ht="71.25" x14ac:dyDescent="0.25">
      <c r="A50" s="47">
        <v>1</v>
      </c>
      <c r="B50" s="118" t="s">
        <v>560</v>
      </c>
      <c r="C50" s="118" t="s">
        <v>560</v>
      </c>
      <c r="D50" s="62" t="s">
        <v>126</v>
      </c>
      <c r="E50" s="62" t="s">
        <v>564</v>
      </c>
      <c r="F50" s="109" t="s">
        <v>75</v>
      </c>
      <c r="G50" s="110" t="s">
        <v>128</v>
      </c>
      <c r="H50" s="111">
        <v>38377</v>
      </c>
      <c r="I50" s="111">
        <v>38707</v>
      </c>
      <c r="J50" s="112" t="s">
        <v>95</v>
      </c>
      <c r="K50" s="113"/>
      <c r="L50" s="113">
        <v>11.26</v>
      </c>
      <c r="M50" s="114"/>
      <c r="N50" s="115" t="s">
        <v>128</v>
      </c>
      <c r="O50" s="116">
        <v>86969561</v>
      </c>
      <c r="P50" s="117">
        <v>22</v>
      </c>
      <c r="Q50" s="76" t="s">
        <v>386</v>
      </c>
      <c r="R50" s="86"/>
      <c r="S50" s="86"/>
      <c r="T50" s="86"/>
      <c r="U50" s="86"/>
      <c r="V50" s="86"/>
      <c r="W50" s="86"/>
      <c r="X50" s="86"/>
      <c r="Y50" s="86"/>
      <c r="Z50" s="86"/>
    </row>
    <row r="51" spans="1:26" s="79" customFormat="1" ht="71.25" x14ac:dyDescent="0.25">
      <c r="A51" s="47">
        <v>2</v>
      </c>
      <c r="B51" s="118" t="s">
        <v>560</v>
      </c>
      <c r="C51" s="118" t="s">
        <v>560</v>
      </c>
      <c r="D51" s="62" t="s">
        <v>126</v>
      </c>
      <c r="E51" s="62" t="s">
        <v>565</v>
      </c>
      <c r="F51" s="109" t="s">
        <v>75</v>
      </c>
      <c r="G51" s="110" t="s">
        <v>128</v>
      </c>
      <c r="H51" s="111">
        <v>38742</v>
      </c>
      <c r="I51" s="111">
        <v>39082</v>
      </c>
      <c r="J51" s="112" t="s">
        <v>95</v>
      </c>
      <c r="K51" s="113"/>
      <c r="L51" s="113">
        <v>12</v>
      </c>
      <c r="M51" s="114"/>
      <c r="N51" s="115" t="s">
        <v>128</v>
      </c>
      <c r="O51" s="116">
        <v>111938310</v>
      </c>
      <c r="P51" s="117">
        <v>22</v>
      </c>
      <c r="Q51" s="76" t="s">
        <v>386</v>
      </c>
      <c r="R51" s="86"/>
      <c r="S51" s="86"/>
      <c r="T51" s="86"/>
      <c r="U51" s="86"/>
      <c r="V51" s="86"/>
      <c r="W51" s="86"/>
      <c r="X51" s="86"/>
      <c r="Y51" s="86"/>
      <c r="Z51" s="86"/>
    </row>
    <row r="52" spans="1:26" s="79" customFormat="1" ht="71.25" x14ac:dyDescent="0.25">
      <c r="A52" s="47">
        <v>3</v>
      </c>
      <c r="B52" s="118" t="s">
        <v>560</v>
      </c>
      <c r="C52" s="118" t="s">
        <v>560</v>
      </c>
      <c r="D52" s="62" t="s">
        <v>126</v>
      </c>
      <c r="E52" s="62" t="s">
        <v>566</v>
      </c>
      <c r="F52" s="109" t="s">
        <v>75</v>
      </c>
      <c r="G52" s="110" t="s">
        <v>128</v>
      </c>
      <c r="H52" s="111">
        <v>39464</v>
      </c>
      <c r="I52" s="111">
        <v>39813</v>
      </c>
      <c r="J52" s="112" t="s">
        <v>95</v>
      </c>
      <c r="K52" s="113"/>
      <c r="L52" s="113">
        <v>11</v>
      </c>
      <c r="M52" s="114"/>
      <c r="N52" s="115" t="s">
        <v>128</v>
      </c>
      <c r="O52" s="116">
        <v>141417903</v>
      </c>
      <c r="P52" s="117" t="s">
        <v>567</v>
      </c>
      <c r="Q52" s="76" t="s">
        <v>386</v>
      </c>
      <c r="R52" s="86"/>
      <c r="S52" s="86"/>
      <c r="T52" s="86"/>
      <c r="U52" s="86"/>
      <c r="V52" s="86"/>
      <c r="W52" s="86"/>
      <c r="X52" s="86"/>
      <c r="Y52" s="86"/>
      <c r="Z52" s="86"/>
    </row>
    <row r="53" spans="1:26" s="79" customFormat="1" ht="71.25" x14ac:dyDescent="0.25">
      <c r="A53" s="47">
        <v>4</v>
      </c>
      <c r="B53" s="118" t="s">
        <v>560</v>
      </c>
      <c r="C53" s="118" t="s">
        <v>560</v>
      </c>
      <c r="D53" s="62" t="s">
        <v>126</v>
      </c>
      <c r="E53" s="62" t="s">
        <v>568</v>
      </c>
      <c r="F53" s="109" t="s">
        <v>75</v>
      </c>
      <c r="G53" s="110" t="s">
        <v>128</v>
      </c>
      <c r="H53" s="111">
        <v>39841</v>
      </c>
      <c r="I53" s="111">
        <v>40178</v>
      </c>
      <c r="J53" s="112" t="s">
        <v>95</v>
      </c>
      <c r="K53" s="113"/>
      <c r="L53" s="113">
        <v>12</v>
      </c>
      <c r="M53" s="114"/>
      <c r="N53" s="115" t="s">
        <v>128</v>
      </c>
      <c r="O53" s="116">
        <v>157282443</v>
      </c>
      <c r="P53" s="117" t="s">
        <v>567</v>
      </c>
      <c r="Q53" s="76" t="s">
        <v>386</v>
      </c>
      <c r="R53" s="86"/>
      <c r="S53" s="86"/>
      <c r="T53" s="86"/>
      <c r="U53" s="86"/>
      <c r="V53" s="86"/>
      <c r="W53" s="86"/>
      <c r="X53" s="86"/>
      <c r="Y53" s="86"/>
      <c r="Z53" s="86"/>
    </row>
    <row r="54" spans="1:26" s="79" customFormat="1" ht="42.75" x14ac:dyDescent="0.25">
      <c r="A54" s="47">
        <v>5</v>
      </c>
      <c r="B54" s="118" t="s">
        <v>560</v>
      </c>
      <c r="C54" s="118" t="s">
        <v>560</v>
      </c>
      <c r="D54" s="62" t="s">
        <v>126</v>
      </c>
      <c r="E54" s="62" t="s">
        <v>569</v>
      </c>
      <c r="F54" s="109" t="s">
        <v>75</v>
      </c>
      <c r="G54" s="110" t="s">
        <v>128</v>
      </c>
      <c r="H54" s="111">
        <v>40186</v>
      </c>
      <c r="I54" s="111">
        <v>40543</v>
      </c>
      <c r="J54" s="112" t="s">
        <v>95</v>
      </c>
      <c r="K54" s="113">
        <v>12</v>
      </c>
      <c r="L54" s="113">
        <v>0</v>
      </c>
      <c r="M54" s="114">
        <v>369</v>
      </c>
      <c r="N54" s="115" t="s">
        <v>128</v>
      </c>
      <c r="O54" s="116">
        <v>241833973</v>
      </c>
      <c r="P54" s="117" t="s">
        <v>567</v>
      </c>
      <c r="Q54" s="76"/>
      <c r="R54" s="86"/>
      <c r="S54" s="86"/>
      <c r="T54" s="86"/>
      <c r="U54" s="86"/>
      <c r="V54" s="86"/>
      <c r="W54" s="86"/>
      <c r="X54" s="86"/>
      <c r="Y54" s="86"/>
      <c r="Z54" s="86"/>
    </row>
    <row r="55" spans="1:26" s="79" customFormat="1" ht="42.75" x14ac:dyDescent="0.25">
      <c r="A55" s="47">
        <v>6</v>
      </c>
      <c r="B55" s="118" t="s">
        <v>560</v>
      </c>
      <c r="C55" s="118" t="s">
        <v>560</v>
      </c>
      <c r="D55" s="62" t="s">
        <v>126</v>
      </c>
      <c r="E55" s="62" t="s">
        <v>570</v>
      </c>
      <c r="F55" s="109" t="s">
        <v>75</v>
      </c>
      <c r="G55" s="110" t="s">
        <v>128</v>
      </c>
      <c r="H55" s="111">
        <v>40919</v>
      </c>
      <c r="I55" s="111">
        <v>41090</v>
      </c>
      <c r="J55" s="112" t="s">
        <v>95</v>
      </c>
      <c r="K55" s="113">
        <v>5</v>
      </c>
      <c r="L55" s="113">
        <v>0</v>
      </c>
      <c r="M55" s="114">
        <v>369</v>
      </c>
      <c r="N55" s="115" t="s">
        <v>128</v>
      </c>
      <c r="O55" s="116">
        <v>118875276</v>
      </c>
      <c r="P55" s="117">
        <v>23</v>
      </c>
      <c r="Q55" s="76"/>
      <c r="R55" s="86"/>
      <c r="S55" s="86"/>
      <c r="T55" s="86"/>
      <c r="U55" s="86"/>
      <c r="V55" s="86"/>
      <c r="W55" s="86"/>
      <c r="X55" s="86"/>
      <c r="Y55" s="86"/>
      <c r="Z55" s="86"/>
    </row>
    <row r="56" spans="1:26" s="79" customFormat="1" ht="42.75" x14ac:dyDescent="0.25">
      <c r="A56" s="47">
        <v>7</v>
      </c>
      <c r="B56" s="118" t="s">
        <v>560</v>
      </c>
      <c r="C56" s="118" t="s">
        <v>560</v>
      </c>
      <c r="D56" s="62" t="s">
        <v>126</v>
      </c>
      <c r="E56" s="62" t="s">
        <v>571</v>
      </c>
      <c r="F56" s="109" t="s">
        <v>75</v>
      </c>
      <c r="G56" s="110" t="s">
        <v>128</v>
      </c>
      <c r="H56" s="111">
        <v>41248</v>
      </c>
      <c r="I56" s="111">
        <v>41988</v>
      </c>
      <c r="J56" s="112" t="s">
        <v>95</v>
      </c>
      <c r="K56" s="113">
        <v>24</v>
      </c>
      <c r="L56" s="113">
        <v>0</v>
      </c>
      <c r="M56" s="114">
        <v>369</v>
      </c>
      <c r="N56" s="115" t="s">
        <v>128</v>
      </c>
      <c r="O56" s="116">
        <v>1523975903</v>
      </c>
      <c r="P56" s="117">
        <v>23</v>
      </c>
      <c r="Q56" s="76"/>
      <c r="R56" s="86"/>
      <c r="S56" s="86"/>
      <c r="T56" s="86"/>
      <c r="U56" s="86"/>
      <c r="V56" s="86"/>
      <c r="W56" s="86"/>
      <c r="X56" s="86"/>
      <c r="Y56" s="86"/>
      <c r="Z56" s="86"/>
    </row>
    <row r="57" spans="1:26" s="79" customFormat="1" x14ac:dyDescent="0.25">
      <c r="A57" s="47"/>
      <c r="B57" s="118" t="s">
        <v>105</v>
      </c>
      <c r="C57" s="63"/>
      <c r="D57" s="62"/>
      <c r="E57" s="119"/>
      <c r="F57" s="120"/>
      <c r="G57" s="120"/>
      <c r="H57" s="120"/>
      <c r="I57" s="112"/>
      <c r="J57" s="112"/>
      <c r="K57" s="121">
        <f>SUM(K50:K56)</f>
        <v>41</v>
      </c>
      <c r="L57" s="122"/>
      <c r="M57" s="121">
        <f>SUM(M50:M56)</f>
        <v>1107</v>
      </c>
      <c r="N57" s="122">
        <f>SUM(N50:N52)</f>
        <v>0</v>
      </c>
      <c r="O57" s="117"/>
      <c r="P57" s="117"/>
      <c r="Q57" s="76"/>
    </row>
    <row r="58" spans="1:26" x14ac:dyDescent="0.25">
      <c r="E58" s="155"/>
      <c r="K58" s="156"/>
    </row>
    <row r="59" spans="1:26" ht="15" x14ac:dyDescent="0.25">
      <c r="B59" s="471" t="s">
        <v>133</v>
      </c>
      <c r="C59" s="471" t="s">
        <v>134</v>
      </c>
      <c r="D59" s="505" t="s">
        <v>135</v>
      </c>
      <c r="E59" s="505"/>
      <c r="K59" s="157"/>
      <c r="L59" s="157"/>
      <c r="M59" s="157"/>
    </row>
    <row r="60" spans="1:26" ht="18" x14ac:dyDescent="0.25">
      <c r="B60" s="473"/>
      <c r="C60" s="473"/>
      <c r="D60" s="158" t="s">
        <v>136</v>
      </c>
      <c r="E60" s="159" t="s">
        <v>137</v>
      </c>
      <c r="F60" s="160" t="s">
        <v>138</v>
      </c>
      <c r="H60" s="124"/>
      <c r="I60" s="161"/>
      <c r="K60" s="161"/>
      <c r="L60" s="157"/>
    </row>
    <row r="61" spans="1:26" ht="107.25" customHeight="1" x14ac:dyDescent="0.25">
      <c r="B61" s="160" t="s">
        <v>139</v>
      </c>
      <c r="C61" s="162">
        <f>+K57</f>
        <v>41</v>
      </c>
      <c r="D61" s="85" t="s">
        <v>98</v>
      </c>
      <c r="E61" s="85"/>
      <c r="F61" s="118" t="s">
        <v>561</v>
      </c>
      <c r="G61" s="126"/>
      <c r="H61" s="126"/>
      <c r="I61" s="126"/>
      <c r="J61" s="126"/>
      <c r="L61" s="163" t="e">
        <f>K50+#REF!+#REF!+#REF!</f>
        <v>#REF!</v>
      </c>
      <c r="M61" s="126"/>
    </row>
    <row r="62" spans="1:26" ht="15" x14ac:dyDescent="0.25">
      <c r="B62" s="160" t="s">
        <v>140</v>
      </c>
      <c r="C62" s="164">
        <f>+M57</f>
        <v>1107</v>
      </c>
      <c r="D62" s="85" t="s">
        <v>98</v>
      </c>
      <c r="E62" s="85"/>
      <c r="F62" s="99"/>
    </row>
    <row r="63" spans="1:26" x14ac:dyDescent="0.25">
      <c r="B63" s="165"/>
      <c r="C63" s="518"/>
      <c r="D63" s="518"/>
      <c r="E63" s="518"/>
      <c r="F63" s="518"/>
      <c r="G63" s="518"/>
      <c r="H63" s="518"/>
      <c r="I63" s="518"/>
      <c r="J63" s="518"/>
      <c r="K63" s="518"/>
      <c r="L63" s="518"/>
      <c r="M63" s="518"/>
      <c r="N63" s="518"/>
    </row>
    <row r="64" spans="1:26" ht="15" thickBot="1" x14ac:dyDescent="0.3"/>
    <row r="65" spans="2:18" ht="27" thickBot="1" x14ac:dyDescent="0.3">
      <c r="B65" s="519" t="s">
        <v>141</v>
      </c>
      <c r="C65" s="519"/>
      <c r="D65" s="519"/>
      <c r="E65" s="519"/>
      <c r="F65" s="519"/>
      <c r="G65" s="519"/>
      <c r="H65" s="519"/>
      <c r="I65" s="519"/>
      <c r="J65" s="519"/>
      <c r="K65" s="519"/>
      <c r="L65" s="519"/>
      <c r="M65" s="519"/>
      <c r="N65" s="519"/>
    </row>
    <row r="68" spans="2:18" ht="90" x14ac:dyDescent="0.25">
      <c r="B68" s="176" t="s">
        <v>142</v>
      </c>
      <c r="C68" s="195" t="s">
        <v>143</v>
      </c>
      <c r="D68" s="195" t="s">
        <v>144</v>
      </c>
      <c r="E68" s="195" t="s">
        <v>145</v>
      </c>
      <c r="F68" s="195" t="s">
        <v>146</v>
      </c>
      <c r="G68" s="195" t="s">
        <v>147</v>
      </c>
      <c r="H68" s="195" t="s">
        <v>148</v>
      </c>
      <c r="I68" s="176" t="s">
        <v>149</v>
      </c>
      <c r="J68" s="195" t="s">
        <v>150</v>
      </c>
      <c r="K68" s="195" t="s">
        <v>151</v>
      </c>
      <c r="L68" s="195" t="s">
        <v>152</v>
      </c>
      <c r="M68" s="195" t="s">
        <v>153</v>
      </c>
      <c r="N68" s="196" t="s">
        <v>154</v>
      </c>
      <c r="O68" s="196" t="s">
        <v>155</v>
      </c>
      <c r="P68" s="489" t="s">
        <v>96</v>
      </c>
      <c r="Q68" s="491"/>
      <c r="R68" s="195" t="s">
        <v>156</v>
      </c>
    </row>
    <row r="69" spans="2:18" x14ac:dyDescent="0.25">
      <c r="B69" s="99" t="s">
        <v>572</v>
      </c>
      <c r="C69" s="127" t="s">
        <v>541</v>
      </c>
      <c r="D69" s="84" t="s">
        <v>573</v>
      </c>
      <c r="E69" s="127">
        <v>369</v>
      </c>
      <c r="F69" s="47" t="s">
        <v>75</v>
      </c>
      <c r="G69" s="81" t="s">
        <v>128</v>
      </c>
      <c r="H69" s="47" t="s">
        <v>128</v>
      </c>
      <c r="I69" s="47" t="s">
        <v>128</v>
      </c>
      <c r="J69" s="47" t="s">
        <v>128</v>
      </c>
      <c r="K69" s="47" t="s">
        <v>75</v>
      </c>
      <c r="L69" s="47" t="s">
        <v>75</v>
      </c>
      <c r="M69" s="47" t="s">
        <v>75</v>
      </c>
      <c r="N69" s="47" t="s">
        <v>75</v>
      </c>
      <c r="O69" s="47" t="s">
        <v>75</v>
      </c>
      <c r="P69" s="484"/>
      <c r="Q69" s="485"/>
      <c r="R69" s="47" t="s">
        <v>75</v>
      </c>
    </row>
    <row r="70" spans="2:18" ht="171" customHeight="1" x14ac:dyDescent="0.25">
      <c r="B70" s="99"/>
      <c r="C70" s="127"/>
      <c r="D70" s="84"/>
      <c r="E70" s="127"/>
      <c r="F70" s="47"/>
      <c r="G70" s="81"/>
      <c r="H70" s="47"/>
      <c r="I70" s="47"/>
      <c r="J70" s="47"/>
      <c r="K70" s="47"/>
      <c r="L70" s="47"/>
      <c r="M70" s="47"/>
      <c r="N70" s="47"/>
      <c r="O70" s="47"/>
      <c r="P70" s="484" t="s">
        <v>562</v>
      </c>
      <c r="Q70" s="485"/>
      <c r="R70" s="47"/>
    </row>
    <row r="71" spans="2:18" x14ac:dyDescent="0.25">
      <c r="B71" s="99"/>
      <c r="C71" s="127"/>
      <c r="D71" s="84"/>
      <c r="E71" s="127"/>
      <c r="F71" s="47"/>
      <c r="G71" s="81"/>
      <c r="H71" s="47"/>
      <c r="I71" s="47"/>
      <c r="J71" s="47"/>
      <c r="K71" s="47"/>
      <c r="L71" s="47"/>
      <c r="M71" s="47"/>
      <c r="N71" s="47"/>
      <c r="O71" s="47"/>
      <c r="P71" s="484"/>
      <c r="Q71" s="485"/>
      <c r="R71" s="47"/>
    </row>
    <row r="72" spans="2:18" x14ac:dyDescent="0.25">
      <c r="B72" s="99"/>
      <c r="C72" s="127"/>
      <c r="D72" s="84"/>
      <c r="E72" s="127"/>
      <c r="F72" s="47"/>
      <c r="G72" s="81"/>
      <c r="H72" s="47"/>
      <c r="I72" s="47"/>
      <c r="J72" s="47"/>
      <c r="K72" s="47"/>
      <c r="L72" s="47"/>
      <c r="M72" s="47"/>
      <c r="N72" s="47"/>
      <c r="O72" s="47"/>
      <c r="P72" s="484"/>
      <c r="Q72" s="485"/>
      <c r="R72" s="47"/>
    </row>
    <row r="73" spans="2:18" ht="15" x14ac:dyDescent="0.2">
      <c r="B73" s="100"/>
      <c r="C73" s="100"/>
      <c r="D73" s="166"/>
      <c r="E73" s="166"/>
      <c r="F73" s="169"/>
      <c r="G73" s="170"/>
      <c r="H73" s="169"/>
      <c r="I73" s="99"/>
      <c r="J73" s="100"/>
      <c r="K73" s="100"/>
      <c r="L73" s="99"/>
      <c r="M73" s="99"/>
      <c r="N73" s="99"/>
      <c r="O73" s="99"/>
      <c r="P73" s="489"/>
      <c r="Q73" s="491"/>
      <c r="R73" s="99"/>
    </row>
    <row r="74" spans="2:18" ht="15" x14ac:dyDescent="0.2">
      <c r="B74" s="100"/>
      <c r="C74" s="100"/>
      <c r="D74" s="166"/>
      <c r="E74" s="166"/>
      <c r="F74" s="169"/>
      <c r="G74" s="170"/>
      <c r="H74" s="169"/>
      <c r="I74" s="99"/>
      <c r="J74" s="100"/>
      <c r="K74" s="100"/>
      <c r="L74" s="99"/>
      <c r="M74" s="99"/>
      <c r="N74" s="99"/>
      <c r="O74" s="99"/>
      <c r="P74" s="489"/>
      <c r="Q74" s="491"/>
      <c r="R74" s="99"/>
    </row>
    <row r="75" spans="2:18" ht="15" x14ac:dyDescent="0.25">
      <c r="B75" s="99"/>
      <c r="C75" s="99"/>
      <c r="D75" s="99"/>
      <c r="E75" s="99"/>
      <c r="F75" s="99"/>
      <c r="G75" s="197"/>
      <c r="H75" s="99"/>
      <c r="I75" s="99"/>
      <c r="J75" s="99"/>
      <c r="K75" s="99"/>
      <c r="L75" s="99"/>
      <c r="M75" s="99"/>
      <c r="N75" s="99"/>
      <c r="O75" s="99"/>
      <c r="P75" s="489"/>
      <c r="Q75" s="491"/>
      <c r="R75" s="99"/>
    </row>
    <row r="76" spans="2:18" x14ac:dyDescent="0.25">
      <c r="B76" s="123" t="s">
        <v>159</v>
      </c>
      <c r="H76" s="99"/>
      <c r="I76" s="99"/>
    </row>
    <row r="77" spans="2:18" x14ac:dyDescent="0.25">
      <c r="B77" s="123" t="s">
        <v>160</v>
      </c>
    </row>
    <row r="78" spans="2:18" x14ac:dyDescent="0.25">
      <c r="B78" s="123" t="s">
        <v>161</v>
      </c>
    </row>
    <row r="80" spans="2:18" ht="15" thickBot="1" x14ac:dyDescent="0.3"/>
    <row r="81" spans="2:17" ht="27" thickBot="1" x14ac:dyDescent="0.3">
      <c r="B81" s="513" t="s">
        <v>162</v>
      </c>
      <c r="C81" s="514"/>
      <c r="D81" s="514"/>
      <c r="E81" s="514"/>
      <c r="F81" s="514"/>
      <c r="G81" s="514"/>
      <c r="H81" s="514"/>
      <c r="I81" s="514"/>
      <c r="J81" s="514"/>
      <c r="K81" s="514"/>
      <c r="L81" s="514"/>
      <c r="M81" s="514"/>
      <c r="N81" s="515"/>
    </row>
    <row r="86" spans="2:17" ht="15" x14ac:dyDescent="0.25">
      <c r="B86" s="476" t="s">
        <v>163</v>
      </c>
      <c r="C86" s="498" t="s">
        <v>164</v>
      </c>
      <c r="D86" s="498" t="s">
        <v>165</v>
      </c>
      <c r="E86" s="498" t="s">
        <v>166</v>
      </c>
      <c r="F86" s="498" t="s">
        <v>167</v>
      </c>
      <c r="G86" s="498" t="s">
        <v>168</v>
      </c>
      <c r="H86" s="498" t="s">
        <v>169</v>
      </c>
      <c r="I86" s="498" t="s">
        <v>170</v>
      </c>
      <c r="J86" s="498" t="s">
        <v>171</v>
      </c>
      <c r="K86" s="498"/>
      <c r="L86" s="498"/>
      <c r="M86" s="498" t="s">
        <v>172</v>
      </c>
      <c r="N86" s="498" t="s">
        <v>1804</v>
      </c>
      <c r="O86" s="498" t="s">
        <v>1805</v>
      </c>
      <c r="P86" s="498" t="s">
        <v>96</v>
      </c>
      <c r="Q86" s="498"/>
    </row>
    <row r="87" spans="2:17" ht="28.5" x14ac:dyDescent="0.2">
      <c r="B87" s="477"/>
      <c r="C87" s="498"/>
      <c r="D87" s="498"/>
      <c r="E87" s="498"/>
      <c r="F87" s="498"/>
      <c r="G87" s="498"/>
      <c r="H87" s="498"/>
      <c r="I87" s="498"/>
      <c r="J87" s="166" t="s">
        <v>173</v>
      </c>
      <c r="K87" s="144" t="s">
        <v>174</v>
      </c>
      <c r="L87" s="100" t="s">
        <v>175</v>
      </c>
      <c r="M87" s="498"/>
      <c r="N87" s="498"/>
      <c r="O87" s="498"/>
      <c r="P87" s="498"/>
      <c r="Q87" s="498"/>
    </row>
    <row r="88" spans="2:17" ht="95.25" customHeight="1" x14ac:dyDescent="0.25">
      <c r="B88" s="76" t="s">
        <v>176</v>
      </c>
      <c r="C88" s="47">
        <v>200</v>
      </c>
      <c r="D88" s="127" t="s">
        <v>574</v>
      </c>
      <c r="E88" s="85">
        <v>39695375</v>
      </c>
      <c r="F88" s="47" t="s">
        <v>501</v>
      </c>
      <c r="G88" s="47" t="s">
        <v>263</v>
      </c>
      <c r="H88" s="222">
        <v>41864</v>
      </c>
      <c r="I88" s="47" t="s">
        <v>128</v>
      </c>
      <c r="J88" s="76" t="s">
        <v>560</v>
      </c>
      <c r="K88" s="47" t="s">
        <v>575</v>
      </c>
      <c r="L88" s="47" t="s">
        <v>576</v>
      </c>
      <c r="M88" s="47" t="s">
        <v>75</v>
      </c>
      <c r="N88" s="47" t="s">
        <v>95</v>
      </c>
      <c r="O88" s="47" t="s">
        <v>75</v>
      </c>
      <c r="P88" s="499" t="s">
        <v>577</v>
      </c>
      <c r="Q88" s="499"/>
    </row>
    <row r="89" spans="2:17" ht="55.5" customHeight="1" x14ac:dyDescent="0.25">
      <c r="B89" s="76" t="s">
        <v>176</v>
      </c>
      <c r="C89" s="47">
        <v>169</v>
      </c>
      <c r="D89" s="127" t="s">
        <v>578</v>
      </c>
      <c r="E89" s="47">
        <v>52791922</v>
      </c>
      <c r="F89" s="47" t="s">
        <v>501</v>
      </c>
      <c r="G89" s="47" t="s">
        <v>579</v>
      </c>
      <c r="H89" s="82">
        <v>37971</v>
      </c>
      <c r="I89" s="47" t="s">
        <v>128</v>
      </c>
      <c r="J89" s="76" t="s">
        <v>580</v>
      </c>
      <c r="K89" s="82" t="s">
        <v>581</v>
      </c>
      <c r="L89" s="47" t="s">
        <v>582</v>
      </c>
      <c r="M89" s="47" t="s">
        <v>75</v>
      </c>
      <c r="N89" s="47" t="s">
        <v>95</v>
      </c>
      <c r="O89" s="47" t="s">
        <v>75</v>
      </c>
      <c r="P89" s="583" t="s">
        <v>583</v>
      </c>
      <c r="Q89" s="583"/>
    </row>
    <row r="90" spans="2:17" ht="28.5" x14ac:dyDescent="0.25">
      <c r="B90" s="76" t="s">
        <v>183</v>
      </c>
      <c r="C90" s="47">
        <v>200</v>
      </c>
      <c r="D90" s="127" t="s">
        <v>584</v>
      </c>
      <c r="E90" s="85">
        <v>53029214</v>
      </c>
      <c r="F90" s="85" t="s">
        <v>585</v>
      </c>
      <c r="G90" s="47" t="s">
        <v>286</v>
      </c>
      <c r="H90" s="222">
        <v>40039</v>
      </c>
      <c r="I90" s="47" t="s">
        <v>213</v>
      </c>
      <c r="J90" s="127" t="s">
        <v>586</v>
      </c>
      <c r="K90" s="47" t="s">
        <v>587</v>
      </c>
      <c r="L90" s="47" t="s">
        <v>422</v>
      </c>
      <c r="M90" s="47" t="s">
        <v>75</v>
      </c>
      <c r="N90" s="47" t="s">
        <v>75</v>
      </c>
      <c r="O90" s="47" t="s">
        <v>75</v>
      </c>
      <c r="P90" s="499" t="s">
        <v>588</v>
      </c>
      <c r="Q90" s="499"/>
    </row>
    <row r="91" spans="2:17" ht="63" customHeight="1" x14ac:dyDescent="0.25">
      <c r="B91" s="76" t="s">
        <v>183</v>
      </c>
      <c r="C91" s="47">
        <v>169</v>
      </c>
      <c r="D91" s="76" t="s">
        <v>589</v>
      </c>
      <c r="E91" s="85">
        <v>52217679</v>
      </c>
      <c r="F91" s="85" t="s">
        <v>585</v>
      </c>
      <c r="G91" s="47" t="s">
        <v>551</v>
      </c>
      <c r="H91" s="222">
        <v>37219</v>
      </c>
      <c r="I91" s="47" t="s">
        <v>213</v>
      </c>
      <c r="J91" s="76" t="s">
        <v>590</v>
      </c>
      <c r="K91" s="47" t="s">
        <v>591</v>
      </c>
      <c r="L91" s="47" t="s">
        <v>422</v>
      </c>
      <c r="M91" s="47" t="s">
        <v>75</v>
      </c>
      <c r="N91" s="47" t="s">
        <v>95</v>
      </c>
      <c r="O91" s="47" t="s">
        <v>75</v>
      </c>
      <c r="P91" s="583" t="s">
        <v>592</v>
      </c>
      <c r="Q91" s="583"/>
    </row>
    <row r="92" spans="2:17" x14ac:dyDescent="0.25">
      <c r="B92" s="86"/>
      <c r="C92" s="86"/>
      <c r="D92" s="86"/>
      <c r="E92" s="203"/>
      <c r="F92" s="203"/>
      <c r="G92" s="86"/>
      <c r="H92" s="204"/>
      <c r="I92" s="86"/>
      <c r="J92" s="149"/>
      <c r="K92" s="149"/>
      <c r="L92" s="149"/>
      <c r="M92" s="187"/>
      <c r="N92" s="187"/>
      <c r="O92" s="187"/>
      <c r="P92" s="152"/>
      <c r="Q92" s="152"/>
    </row>
    <row r="93" spans="2:17" ht="15" thickBot="1" x14ac:dyDescent="0.3">
      <c r="B93" s="86"/>
      <c r="C93" s="86"/>
      <c r="D93" s="86"/>
      <c r="E93" s="203"/>
      <c r="F93" s="203"/>
      <c r="G93" s="86"/>
      <c r="H93" s="204"/>
      <c r="I93" s="86"/>
      <c r="J93" s="149"/>
      <c r="K93" s="149"/>
      <c r="L93" s="149"/>
      <c r="M93" s="187"/>
      <c r="N93" s="187"/>
      <c r="O93" s="187"/>
      <c r="P93" s="152"/>
      <c r="Q93" s="152"/>
    </row>
    <row r="94" spans="2:17" ht="27" thickBot="1" x14ac:dyDescent="0.3">
      <c r="B94" s="513" t="s">
        <v>191</v>
      </c>
      <c r="C94" s="514"/>
      <c r="D94" s="514"/>
      <c r="E94" s="514"/>
      <c r="F94" s="514"/>
      <c r="G94" s="514"/>
      <c r="H94" s="514"/>
      <c r="I94" s="514"/>
      <c r="J94" s="514"/>
      <c r="K94" s="514"/>
      <c r="L94" s="514"/>
      <c r="M94" s="514"/>
      <c r="N94" s="515"/>
    </row>
    <row r="97" spans="1:26" ht="30" x14ac:dyDescent="0.25">
      <c r="B97" s="195" t="s">
        <v>94</v>
      </c>
      <c r="C97" s="195" t="s">
        <v>1806</v>
      </c>
      <c r="D97" s="489" t="s">
        <v>96</v>
      </c>
      <c r="E97" s="491"/>
    </row>
    <row r="98" spans="1:26" ht="28.5" x14ac:dyDescent="0.25">
      <c r="B98" s="127" t="s">
        <v>192</v>
      </c>
      <c r="C98" s="85" t="s">
        <v>75</v>
      </c>
      <c r="D98" s="492"/>
      <c r="E98" s="492"/>
    </row>
    <row r="101" spans="1:26" ht="26.25" x14ac:dyDescent="0.25">
      <c r="B101" s="516" t="s">
        <v>193</v>
      </c>
      <c r="C101" s="517"/>
      <c r="D101" s="517"/>
      <c r="E101" s="517"/>
      <c r="F101" s="517"/>
      <c r="G101" s="517"/>
      <c r="H101" s="517"/>
      <c r="I101" s="517"/>
      <c r="J101" s="517"/>
      <c r="K101" s="517"/>
      <c r="L101" s="517"/>
      <c r="M101" s="517"/>
      <c r="N101" s="517"/>
      <c r="O101" s="517"/>
      <c r="P101" s="517"/>
    </row>
    <row r="103" spans="1:26" ht="15" thickBot="1" x14ac:dyDescent="0.3"/>
    <row r="104" spans="1:26" ht="27" thickBot="1" x14ac:dyDescent="0.3">
      <c r="B104" s="513" t="s">
        <v>194</v>
      </c>
      <c r="C104" s="514"/>
      <c r="D104" s="514"/>
      <c r="E104" s="514"/>
      <c r="F104" s="514"/>
      <c r="G104" s="514"/>
      <c r="H104" s="514"/>
      <c r="I104" s="514"/>
      <c r="J104" s="514"/>
      <c r="K104" s="514"/>
      <c r="L104" s="514"/>
      <c r="M104" s="514"/>
      <c r="N104" s="515"/>
    </row>
    <row r="106" spans="1:26" ht="15" thickBot="1" x14ac:dyDescent="0.3">
      <c r="M106" s="191"/>
      <c r="N106" s="191"/>
    </row>
    <row r="107" spans="1:26" s="174" customFormat="1" ht="75" x14ac:dyDescent="0.25">
      <c r="B107" s="192" t="s">
        <v>110</v>
      </c>
      <c r="C107" s="192" t="s">
        <v>111</v>
      </c>
      <c r="D107" s="192" t="s">
        <v>112</v>
      </c>
      <c r="E107" s="192" t="s">
        <v>113</v>
      </c>
      <c r="F107" s="192" t="s">
        <v>114</v>
      </c>
      <c r="G107" s="192" t="s">
        <v>115</v>
      </c>
      <c r="H107" s="192" t="s">
        <v>116</v>
      </c>
      <c r="I107" s="192" t="s">
        <v>117</v>
      </c>
      <c r="J107" s="192" t="s">
        <v>118</v>
      </c>
      <c r="K107" s="192" t="s">
        <v>119</v>
      </c>
      <c r="L107" s="192" t="s">
        <v>120</v>
      </c>
      <c r="M107" s="193" t="s">
        <v>121</v>
      </c>
      <c r="N107" s="192" t="s">
        <v>122</v>
      </c>
      <c r="O107" s="192" t="s">
        <v>123</v>
      </c>
      <c r="P107" s="194" t="s">
        <v>124</v>
      </c>
      <c r="Q107" s="194" t="s">
        <v>125</v>
      </c>
    </row>
    <row r="108" spans="1:26" s="79" customFormat="1" x14ac:dyDescent="0.25">
      <c r="A108" s="47">
        <v>1</v>
      </c>
      <c r="B108" s="118"/>
      <c r="C108" s="118"/>
      <c r="D108" s="62"/>
      <c r="E108" s="62"/>
      <c r="F108" s="109"/>
      <c r="G108" s="110"/>
      <c r="H108" s="111"/>
      <c r="I108" s="111"/>
      <c r="J108" s="112"/>
      <c r="K108" s="113"/>
      <c r="L108" s="113"/>
      <c r="M108" s="114"/>
      <c r="N108" s="115"/>
      <c r="O108" s="116"/>
      <c r="P108" s="117"/>
      <c r="Q108" s="580" t="s">
        <v>555</v>
      </c>
      <c r="R108" s="86"/>
      <c r="S108" s="86"/>
      <c r="T108" s="86"/>
      <c r="U108" s="86"/>
      <c r="V108" s="86"/>
      <c r="W108" s="86"/>
      <c r="X108" s="86"/>
      <c r="Y108" s="86"/>
      <c r="Z108" s="86"/>
    </row>
    <row r="109" spans="1:26" s="79" customFormat="1" x14ac:dyDescent="0.25">
      <c r="A109" s="47">
        <v>3</v>
      </c>
      <c r="B109" s="118"/>
      <c r="C109" s="118"/>
      <c r="D109" s="62"/>
      <c r="E109" s="62"/>
      <c r="F109" s="109"/>
      <c r="G109" s="110"/>
      <c r="H109" s="111"/>
      <c r="I109" s="111"/>
      <c r="J109" s="112"/>
      <c r="K109" s="223"/>
      <c r="L109" s="113"/>
      <c r="M109" s="114"/>
      <c r="N109" s="115"/>
      <c r="O109" s="116"/>
      <c r="P109" s="117"/>
      <c r="Q109" s="581"/>
      <c r="R109" s="86"/>
      <c r="S109" s="86"/>
      <c r="T109" s="86"/>
      <c r="U109" s="86"/>
      <c r="V109" s="86"/>
      <c r="W109" s="86"/>
      <c r="X109" s="86"/>
      <c r="Y109" s="86"/>
      <c r="Z109" s="86"/>
    </row>
    <row r="110" spans="1:26" s="79" customFormat="1" x14ac:dyDescent="0.25">
      <c r="A110" s="47">
        <v>4</v>
      </c>
      <c r="B110" s="62"/>
      <c r="C110" s="62"/>
      <c r="D110" s="62"/>
      <c r="E110" s="62"/>
      <c r="F110" s="205"/>
      <c r="G110" s="120"/>
      <c r="H110" s="111"/>
      <c r="I110" s="111"/>
      <c r="J110" s="112"/>
      <c r="K110" s="206"/>
      <c r="L110" s="207"/>
      <c r="M110" s="114"/>
      <c r="N110" s="115"/>
      <c r="O110" s="208"/>
      <c r="P110" s="117"/>
      <c r="Q110" s="581"/>
      <c r="R110" s="86"/>
      <c r="S110" s="86"/>
      <c r="T110" s="86"/>
      <c r="U110" s="86"/>
      <c r="V110" s="86"/>
      <c r="W110" s="86"/>
      <c r="X110" s="86"/>
      <c r="Y110" s="86"/>
      <c r="Z110" s="86"/>
    </row>
    <row r="111" spans="1:26" s="79" customFormat="1" x14ac:dyDescent="0.25">
      <c r="A111" s="47"/>
      <c r="B111" s="62"/>
      <c r="C111" s="63"/>
      <c r="D111" s="62"/>
      <c r="E111" s="119"/>
      <c r="F111" s="120"/>
      <c r="G111" s="120"/>
      <c r="H111" s="120"/>
      <c r="I111" s="112"/>
      <c r="J111" s="112"/>
      <c r="K111" s="112"/>
      <c r="L111" s="112"/>
      <c r="M111" s="115"/>
      <c r="N111" s="115"/>
      <c r="O111" s="117"/>
      <c r="P111" s="117"/>
      <c r="Q111" s="582"/>
      <c r="R111" s="86"/>
      <c r="S111" s="86"/>
      <c r="T111" s="86"/>
      <c r="U111" s="86"/>
      <c r="V111" s="86"/>
      <c r="W111" s="86"/>
      <c r="X111" s="86"/>
      <c r="Y111" s="86"/>
      <c r="Z111" s="86"/>
    </row>
    <row r="112" spans="1:26" s="79" customFormat="1" x14ac:dyDescent="0.25">
      <c r="A112" s="47"/>
      <c r="B112" s="118" t="s">
        <v>105</v>
      </c>
      <c r="C112" s="63"/>
      <c r="D112" s="62"/>
      <c r="E112" s="119"/>
      <c r="F112" s="120"/>
      <c r="G112" s="120"/>
      <c r="H112" s="120"/>
      <c r="I112" s="112"/>
      <c r="J112" s="112"/>
      <c r="K112" s="121">
        <f>SUM(K107:K111)</f>
        <v>0</v>
      </c>
      <c r="L112" s="76"/>
      <c r="M112" s="121">
        <f>SUM(M108:M111)</f>
        <v>0</v>
      </c>
      <c r="N112" s="122"/>
      <c r="O112" s="117"/>
      <c r="P112" s="117"/>
      <c r="Q112" s="76"/>
    </row>
    <row r="113" spans="2:17" x14ac:dyDescent="0.25">
      <c r="E113" s="155"/>
    </row>
    <row r="114" spans="2:17" ht="30.75" customHeight="1" x14ac:dyDescent="0.25">
      <c r="B114" s="167" t="s">
        <v>204</v>
      </c>
      <c r="C114" s="209">
        <f>K112</f>
        <v>0</v>
      </c>
      <c r="H114" s="126"/>
      <c r="I114" s="126"/>
      <c r="J114" s="126"/>
      <c r="K114" s="126"/>
      <c r="L114" s="126"/>
      <c r="M114" s="126"/>
    </row>
    <row r="116" spans="2:17" ht="15" thickBot="1" x14ac:dyDescent="0.3"/>
    <row r="117" spans="2:17" ht="30.75" thickBot="1" x14ac:dyDescent="0.3">
      <c r="B117" s="210" t="s">
        <v>205</v>
      </c>
      <c r="C117" s="211" t="s">
        <v>206</v>
      </c>
      <c r="D117" s="210" t="s">
        <v>104</v>
      </c>
      <c r="E117" s="211" t="s">
        <v>207</v>
      </c>
    </row>
    <row r="118" spans="2:17" x14ac:dyDescent="0.25">
      <c r="B118" s="47" t="s">
        <v>208</v>
      </c>
      <c r="C118" s="212">
        <v>20</v>
      </c>
      <c r="D118" s="212">
        <v>0</v>
      </c>
      <c r="E118" s="495">
        <f>+D118+D119+D120</f>
        <v>0</v>
      </c>
    </row>
    <row r="119" spans="2:17" x14ac:dyDescent="0.25">
      <c r="B119" s="47" t="s">
        <v>209</v>
      </c>
      <c r="C119" s="85">
        <v>30</v>
      </c>
      <c r="D119" s="85">
        <v>0</v>
      </c>
      <c r="E119" s="496"/>
    </row>
    <row r="120" spans="2:17" ht="15" thickBot="1" x14ac:dyDescent="0.3">
      <c r="B120" s="47" t="s">
        <v>210</v>
      </c>
      <c r="C120" s="213">
        <v>40</v>
      </c>
      <c r="D120" s="213">
        <v>0</v>
      </c>
      <c r="E120" s="497"/>
    </row>
    <row r="122" spans="2:17" ht="15" thickBot="1" x14ac:dyDescent="0.3"/>
    <row r="123" spans="2:17" ht="27" thickBot="1" x14ac:dyDescent="0.3">
      <c r="B123" s="513" t="s">
        <v>211</v>
      </c>
      <c r="C123" s="514"/>
      <c r="D123" s="514"/>
      <c r="E123" s="514"/>
      <c r="F123" s="514"/>
      <c r="G123" s="514"/>
      <c r="H123" s="514"/>
      <c r="I123" s="514"/>
      <c r="J123" s="514"/>
      <c r="K123" s="514"/>
      <c r="L123" s="514"/>
      <c r="M123" s="514"/>
      <c r="N123" s="515"/>
    </row>
    <row r="125" spans="2:17" ht="15" customHeight="1" x14ac:dyDescent="0.25">
      <c r="B125" s="476" t="s">
        <v>163</v>
      </c>
      <c r="C125" s="476" t="s">
        <v>164</v>
      </c>
      <c r="D125" s="476" t="s">
        <v>165</v>
      </c>
      <c r="E125" s="476" t="s">
        <v>166</v>
      </c>
      <c r="F125" s="476" t="s">
        <v>167</v>
      </c>
      <c r="G125" s="476" t="s">
        <v>168</v>
      </c>
      <c r="H125" s="476" t="s">
        <v>169</v>
      </c>
      <c r="I125" s="476" t="s">
        <v>170</v>
      </c>
      <c r="J125" s="489" t="s">
        <v>171</v>
      </c>
      <c r="K125" s="490"/>
      <c r="L125" s="491"/>
      <c r="M125" s="476" t="s">
        <v>172</v>
      </c>
      <c r="N125" s="476" t="s">
        <v>1804</v>
      </c>
      <c r="O125" s="476" t="s">
        <v>1805</v>
      </c>
      <c r="P125" s="478" t="s">
        <v>96</v>
      </c>
      <c r="Q125" s="479"/>
    </row>
    <row r="126" spans="2:17" ht="41.25" customHeight="1" x14ac:dyDescent="0.25">
      <c r="B126" s="477"/>
      <c r="C126" s="477"/>
      <c r="D126" s="477"/>
      <c r="E126" s="477"/>
      <c r="F126" s="477"/>
      <c r="G126" s="477"/>
      <c r="H126" s="477"/>
      <c r="I126" s="477"/>
      <c r="J126" s="176" t="s">
        <v>173</v>
      </c>
      <c r="K126" s="176" t="s">
        <v>174</v>
      </c>
      <c r="L126" s="176" t="s">
        <v>175</v>
      </c>
      <c r="M126" s="477"/>
      <c r="N126" s="477"/>
      <c r="O126" s="477"/>
      <c r="P126" s="480"/>
      <c r="Q126" s="481"/>
    </row>
    <row r="127" spans="2:17" x14ac:dyDescent="0.2">
      <c r="B127" s="59" t="s">
        <v>556</v>
      </c>
      <c r="C127" s="47">
        <v>369</v>
      </c>
      <c r="D127" s="47" t="s">
        <v>213</v>
      </c>
      <c r="E127" s="47" t="s">
        <v>213</v>
      </c>
      <c r="F127" s="47" t="s">
        <v>213</v>
      </c>
      <c r="G127" s="47" t="s">
        <v>213</v>
      </c>
      <c r="H127" s="47" t="s">
        <v>213</v>
      </c>
      <c r="I127" s="47" t="s">
        <v>213</v>
      </c>
      <c r="J127" s="47" t="s">
        <v>213</v>
      </c>
      <c r="K127" s="47" t="s">
        <v>213</v>
      </c>
      <c r="L127" s="47" t="s">
        <v>213</v>
      </c>
      <c r="M127" s="47" t="s">
        <v>213</v>
      </c>
      <c r="N127" s="47" t="s">
        <v>213</v>
      </c>
      <c r="O127" s="47" t="s">
        <v>213</v>
      </c>
      <c r="P127" s="574" t="s">
        <v>593</v>
      </c>
      <c r="Q127" s="575"/>
    </row>
    <row r="128" spans="2:17" s="215" customFormat="1" x14ac:dyDescent="0.2">
      <c r="B128" s="59" t="s">
        <v>558</v>
      </c>
      <c r="C128" s="217">
        <v>369</v>
      </c>
      <c r="D128" s="47" t="s">
        <v>213</v>
      </c>
      <c r="E128" s="47" t="s">
        <v>213</v>
      </c>
      <c r="F128" s="47" t="s">
        <v>213</v>
      </c>
      <c r="G128" s="47" t="s">
        <v>213</v>
      </c>
      <c r="H128" s="47" t="s">
        <v>213</v>
      </c>
      <c r="I128" s="47" t="s">
        <v>213</v>
      </c>
      <c r="J128" s="47" t="s">
        <v>213</v>
      </c>
      <c r="K128" s="47" t="s">
        <v>213</v>
      </c>
      <c r="L128" s="47" t="s">
        <v>213</v>
      </c>
      <c r="M128" s="47" t="s">
        <v>213</v>
      </c>
      <c r="N128" s="47" t="s">
        <v>213</v>
      </c>
      <c r="O128" s="47" t="s">
        <v>213</v>
      </c>
      <c r="P128" s="576"/>
      <c r="Q128" s="577"/>
    </row>
    <row r="129" spans="2:17" ht="164.25" customHeight="1" x14ac:dyDescent="0.2">
      <c r="B129" s="144" t="s">
        <v>559</v>
      </c>
      <c r="C129" s="217">
        <v>369</v>
      </c>
      <c r="D129" s="47" t="s">
        <v>213</v>
      </c>
      <c r="E129" s="47" t="s">
        <v>213</v>
      </c>
      <c r="F129" s="47" t="s">
        <v>213</v>
      </c>
      <c r="G129" s="47" t="s">
        <v>213</v>
      </c>
      <c r="H129" s="47" t="s">
        <v>213</v>
      </c>
      <c r="I129" s="47" t="s">
        <v>213</v>
      </c>
      <c r="J129" s="47" t="s">
        <v>213</v>
      </c>
      <c r="K129" s="47" t="s">
        <v>213</v>
      </c>
      <c r="L129" s="47" t="s">
        <v>213</v>
      </c>
      <c r="M129" s="47" t="s">
        <v>213</v>
      </c>
      <c r="N129" s="47" t="s">
        <v>213</v>
      </c>
      <c r="O129" s="47" t="s">
        <v>213</v>
      </c>
      <c r="P129" s="578"/>
      <c r="Q129" s="579"/>
    </row>
    <row r="131" spans="2:17" ht="15" thickBot="1" x14ac:dyDescent="0.3"/>
    <row r="132" spans="2:17" ht="30" x14ac:dyDescent="0.25">
      <c r="B132" s="158" t="s">
        <v>94</v>
      </c>
      <c r="C132" s="158" t="s">
        <v>205</v>
      </c>
      <c r="D132" s="176" t="s">
        <v>206</v>
      </c>
      <c r="E132" s="158" t="s">
        <v>104</v>
      </c>
      <c r="F132" s="211" t="s">
        <v>227</v>
      </c>
      <c r="G132" s="177"/>
    </row>
    <row r="133" spans="2:17" ht="108.75" customHeight="1" x14ac:dyDescent="0.2">
      <c r="B133" s="459" t="s">
        <v>228</v>
      </c>
      <c r="C133" s="220" t="s">
        <v>229</v>
      </c>
      <c r="D133" s="85">
        <v>25</v>
      </c>
      <c r="E133" s="85">
        <v>0</v>
      </c>
      <c r="F133" s="471">
        <f>+E133+E134+E135</f>
        <v>0</v>
      </c>
      <c r="G133" s="221"/>
    </row>
    <row r="134" spans="2:17" ht="96" x14ac:dyDescent="0.2">
      <c r="B134" s="459"/>
      <c r="C134" s="220" t="s">
        <v>230</v>
      </c>
      <c r="D134" s="47">
        <v>25</v>
      </c>
      <c r="E134" s="85">
        <v>0</v>
      </c>
      <c r="F134" s="472"/>
      <c r="G134" s="221"/>
    </row>
    <row r="135" spans="2:17" ht="60" x14ac:dyDescent="0.2">
      <c r="B135" s="459"/>
      <c r="C135" s="220" t="s">
        <v>231</v>
      </c>
      <c r="D135" s="85">
        <v>10</v>
      </c>
      <c r="E135" s="85">
        <v>0</v>
      </c>
      <c r="F135" s="473"/>
      <c r="G135" s="221"/>
    </row>
    <row r="136" spans="2:17" x14ac:dyDescent="0.2">
      <c r="C136" s="171"/>
    </row>
    <row r="139" spans="2:17" ht="15" x14ac:dyDescent="0.25">
      <c r="B139" s="188" t="s">
        <v>232</v>
      </c>
    </row>
    <row r="142" spans="2:17" ht="15" x14ac:dyDescent="0.25">
      <c r="B142" s="176" t="s">
        <v>94</v>
      </c>
      <c r="C142" s="176" t="s">
        <v>103</v>
      </c>
      <c r="D142" s="158" t="s">
        <v>104</v>
      </c>
      <c r="E142" s="158" t="s">
        <v>105</v>
      </c>
    </row>
    <row r="143" spans="2:17" ht="42.75" x14ac:dyDescent="0.25">
      <c r="B143" s="190" t="s">
        <v>1807</v>
      </c>
      <c r="C143" s="47">
        <v>40</v>
      </c>
      <c r="D143" s="85">
        <f>+E118</f>
        <v>0</v>
      </c>
      <c r="E143" s="474">
        <f>+D143+D144</f>
        <v>0</v>
      </c>
    </row>
    <row r="144" spans="2:17" ht="71.25" x14ac:dyDescent="0.25">
      <c r="B144" s="190" t="s">
        <v>1808</v>
      </c>
      <c r="C144" s="47">
        <v>60</v>
      </c>
      <c r="D144" s="85">
        <f>+F133</f>
        <v>0</v>
      </c>
      <c r="E144" s="475"/>
    </row>
  </sheetData>
  <mergeCells count="68">
    <mergeCell ref="M46:N46"/>
    <mergeCell ref="B2:P2"/>
    <mergeCell ref="B4:P4"/>
    <mergeCell ref="A5:L5"/>
    <mergeCell ref="C7:N7"/>
    <mergeCell ref="C8:N8"/>
    <mergeCell ref="C9:N9"/>
    <mergeCell ref="C10:N10"/>
    <mergeCell ref="C11:E11"/>
    <mergeCell ref="B15:C22"/>
    <mergeCell ref="B23:C23"/>
    <mergeCell ref="E41:E42"/>
    <mergeCell ref="P74:Q74"/>
    <mergeCell ref="B59:B60"/>
    <mergeCell ref="C59:C60"/>
    <mergeCell ref="D59:E59"/>
    <mergeCell ref="C63:N63"/>
    <mergeCell ref="B65:N65"/>
    <mergeCell ref="P68:Q68"/>
    <mergeCell ref="P69:Q69"/>
    <mergeCell ref="P70:Q70"/>
    <mergeCell ref="P71:Q71"/>
    <mergeCell ref="P72:Q72"/>
    <mergeCell ref="P73:Q73"/>
    <mergeCell ref="P86:Q87"/>
    <mergeCell ref="P88:Q88"/>
    <mergeCell ref="P75:Q75"/>
    <mergeCell ref="B81:N81"/>
    <mergeCell ref="B86:B87"/>
    <mergeCell ref="C86:C87"/>
    <mergeCell ref="D86:D87"/>
    <mergeCell ref="E86:E87"/>
    <mergeCell ref="F86:F87"/>
    <mergeCell ref="G86:G87"/>
    <mergeCell ref="H86:H87"/>
    <mergeCell ref="I86:I87"/>
    <mergeCell ref="D98:E98"/>
    <mergeCell ref="J86:L86"/>
    <mergeCell ref="M86:M87"/>
    <mergeCell ref="N86:N87"/>
    <mergeCell ref="O86:O87"/>
    <mergeCell ref="P89:Q89"/>
    <mergeCell ref="P90:Q90"/>
    <mergeCell ref="P91:Q91"/>
    <mergeCell ref="B94:N94"/>
    <mergeCell ref="D97:E97"/>
    <mergeCell ref="B101:P101"/>
    <mergeCell ref="B104:N104"/>
    <mergeCell ref="Q108:Q111"/>
    <mergeCell ref="E118:E120"/>
    <mergeCell ref="B123:N123"/>
    <mergeCell ref="E143:E144"/>
    <mergeCell ref="G125:G126"/>
    <mergeCell ref="H125:H126"/>
    <mergeCell ref="I125:I126"/>
    <mergeCell ref="J125:L125"/>
    <mergeCell ref="E125:E126"/>
    <mergeCell ref="F125:F126"/>
    <mergeCell ref="O125:O126"/>
    <mergeCell ref="P125:Q126"/>
    <mergeCell ref="P127:Q129"/>
    <mergeCell ref="B133:B135"/>
    <mergeCell ref="F133:F135"/>
    <mergeCell ref="M125:M126"/>
    <mergeCell ref="N125:N126"/>
    <mergeCell ref="B125:B126"/>
    <mergeCell ref="C125:C126"/>
    <mergeCell ref="D125:D126"/>
  </mergeCells>
  <dataValidations disablePrompts="1" count="2">
    <dataValidation type="decimal" allowBlank="1" showInputMessage="1" showErrorMessage="1" sqref="WVH983060 WVH25:WVH45 WLL25:WLL45 WBP25:WBP45 VRT25:VRT45 VHX25:VHX45 UYB25:UYB45 UOF25:UOF45 UEJ25:UEJ45 TUN25:TUN45 TKR25:TKR45 TAV25:TAV45 SQZ25:SQZ45 SHD25:SHD45 RXH25:RXH45 RNL25:RNL45 RDP25:RDP45 QTT25:QTT45 QJX25:QJX45 QAB25:QAB45 PQF25:PQF45 PGJ25:PGJ45 OWN25:OWN45 OMR25:OMR45 OCV25:OCV45 NSZ25:NSZ45 NJD25:NJD45 MZH25:MZH45 MPL25:MPL45 MFP25:MFP45 LVT25:LVT45 LLX25:LLX45 LCB25:LCB45 KSF25:KSF45 KIJ25:KIJ45 JYN25:JYN45 JOR25:JOR45 JEV25:JEV45 IUZ25:IUZ45 ILD25:ILD45 IBH25:IBH45 HRL25:HRL45 HHP25:HHP45 GXT25:GXT45 GNX25:GNX45 GEB25:GEB45 FUF25:FUF45 FKJ25:FKJ45 FAN25:FAN45 EQR25:EQR45 EGV25:EGV45 DWZ25:DWZ45 DND25:DND45 DDH25:DDH45 CTL25:CTL45 CJP25:CJP45 BZT25:BZT45 BPX25:BPX45 BGB25:BGB45 AWF25:AWF45 AMJ25:AMJ45 ACN25:ACN45 SR25:SR45 IV25:IV45 WBP983060 VRT983060 VHX983060 UYB983060 UOF983060 UEJ983060 TUN983060 TKR983060 TAV983060 SQZ983060 SHD983060 RXH983060 RNL983060 RDP983060 QTT983060 QJX983060 QAB983060 PQF983060 PGJ983060 OWN983060 OMR983060 OCV983060 NSZ983060 NJD983060 MZH983060 MPL983060 MFP983060 LVT983060 LLX983060 LCB983060 KSF983060 KIJ983060 JYN983060 JOR983060 JEV983060 IUZ983060 ILD983060 IBH983060 HRL983060 HHP983060 GXT983060 GNX983060 GEB983060 FUF983060 FKJ983060 FAN983060 EQR983060 EGV983060 DWZ983060 DND983060 DDH983060 CTL983060 CJP983060 BZT983060 BPX983060 BGB983060 AWF983060 AMJ983060 ACN983060 SR983060 IV983060 C983060 WVH917524 WLL917524 WBP917524 VRT917524 VHX917524 UYB917524 UOF917524 UEJ917524 TUN917524 TKR917524 TAV917524 SQZ917524 SHD917524 RXH917524 RNL917524 RDP917524 QTT917524 QJX917524 QAB917524 PQF917524 PGJ917524 OWN917524 OMR917524 OCV917524 NSZ917524 NJD917524 MZH917524 MPL917524 MFP917524 LVT917524 LLX917524 LCB917524 KSF917524 KIJ917524 JYN917524 JOR917524 JEV917524 IUZ917524 ILD917524 IBH917524 HRL917524 HHP917524 GXT917524 GNX917524 GEB917524 FUF917524 FKJ917524 FAN917524 EQR917524 EGV917524 DWZ917524 DND917524 DDH917524 CTL917524 CJP917524 BZT917524 BPX917524 BGB917524 AWF917524 AMJ917524 ACN917524 SR917524 IV917524 C917524 WVH851988 WLL851988 WBP851988 VRT851988 VHX851988 UYB851988 UOF851988 UEJ851988 TUN851988 TKR851988 TAV851988 SQZ851988 SHD851988 RXH851988 RNL851988 RDP851988 QTT851988 QJX851988 QAB851988 PQF851988 PGJ851988 OWN851988 OMR851988 OCV851988 NSZ851988 NJD851988 MZH851988 MPL851988 MFP851988 LVT851988 LLX851988 LCB851988 KSF851988 KIJ851988 JYN851988 JOR851988 JEV851988 IUZ851988 ILD851988 IBH851988 HRL851988 HHP851988 GXT851988 GNX851988 GEB851988 FUF851988 FKJ851988 FAN851988 EQR851988 EGV851988 DWZ851988 DND851988 DDH851988 CTL851988 CJP851988 BZT851988 BPX851988 BGB851988 AWF851988 AMJ851988 ACN851988 SR851988 IV851988 C851988 WVH786452 WLL786452 WBP786452 VRT786452 VHX786452 UYB786452 UOF786452 UEJ786452 TUN786452 TKR786452 TAV786452 SQZ786452 SHD786452 RXH786452 RNL786452 RDP786452 QTT786452 QJX786452 QAB786452 PQF786452 PGJ786452 OWN786452 OMR786452 OCV786452 NSZ786452 NJD786452 MZH786452 MPL786452 MFP786452 LVT786452 LLX786452 LCB786452 KSF786452 KIJ786452 JYN786452 JOR786452 JEV786452 IUZ786452 ILD786452 IBH786452 HRL786452 HHP786452 GXT786452 GNX786452 GEB786452 FUF786452 FKJ786452 FAN786452 EQR786452 EGV786452 DWZ786452 DND786452 DDH786452 CTL786452 CJP786452 BZT786452 BPX786452 BGB786452 AWF786452 AMJ786452 ACN786452 SR786452 IV786452 C786452 WVH720916 WLL720916 WBP720916 VRT720916 VHX720916 UYB720916 UOF720916 UEJ720916 TUN720916 TKR720916 TAV720916 SQZ720916 SHD720916 RXH720916 RNL720916 RDP720916 QTT720916 QJX720916 QAB720916 PQF720916 PGJ720916 OWN720916 OMR720916 OCV720916 NSZ720916 NJD720916 MZH720916 MPL720916 MFP720916 LVT720916 LLX720916 LCB720916 KSF720916 KIJ720916 JYN720916 JOR720916 JEV720916 IUZ720916 ILD720916 IBH720916 HRL720916 HHP720916 GXT720916 GNX720916 GEB720916 FUF720916 FKJ720916 FAN720916 EQR720916 EGV720916 DWZ720916 DND720916 DDH720916 CTL720916 CJP720916 BZT720916 BPX720916 BGB720916 AWF720916 AMJ720916 ACN720916 SR720916 IV720916 C720916 WVH655380 WLL655380 WBP655380 VRT655380 VHX655380 UYB655380 UOF655380 UEJ655380 TUN655380 TKR655380 TAV655380 SQZ655380 SHD655380 RXH655380 RNL655380 RDP655380 QTT655380 QJX655380 QAB655380 PQF655380 PGJ655380 OWN655380 OMR655380 OCV655380 NSZ655380 NJD655380 MZH655380 MPL655380 MFP655380 LVT655380 LLX655380 LCB655380 KSF655380 KIJ655380 JYN655380 JOR655380 JEV655380 IUZ655380 ILD655380 IBH655380 HRL655380 HHP655380 GXT655380 GNX655380 GEB655380 FUF655380 FKJ655380 FAN655380 EQR655380 EGV655380 DWZ655380 DND655380 DDH655380 CTL655380 CJP655380 BZT655380 BPX655380 BGB655380 AWF655380 AMJ655380 ACN655380 SR655380 IV655380 C655380 WVH589844 WLL589844 WBP589844 VRT589844 VHX589844 UYB589844 UOF589844 UEJ589844 TUN589844 TKR589844 TAV589844 SQZ589844 SHD589844 RXH589844 RNL589844 RDP589844 QTT589844 QJX589844 QAB589844 PQF589844 PGJ589844 OWN589844 OMR589844 OCV589844 NSZ589844 NJD589844 MZH589844 MPL589844 MFP589844 LVT589844 LLX589844 LCB589844 KSF589844 KIJ589844 JYN589844 JOR589844 JEV589844 IUZ589844 ILD589844 IBH589844 HRL589844 HHP589844 GXT589844 GNX589844 GEB589844 FUF589844 FKJ589844 FAN589844 EQR589844 EGV589844 DWZ589844 DND589844 DDH589844 CTL589844 CJP589844 BZT589844 BPX589844 BGB589844 AWF589844 AMJ589844 ACN589844 SR589844 IV589844 C589844 WVH524308 WLL524308 WBP524308 VRT524308 VHX524308 UYB524308 UOF524308 UEJ524308 TUN524308 TKR524308 TAV524308 SQZ524308 SHD524308 RXH524308 RNL524308 RDP524308 QTT524308 QJX524308 QAB524308 PQF524308 PGJ524308 OWN524308 OMR524308 OCV524308 NSZ524308 NJD524308 MZH524308 MPL524308 MFP524308 LVT524308 LLX524308 LCB524308 KSF524308 KIJ524308 JYN524308 JOR524308 JEV524308 IUZ524308 ILD524308 IBH524308 HRL524308 HHP524308 GXT524308 GNX524308 GEB524308 FUF524308 FKJ524308 FAN524308 EQR524308 EGV524308 DWZ524308 DND524308 DDH524308 CTL524308 CJP524308 BZT524308 BPX524308 BGB524308 AWF524308 AMJ524308 ACN524308 SR524308 IV524308 C524308 WVH458772 WLL458772 WBP458772 VRT458772 VHX458772 UYB458772 UOF458772 UEJ458772 TUN458772 TKR458772 TAV458772 SQZ458772 SHD458772 RXH458772 RNL458772 RDP458772 QTT458772 QJX458772 QAB458772 PQF458772 PGJ458772 OWN458772 OMR458772 OCV458772 NSZ458772 NJD458772 MZH458772 MPL458772 MFP458772 LVT458772 LLX458772 LCB458772 KSF458772 KIJ458772 JYN458772 JOR458772 JEV458772 IUZ458772 ILD458772 IBH458772 HRL458772 HHP458772 GXT458772 GNX458772 GEB458772 FUF458772 FKJ458772 FAN458772 EQR458772 EGV458772 DWZ458772 DND458772 DDH458772 CTL458772 CJP458772 BZT458772 BPX458772 BGB458772 AWF458772 AMJ458772 ACN458772 SR458772 IV458772 C458772 WVH393236 WLL393236 WBP393236 VRT393236 VHX393236 UYB393236 UOF393236 UEJ393236 TUN393236 TKR393236 TAV393236 SQZ393236 SHD393236 RXH393236 RNL393236 RDP393236 QTT393236 QJX393236 QAB393236 PQF393236 PGJ393236 OWN393236 OMR393236 OCV393236 NSZ393236 NJD393236 MZH393236 MPL393236 MFP393236 LVT393236 LLX393236 LCB393236 KSF393236 KIJ393236 JYN393236 JOR393236 JEV393236 IUZ393236 ILD393236 IBH393236 HRL393236 HHP393236 GXT393236 GNX393236 GEB393236 FUF393236 FKJ393236 FAN393236 EQR393236 EGV393236 DWZ393236 DND393236 DDH393236 CTL393236 CJP393236 BZT393236 BPX393236 BGB393236 AWF393236 AMJ393236 ACN393236 SR393236 IV393236 C393236 WVH327700 WLL327700 WBP327700 VRT327700 VHX327700 UYB327700 UOF327700 UEJ327700 TUN327700 TKR327700 TAV327700 SQZ327700 SHD327700 RXH327700 RNL327700 RDP327700 QTT327700 QJX327700 QAB327700 PQF327700 PGJ327700 OWN327700 OMR327700 OCV327700 NSZ327700 NJD327700 MZH327700 MPL327700 MFP327700 LVT327700 LLX327700 LCB327700 KSF327700 KIJ327700 JYN327700 JOR327700 JEV327700 IUZ327700 ILD327700 IBH327700 HRL327700 HHP327700 GXT327700 GNX327700 GEB327700 FUF327700 FKJ327700 FAN327700 EQR327700 EGV327700 DWZ327700 DND327700 DDH327700 CTL327700 CJP327700 BZT327700 BPX327700 BGB327700 AWF327700 AMJ327700 ACN327700 SR327700 IV327700 C327700 WVH262164 WLL262164 WBP262164 VRT262164 VHX262164 UYB262164 UOF262164 UEJ262164 TUN262164 TKR262164 TAV262164 SQZ262164 SHD262164 RXH262164 RNL262164 RDP262164 QTT262164 QJX262164 QAB262164 PQF262164 PGJ262164 OWN262164 OMR262164 OCV262164 NSZ262164 NJD262164 MZH262164 MPL262164 MFP262164 LVT262164 LLX262164 LCB262164 KSF262164 KIJ262164 JYN262164 JOR262164 JEV262164 IUZ262164 ILD262164 IBH262164 HRL262164 HHP262164 GXT262164 GNX262164 GEB262164 FUF262164 FKJ262164 FAN262164 EQR262164 EGV262164 DWZ262164 DND262164 DDH262164 CTL262164 CJP262164 BZT262164 BPX262164 BGB262164 AWF262164 AMJ262164 ACN262164 SR262164 IV262164 C262164 WVH196628 WLL196628 WBP196628 VRT196628 VHX196628 UYB196628 UOF196628 UEJ196628 TUN196628 TKR196628 TAV196628 SQZ196628 SHD196628 RXH196628 RNL196628 RDP196628 QTT196628 QJX196628 QAB196628 PQF196628 PGJ196628 OWN196628 OMR196628 OCV196628 NSZ196628 NJD196628 MZH196628 MPL196628 MFP196628 LVT196628 LLX196628 LCB196628 KSF196628 KIJ196628 JYN196628 JOR196628 JEV196628 IUZ196628 ILD196628 IBH196628 HRL196628 HHP196628 GXT196628 GNX196628 GEB196628 FUF196628 FKJ196628 FAN196628 EQR196628 EGV196628 DWZ196628 DND196628 DDH196628 CTL196628 CJP196628 BZT196628 BPX196628 BGB196628 AWF196628 AMJ196628 ACN196628 SR196628 IV196628 C196628 WVH131092 WLL131092 WBP131092 VRT131092 VHX131092 UYB131092 UOF131092 UEJ131092 TUN131092 TKR131092 TAV131092 SQZ131092 SHD131092 RXH131092 RNL131092 RDP131092 QTT131092 QJX131092 QAB131092 PQF131092 PGJ131092 OWN131092 OMR131092 OCV131092 NSZ131092 NJD131092 MZH131092 MPL131092 MFP131092 LVT131092 LLX131092 LCB131092 KSF131092 KIJ131092 JYN131092 JOR131092 JEV131092 IUZ131092 ILD131092 IBH131092 HRL131092 HHP131092 GXT131092 GNX131092 GEB131092 FUF131092 FKJ131092 FAN131092 EQR131092 EGV131092 DWZ131092 DND131092 DDH131092 CTL131092 CJP131092 BZT131092 BPX131092 BGB131092 AWF131092 AMJ131092 ACN131092 SR131092 IV131092 C131092 WVH65556 WLL65556 WBP65556 VRT65556 VHX65556 UYB65556 UOF65556 UEJ65556 TUN65556 TKR65556 TAV65556 SQZ65556 SHD65556 RXH65556 RNL65556 RDP65556 QTT65556 QJX65556 QAB65556 PQF65556 PGJ65556 OWN65556 OMR65556 OCV65556 NSZ65556 NJD65556 MZH65556 MPL65556 MFP65556 LVT65556 LLX65556 LCB65556 KSF65556 KIJ65556 JYN65556 JOR65556 JEV65556 IUZ65556 ILD65556 IBH65556 HRL65556 HHP65556 GXT65556 GNX65556 GEB65556 FUF65556 FKJ65556 FAN65556 EQR65556 EGV65556 DWZ65556 DND65556 DDH65556 CTL65556 CJP65556 BZT65556 BPX65556 BGB65556 AWF65556 AMJ65556 ACN65556 SR65556 IV65556 C65556 WLL983060">
      <formula1>0</formula1>
      <formula2>1</formula2>
    </dataValidation>
    <dataValidation type="list" allowBlank="1" showInputMessage="1" showErrorMessage="1" sqref="WVE983060 WVE25:WVE45 WLI25:WLI45 WBM25:WBM45 VRQ25:VRQ45 VHU25:VHU45 UXY25:UXY45 UOC25:UOC45 UEG25:UEG45 TUK25:TUK45 TKO25:TKO45 TAS25:TAS45 SQW25:SQW45 SHA25:SHA45 RXE25:RXE45 RNI25:RNI45 RDM25:RDM45 QTQ25:QTQ45 QJU25:QJU45 PZY25:PZY45 PQC25:PQC45 PGG25:PGG45 OWK25:OWK45 OMO25:OMO45 OCS25:OCS45 NSW25:NSW45 NJA25:NJA45 MZE25:MZE45 MPI25:MPI45 MFM25:MFM45 LVQ25:LVQ45 LLU25:LLU45 LBY25:LBY45 KSC25:KSC45 KIG25:KIG45 JYK25:JYK45 JOO25:JOO45 JES25:JES45 IUW25:IUW45 ILA25:ILA45 IBE25:IBE45 HRI25:HRI45 HHM25:HHM45 GXQ25:GXQ45 GNU25:GNU45 GDY25:GDY45 FUC25:FUC45 FKG25:FKG45 FAK25:FAK45 EQO25:EQO45 EGS25:EGS45 DWW25:DWW45 DNA25:DNA45 DDE25:DDE45 CTI25:CTI45 CJM25:CJM45 BZQ25:BZQ45 BPU25:BPU45 BFY25:BFY45 AWC25:AWC45 AMG25:AMG45 ACK25:ACK45 SO25:SO45 IS25:IS45 A25:A45 WLI983060 WBM983060 VRQ983060 VHU983060 UXY983060 UOC983060 UEG983060 TUK983060 TKO983060 TAS983060 SQW983060 SHA983060 RXE983060 RNI983060 RDM983060 QTQ983060 QJU983060 PZY983060 PQC983060 PGG983060 OWK983060 OMO983060 OCS983060 NSW983060 NJA983060 MZE983060 MPI983060 MFM983060 LVQ983060 LLU983060 LBY983060 KSC983060 KIG983060 JYK983060 JOO983060 JES983060 IUW983060 ILA983060 IBE983060 HRI983060 HHM983060 GXQ983060 GNU983060 GDY983060 FUC983060 FKG983060 FAK983060 EQO983060 EGS983060 DWW983060 DNA983060 DDE983060 CTI983060 CJM983060 BZQ983060 BPU983060 BFY983060 AWC983060 AMG983060 ACK983060 SO983060 IS983060 A983060 WVE917524 WLI917524 WBM917524 VRQ917524 VHU917524 UXY917524 UOC917524 UEG917524 TUK917524 TKO917524 TAS917524 SQW917524 SHA917524 RXE917524 RNI917524 RDM917524 QTQ917524 QJU917524 PZY917524 PQC917524 PGG917524 OWK917524 OMO917524 OCS917524 NSW917524 NJA917524 MZE917524 MPI917524 MFM917524 LVQ917524 LLU917524 LBY917524 KSC917524 KIG917524 JYK917524 JOO917524 JES917524 IUW917524 ILA917524 IBE917524 HRI917524 HHM917524 GXQ917524 GNU917524 GDY917524 FUC917524 FKG917524 FAK917524 EQO917524 EGS917524 DWW917524 DNA917524 DDE917524 CTI917524 CJM917524 BZQ917524 BPU917524 BFY917524 AWC917524 AMG917524 ACK917524 SO917524 IS917524 A917524 WVE851988 WLI851988 WBM851988 VRQ851988 VHU851988 UXY851988 UOC851988 UEG851988 TUK851988 TKO851988 TAS851988 SQW851988 SHA851988 RXE851988 RNI851988 RDM851988 QTQ851988 QJU851988 PZY851988 PQC851988 PGG851988 OWK851988 OMO851988 OCS851988 NSW851988 NJA851988 MZE851988 MPI851988 MFM851988 LVQ851988 LLU851988 LBY851988 KSC851988 KIG851988 JYK851988 JOO851988 JES851988 IUW851988 ILA851988 IBE851988 HRI851988 HHM851988 GXQ851988 GNU851988 GDY851988 FUC851988 FKG851988 FAK851988 EQO851988 EGS851988 DWW851988 DNA851988 DDE851988 CTI851988 CJM851988 BZQ851988 BPU851988 BFY851988 AWC851988 AMG851988 ACK851988 SO851988 IS851988 A851988 WVE786452 WLI786452 WBM786452 VRQ786452 VHU786452 UXY786452 UOC786452 UEG786452 TUK786452 TKO786452 TAS786452 SQW786452 SHA786452 RXE786452 RNI786452 RDM786452 QTQ786452 QJU786452 PZY786452 PQC786452 PGG786452 OWK786452 OMO786452 OCS786452 NSW786452 NJA786452 MZE786452 MPI786452 MFM786452 LVQ786452 LLU786452 LBY786452 KSC786452 KIG786452 JYK786452 JOO786452 JES786452 IUW786452 ILA786452 IBE786452 HRI786452 HHM786452 GXQ786452 GNU786452 GDY786452 FUC786452 FKG786452 FAK786452 EQO786452 EGS786452 DWW786452 DNA786452 DDE786452 CTI786452 CJM786452 BZQ786452 BPU786452 BFY786452 AWC786452 AMG786452 ACK786452 SO786452 IS786452 A786452 WVE720916 WLI720916 WBM720916 VRQ720916 VHU720916 UXY720916 UOC720916 UEG720916 TUK720916 TKO720916 TAS720916 SQW720916 SHA720916 RXE720916 RNI720916 RDM720916 QTQ720916 QJU720916 PZY720916 PQC720916 PGG720916 OWK720916 OMO720916 OCS720916 NSW720916 NJA720916 MZE720916 MPI720916 MFM720916 LVQ720916 LLU720916 LBY720916 KSC720916 KIG720916 JYK720916 JOO720916 JES720916 IUW720916 ILA720916 IBE720916 HRI720916 HHM720916 GXQ720916 GNU720916 GDY720916 FUC720916 FKG720916 FAK720916 EQO720916 EGS720916 DWW720916 DNA720916 DDE720916 CTI720916 CJM720916 BZQ720916 BPU720916 BFY720916 AWC720916 AMG720916 ACK720916 SO720916 IS720916 A720916 WVE655380 WLI655380 WBM655380 VRQ655380 VHU655380 UXY655380 UOC655380 UEG655380 TUK655380 TKO655380 TAS655380 SQW655380 SHA655380 RXE655380 RNI655380 RDM655380 QTQ655380 QJU655380 PZY655380 PQC655380 PGG655380 OWK655380 OMO655380 OCS655380 NSW655380 NJA655380 MZE655380 MPI655380 MFM655380 LVQ655380 LLU655380 LBY655380 KSC655380 KIG655380 JYK655380 JOO655380 JES655380 IUW655380 ILA655380 IBE655380 HRI655380 HHM655380 GXQ655380 GNU655380 GDY655380 FUC655380 FKG655380 FAK655380 EQO655380 EGS655380 DWW655380 DNA655380 DDE655380 CTI655380 CJM655380 BZQ655380 BPU655380 BFY655380 AWC655380 AMG655380 ACK655380 SO655380 IS655380 A655380 WVE589844 WLI589844 WBM589844 VRQ589844 VHU589844 UXY589844 UOC589844 UEG589844 TUK589844 TKO589844 TAS589844 SQW589844 SHA589844 RXE589844 RNI589844 RDM589844 QTQ589844 QJU589844 PZY589844 PQC589844 PGG589844 OWK589844 OMO589844 OCS589844 NSW589844 NJA589844 MZE589844 MPI589844 MFM589844 LVQ589844 LLU589844 LBY589844 KSC589844 KIG589844 JYK589844 JOO589844 JES589844 IUW589844 ILA589844 IBE589844 HRI589844 HHM589844 GXQ589844 GNU589844 GDY589844 FUC589844 FKG589844 FAK589844 EQO589844 EGS589844 DWW589844 DNA589844 DDE589844 CTI589844 CJM589844 BZQ589844 BPU589844 BFY589844 AWC589844 AMG589844 ACK589844 SO589844 IS589844 A589844 WVE524308 WLI524308 WBM524308 VRQ524308 VHU524308 UXY524308 UOC524308 UEG524308 TUK524308 TKO524308 TAS524308 SQW524308 SHA524308 RXE524308 RNI524308 RDM524308 QTQ524308 QJU524308 PZY524308 PQC524308 PGG524308 OWK524308 OMO524308 OCS524308 NSW524308 NJA524308 MZE524308 MPI524308 MFM524308 LVQ524308 LLU524308 LBY524308 KSC524308 KIG524308 JYK524308 JOO524308 JES524308 IUW524308 ILA524308 IBE524308 HRI524308 HHM524308 GXQ524308 GNU524308 GDY524308 FUC524308 FKG524308 FAK524308 EQO524308 EGS524308 DWW524308 DNA524308 DDE524308 CTI524308 CJM524308 BZQ524308 BPU524308 BFY524308 AWC524308 AMG524308 ACK524308 SO524308 IS524308 A524308 WVE458772 WLI458772 WBM458772 VRQ458772 VHU458772 UXY458772 UOC458772 UEG458772 TUK458772 TKO458772 TAS458772 SQW458772 SHA458772 RXE458772 RNI458772 RDM458772 QTQ458772 QJU458772 PZY458772 PQC458772 PGG458772 OWK458772 OMO458772 OCS458772 NSW458772 NJA458772 MZE458772 MPI458772 MFM458772 LVQ458772 LLU458772 LBY458772 KSC458772 KIG458772 JYK458772 JOO458772 JES458772 IUW458772 ILA458772 IBE458772 HRI458772 HHM458772 GXQ458772 GNU458772 GDY458772 FUC458772 FKG458772 FAK458772 EQO458772 EGS458772 DWW458772 DNA458772 DDE458772 CTI458772 CJM458772 BZQ458772 BPU458772 BFY458772 AWC458772 AMG458772 ACK458772 SO458772 IS458772 A458772 WVE393236 WLI393236 WBM393236 VRQ393236 VHU393236 UXY393236 UOC393236 UEG393236 TUK393236 TKO393236 TAS393236 SQW393236 SHA393236 RXE393236 RNI393236 RDM393236 QTQ393236 QJU393236 PZY393236 PQC393236 PGG393236 OWK393236 OMO393236 OCS393236 NSW393236 NJA393236 MZE393236 MPI393236 MFM393236 LVQ393236 LLU393236 LBY393236 KSC393236 KIG393236 JYK393236 JOO393236 JES393236 IUW393236 ILA393236 IBE393236 HRI393236 HHM393236 GXQ393236 GNU393236 GDY393236 FUC393236 FKG393236 FAK393236 EQO393236 EGS393236 DWW393236 DNA393236 DDE393236 CTI393236 CJM393236 BZQ393236 BPU393236 BFY393236 AWC393236 AMG393236 ACK393236 SO393236 IS393236 A393236 WVE327700 WLI327700 WBM327700 VRQ327700 VHU327700 UXY327700 UOC327700 UEG327700 TUK327700 TKO327700 TAS327700 SQW327700 SHA327700 RXE327700 RNI327700 RDM327700 QTQ327700 QJU327700 PZY327700 PQC327700 PGG327700 OWK327700 OMO327700 OCS327700 NSW327700 NJA327700 MZE327700 MPI327700 MFM327700 LVQ327700 LLU327700 LBY327700 KSC327700 KIG327700 JYK327700 JOO327700 JES327700 IUW327700 ILA327700 IBE327700 HRI327700 HHM327700 GXQ327700 GNU327700 GDY327700 FUC327700 FKG327700 FAK327700 EQO327700 EGS327700 DWW327700 DNA327700 DDE327700 CTI327700 CJM327700 BZQ327700 BPU327700 BFY327700 AWC327700 AMG327700 ACK327700 SO327700 IS327700 A327700 WVE262164 WLI262164 WBM262164 VRQ262164 VHU262164 UXY262164 UOC262164 UEG262164 TUK262164 TKO262164 TAS262164 SQW262164 SHA262164 RXE262164 RNI262164 RDM262164 QTQ262164 QJU262164 PZY262164 PQC262164 PGG262164 OWK262164 OMO262164 OCS262164 NSW262164 NJA262164 MZE262164 MPI262164 MFM262164 LVQ262164 LLU262164 LBY262164 KSC262164 KIG262164 JYK262164 JOO262164 JES262164 IUW262164 ILA262164 IBE262164 HRI262164 HHM262164 GXQ262164 GNU262164 GDY262164 FUC262164 FKG262164 FAK262164 EQO262164 EGS262164 DWW262164 DNA262164 DDE262164 CTI262164 CJM262164 BZQ262164 BPU262164 BFY262164 AWC262164 AMG262164 ACK262164 SO262164 IS262164 A262164 WVE196628 WLI196628 WBM196628 VRQ196628 VHU196628 UXY196628 UOC196628 UEG196628 TUK196628 TKO196628 TAS196628 SQW196628 SHA196628 RXE196628 RNI196628 RDM196628 QTQ196628 QJU196628 PZY196628 PQC196628 PGG196628 OWK196628 OMO196628 OCS196628 NSW196628 NJA196628 MZE196628 MPI196628 MFM196628 LVQ196628 LLU196628 LBY196628 KSC196628 KIG196628 JYK196628 JOO196628 JES196628 IUW196628 ILA196628 IBE196628 HRI196628 HHM196628 GXQ196628 GNU196628 GDY196628 FUC196628 FKG196628 FAK196628 EQO196628 EGS196628 DWW196628 DNA196628 DDE196628 CTI196628 CJM196628 BZQ196628 BPU196628 BFY196628 AWC196628 AMG196628 ACK196628 SO196628 IS196628 A196628 WVE131092 WLI131092 WBM131092 VRQ131092 VHU131092 UXY131092 UOC131092 UEG131092 TUK131092 TKO131092 TAS131092 SQW131092 SHA131092 RXE131092 RNI131092 RDM131092 QTQ131092 QJU131092 PZY131092 PQC131092 PGG131092 OWK131092 OMO131092 OCS131092 NSW131092 NJA131092 MZE131092 MPI131092 MFM131092 LVQ131092 LLU131092 LBY131092 KSC131092 KIG131092 JYK131092 JOO131092 JES131092 IUW131092 ILA131092 IBE131092 HRI131092 HHM131092 GXQ131092 GNU131092 GDY131092 FUC131092 FKG131092 FAK131092 EQO131092 EGS131092 DWW131092 DNA131092 DDE131092 CTI131092 CJM131092 BZQ131092 BPU131092 BFY131092 AWC131092 AMG131092 ACK131092 SO131092 IS131092 A131092 WVE65556 WLI65556 WBM65556 VRQ65556 VHU65556 UXY65556 UOC65556 UEG65556 TUK65556 TKO65556 TAS65556 SQW65556 SHA65556 RXE65556 RNI65556 RDM65556 QTQ65556 QJU65556 PZY65556 PQC65556 PGG65556 OWK65556 OMO65556 OCS65556 NSW65556 NJA65556 MZE65556 MPI65556 MFM65556 LVQ65556 LLU65556 LBY65556 KSC65556 KIG65556 JYK65556 JOO65556 JES65556 IUW65556 ILA65556 IBE65556 HRI65556 HHM65556 GXQ65556 GNU65556 GDY65556 FUC65556 FKG65556 FAK65556 EQO65556 EGS65556 DWW65556 DNA65556 DDE65556 CTI65556 CJM65556 BZQ65556 BPU65556 BFY65556 AWC65556 AMG65556 ACK65556 SO65556 IS65556 A65556">
      <formula1>"1,2,3,4,5"</formula1>
    </dataValidation>
  </dataValidations>
  <pageMargins left="0.7" right="0.7" top="0.75" bottom="0.75" header="0.3" footer="0.3"/>
  <pageSetup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7"/>
  <sheetViews>
    <sheetView zoomScale="80" zoomScaleNormal="80" workbookViewId="0">
      <selection activeCell="P92" sqref="P92:Q92"/>
    </sheetView>
  </sheetViews>
  <sheetFormatPr baseColWidth="10" defaultRowHeight="14.25" x14ac:dyDescent="0.25"/>
  <cols>
    <col min="1" max="1" width="3.42578125" style="123" customWidth="1"/>
    <col min="2" max="2" width="58.85546875" style="123" customWidth="1"/>
    <col min="3" max="3" width="31.140625" style="123" customWidth="1"/>
    <col min="4" max="4" width="26.7109375" style="123" customWidth="1"/>
    <col min="5" max="5" width="25" style="123" customWidth="1"/>
    <col min="6" max="7" width="29.7109375" style="123" customWidth="1"/>
    <col min="8" max="8" width="23" style="123" customWidth="1"/>
    <col min="9" max="9" width="27.28515625" style="123" customWidth="1"/>
    <col min="10" max="10" width="29.5703125" style="123" customWidth="1"/>
    <col min="11" max="11" width="33" style="123" customWidth="1"/>
    <col min="12" max="12" width="29.85546875" style="123" customWidth="1"/>
    <col min="13" max="13" width="26.28515625" style="123" customWidth="1"/>
    <col min="14" max="14" width="22.140625" style="123" customWidth="1"/>
    <col min="15" max="15" width="26.140625" style="123" customWidth="1"/>
    <col min="16" max="16" width="19.5703125" style="123" bestFit="1" customWidth="1"/>
    <col min="17" max="17" width="21.85546875" style="123" customWidth="1"/>
    <col min="18" max="18" width="18.28515625" style="123" customWidth="1"/>
    <col min="19" max="22" width="6.42578125" style="123" customWidth="1"/>
    <col min="23" max="251" width="11.42578125" style="123"/>
    <col min="252" max="252" width="1" style="123" customWidth="1"/>
    <col min="253" max="253" width="4.28515625" style="123" customWidth="1"/>
    <col min="254" max="254" width="34.7109375" style="123" customWidth="1"/>
    <col min="255" max="255" width="0" style="123" hidden="1" customWidth="1"/>
    <col min="256" max="256" width="20" style="123" customWidth="1"/>
    <col min="257" max="257" width="20.85546875" style="123" customWidth="1"/>
    <col min="258" max="258" width="25" style="123" customWidth="1"/>
    <col min="259" max="259" width="18.7109375" style="123" customWidth="1"/>
    <col min="260" max="260" width="29.7109375" style="123" customWidth="1"/>
    <col min="261" max="261" width="13.42578125" style="123" customWidth="1"/>
    <col min="262" max="262" width="13.85546875" style="123" customWidth="1"/>
    <col min="263" max="267" width="16.5703125" style="123" customWidth="1"/>
    <col min="268" max="268" width="20.5703125" style="123" customWidth="1"/>
    <col min="269" max="269" width="21.140625" style="123" customWidth="1"/>
    <col min="270" max="270" width="9.5703125" style="123" customWidth="1"/>
    <col min="271" max="271" width="0.42578125" style="123" customWidth="1"/>
    <col min="272" max="278" width="6.42578125" style="123" customWidth="1"/>
    <col min="279" max="507" width="11.42578125" style="123"/>
    <col min="508" max="508" width="1" style="123" customWidth="1"/>
    <col min="509" max="509" width="4.28515625" style="123" customWidth="1"/>
    <col min="510" max="510" width="34.7109375" style="123" customWidth="1"/>
    <col min="511" max="511" width="0" style="123" hidden="1" customWidth="1"/>
    <col min="512" max="512" width="20" style="123" customWidth="1"/>
    <col min="513" max="513" width="20.85546875" style="123" customWidth="1"/>
    <col min="514" max="514" width="25" style="123" customWidth="1"/>
    <col min="515" max="515" width="18.7109375" style="123" customWidth="1"/>
    <col min="516" max="516" width="29.7109375" style="123" customWidth="1"/>
    <col min="517" max="517" width="13.42578125" style="123" customWidth="1"/>
    <col min="518" max="518" width="13.85546875" style="123" customWidth="1"/>
    <col min="519" max="523" width="16.5703125" style="123" customWidth="1"/>
    <col min="524" max="524" width="20.5703125" style="123" customWidth="1"/>
    <col min="525" max="525" width="21.140625" style="123" customWidth="1"/>
    <col min="526" max="526" width="9.5703125" style="123" customWidth="1"/>
    <col min="527" max="527" width="0.42578125" style="123" customWidth="1"/>
    <col min="528" max="534" width="6.42578125" style="123" customWidth="1"/>
    <col min="535" max="763" width="11.42578125" style="123"/>
    <col min="764" max="764" width="1" style="123" customWidth="1"/>
    <col min="765" max="765" width="4.28515625" style="123" customWidth="1"/>
    <col min="766" max="766" width="34.7109375" style="123" customWidth="1"/>
    <col min="767" max="767" width="0" style="123" hidden="1" customWidth="1"/>
    <col min="768" max="768" width="20" style="123" customWidth="1"/>
    <col min="769" max="769" width="20.85546875" style="123" customWidth="1"/>
    <col min="770" max="770" width="25" style="123" customWidth="1"/>
    <col min="771" max="771" width="18.7109375" style="123" customWidth="1"/>
    <col min="772" max="772" width="29.7109375" style="123" customWidth="1"/>
    <col min="773" max="773" width="13.42578125" style="123" customWidth="1"/>
    <col min="774" max="774" width="13.85546875" style="123" customWidth="1"/>
    <col min="775" max="779" width="16.5703125" style="123" customWidth="1"/>
    <col min="780" max="780" width="20.5703125" style="123" customWidth="1"/>
    <col min="781" max="781" width="21.140625" style="123" customWidth="1"/>
    <col min="782" max="782" width="9.5703125" style="123" customWidth="1"/>
    <col min="783" max="783" width="0.42578125" style="123" customWidth="1"/>
    <col min="784" max="790" width="6.42578125" style="123" customWidth="1"/>
    <col min="791" max="1019" width="11.42578125" style="123"/>
    <col min="1020" max="1020" width="1" style="123" customWidth="1"/>
    <col min="1021" max="1021" width="4.28515625" style="123" customWidth="1"/>
    <col min="1022" max="1022" width="34.7109375" style="123" customWidth="1"/>
    <col min="1023" max="1023" width="0" style="123" hidden="1" customWidth="1"/>
    <col min="1024" max="1024" width="20" style="123" customWidth="1"/>
    <col min="1025" max="1025" width="20.85546875" style="123" customWidth="1"/>
    <col min="1026" max="1026" width="25" style="123" customWidth="1"/>
    <col min="1027" max="1027" width="18.7109375" style="123" customWidth="1"/>
    <col min="1028" max="1028" width="29.7109375" style="123" customWidth="1"/>
    <col min="1029" max="1029" width="13.42578125" style="123" customWidth="1"/>
    <col min="1030" max="1030" width="13.85546875" style="123" customWidth="1"/>
    <col min="1031" max="1035" width="16.5703125" style="123" customWidth="1"/>
    <col min="1036" max="1036" width="20.5703125" style="123" customWidth="1"/>
    <col min="1037" max="1037" width="21.140625" style="123" customWidth="1"/>
    <col min="1038" max="1038" width="9.5703125" style="123" customWidth="1"/>
    <col min="1039" max="1039" width="0.42578125" style="123" customWidth="1"/>
    <col min="1040" max="1046" width="6.42578125" style="123" customWidth="1"/>
    <col min="1047" max="1275" width="11.42578125" style="123"/>
    <col min="1276" max="1276" width="1" style="123" customWidth="1"/>
    <col min="1277" max="1277" width="4.28515625" style="123" customWidth="1"/>
    <col min="1278" max="1278" width="34.7109375" style="123" customWidth="1"/>
    <col min="1279" max="1279" width="0" style="123" hidden="1" customWidth="1"/>
    <col min="1280" max="1280" width="20" style="123" customWidth="1"/>
    <col min="1281" max="1281" width="20.85546875" style="123" customWidth="1"/>
    <col min="1282" max="1282" width="25" style="123" customWidth="1"/>
    <col min="1283" max="1283" width="18.7109375" style="123" customWidth="1"/>
    <col min="1284" max="1284" width="29.7109375" style="123" customWidth="1"/>
    <col min="1285" max="1285" width="13.42578125" style="123" customWidth="1"/>
    <col min="1286" max="1286" width="13.85546875" style="123" customWidth="1"/>
    <col min="1287" max="1291" width="16.5703125" style="123" customWidth="1"/>
    <col min="1292" max="1292" width="20.5703125" style="123" customWidth="1"/>
    <col min="1293" max="1293" width="21.140625" style="123" customWidth="1"/>
    <col min="1294" max="1294" width="9.5703125" style="123" customWidth="1"/>
    <col min="1295" max="1295" width="0.42578125" style="123" customWidth="1"/>
    <col min="1296" max="1302" width="6.42578125" style="123" customWidth="1"/>
    <col min="1303" max="1531" width="11.42578125" style="123"/>
    <col min="1532" max="1532" width="1" style="123" customWidth="1"/>
    <col min="1533" max="1533" width="4.28515625" style="123" customWidth="1"/>
    <col min="1534" max="1534" width="34.7109375" style="123" customWidth="1"/>
    <col min="1535" max="1535" width="0" style="123" hidden="1" customWidth="1"/>
    <col min="1536" max="1536" width="20" style="123" customWidth="1"/>
    <col min="1537" max="1537" width="20.85546875" style="123" customWidth="1"/>
    <col min="1538" max="1538" width="25" style="123" customWidth="1"/>
    <col min="1539" max="1539" width="18.7109375" style="123" customWidth="1"/>
    <col min="1540" max="1540" width="29.7109375" style="123" customWidth="1"/>
    <col min="1541" max="1541" width="13.42578125" style="123" customWidth="1"/>
    <col min="1542" max="1542" width="13.85546875" style="123" customWidth="1"/>
    <col min="1543" max="1547" width="16.5703125" style="123" customWidth="1"/>
    <col min="1548" max="1548" width="20.5703125" style="123" customWidth="1"/>
    <col min="1549" max="1549" width="21.140625" style="123" customWidth="1"/>
    <col min="1550" max="1550" width="9.5703125" style="123" customWidth="1"/>
    <col min="1551" max="1551" width="0.42578125" style="123" customWidth="1"/>
    <col min="1552" max="1558" width="6.42578125" style="123" customWidth="1"/>
    <col min="1559" max="1787" width="11.42578125" style="123"/>
    <col min="1788" max="1788" width="1" style="123" customWidth="1"/>
    <col min="1789" max="1789" width="4.28515625" style="123" customWidth="1"/>
    <col min="1790" max="1790" width="34.7109375" style="123" customWidth="1"/>
    <col min="1791" max="1791" width="0" style="123" hidden="1" customWidth="1"/>
    <col min="1792" max="1792" width="20" style="123" customWidth="1"/>
    <col min="1793" max="1793" width="20.85546875" style="123" customWidth="1"/>
    <col min="1794" max="1794" width="25" style="123" customWidth="1"/>
    <col min="1795" max="1795" width="18.7109375" style="123" customWidth="1"/>
    <col min="1796" max="1796" width="29.7109375" style="123" customWidth="1"/>
    <col min="1797" max="1797" width="13.42578125" style="123" customWidth="1"/>
    <col min="1798" max="1798" width="13.85546875" style="123" customWidth="1"/>
    <col min="1799" max="1803" width="16.5703125" style="123" customWidth="1"/>
    <col min="1804" max="1804" width="20.5703125" style="123" customWidth="1"/>
    <col min="1805" max="1805" width="21.140625" style="123" customWidth="1"/>
    <col min="1806" max="1806" width="9.5703125" style="123" customWidth="1"/>
    <col min="1807" max="1807" width="0.42578125" style="123" customWidth="1"/>
    <col min="1808" max="1814" width="6.42578125" style="123" customWidth="1"/>
    <col min="1815" max="2043" width="11.42578125" style="123"/>
    <col min="2044" max="2044" width="1" style="123" customWidth="1"/>
    <col min="2045" max="2045" width="4.28515625" style="123" customWidth="1"/>
    <col min="2046" max="2046" width="34.7109375" style="123" customWidth="1"/>
    <col min="2047" max="2047" width="0" style="123" hidden="1" customWidth="1"/>
    <col min="2048" max="2048" width="20" style="123" customWidth="1"/>
    <col min="2049" max="2049" width="20.85546875" style="123" customWidth="1"/>
    <col min="2050" max="2050" width="25" style="123" customWidth="1"/>
    <col min="2051" max="2051" width="18.7109375" style="123" customWidth="1"/>
    <col min="2052" max="2052" width="29.7109375" style="123" customWidth="1"/>
    <col min="2053" max="2053" width="13.42578125" style="123" customWidth="1"/>
    <col min="2054" max="2054" width="13.85546875" style="123" customWidth="1"/>
    <col min="2055" max="2059" width="16.5703125" style="123" customWidth="1"/>
    <col min="2060" max="2060" width="20.5703125" style="123" customWidth="1"/>
    <col min="2061" max="2061" width="21.140625" style="123" customWidth="1"/>
    <col min="2062" max="2062" width="9.5703125" style="123" customWidth="1"/>
    <col min="2063" max="2063" width="0.42578125" style="123" customWidth="1"/>
    <col min="2064" max="2070" width="6.42578125" style="123" customWidth="1"/>
    <col min="2071" max="2299" width="11.42578125" style="123"/>
    <col min="2300" max="2300" width="1" style="123" customWidth="1"/>
    <col min="2301" max="2301" width="4.28515625" style="123" customWidth="1"/>
    <col min="2302" max="2302" width="34.7109375" style="123" customWidth="1"/>
    <col min="2303" max="2303" width="0" style="123" hidden="1" customWidth="1"/>
    <col min="2304" max="2304" width="20" style="123" customWidth="1"/>
    <col min="2305" max="2305" width="20.85546875" style="123" customWidth="1"/>
    <col min="2306" max="2306" width="25" style="123" customWidth="1"/>
    <col min="2307" max="2307" width="18.7109375" style="123" customWidth="1"/>
    <col min="2308" max="2308" width="29.7109375" style="123" customWidth="1"/>
    <col min="2309" max="2309" width="13.42578125" style="123" customWidth="1"/>
    <col min="2310" max="2310" width="13.85546875" style="123" customWidth="1"/>
    <col min="2311" max="2315" width="16.5703125" style="123" customWidth="1"/>
    <col min="2316" max="2316" width="20.5703125" style="123" customWidth="1"/>
    <col min="2317" max="2317" width="21.140625" style="123" customWidth="1"/>
    <col min="2318" max="2318" width="9.5703125" style="123" customWidth="1"/>
    <col min="2319" max="2319" width="0.42578125" style="123" customWidth="1"/>
    <col min="2320" max="2326" width="6.42578125" style="123" customWidth="1"/>
    <col min="2327" max="2555" width="11.42578125" style="123"/>
    <col min="2556" max="2556" width="1" style="123" customWidth="1"/>
    <col min="2557" max="2557" width="4.28515625" style="123" customWidth="1"/>
    <col min="2558" max="2558" width="34.7109375" style="123" customWidth="1"/>
    <col min="2559" max="2559" width="0" style="123" hidden="1" customWidth="1"/>
    <col min="2560" max="2560" width="20" style="123" customWidth="1"/>
    <col min="2561" max="2561" width="20.85546875" style="123" customWidth="1"/>
    <col min="2562" max="2562" width="25" style="123" customWidth="1"/>
    <col min="2563" max="2563" width="18.7109375" style="123" customWidth="1"/>
    <col min="2564" max="2564" width="29.7109375" style="123" customWidth="1"/>
    <col min="2565" max="2565" width="13.42578125" style="123" customWidth="1"/>
    <col min="2566" max="2566" width="13.85546875" style="123" customWidth="1"/>
    <col min="2567" max="2571" width="16.5703125" style="123" customWidth="1"/>
    <col min="2572" max="2572" width="20.5703125" style="123" customWidth="1"/>
    <col min="2573" max="2573" width="21.140625" style="123" customWidth="1"/>
    <col min="2574" max="2574" width="9.5703125" style="123" customWidth="1"/>
    <col min="2575" max="2575" width="0.42578125" style="123" customWidth="1"/>
    <col min="2576" max="2582" width="6.42578125" style="123" customWidth="1"/>
    <col min="2583" max="2811" width="11.42578125" style="123"/>
    <col min="2812" max="2812" width="1" style="123" customWidth="1"/>
    <col min="2813" max="2813" width="4.28515625" style="123" customWidth="1"/>
    <col min="2814" max="2814" width="34.7109375" style="123" customWidth="1"/>
    <col min="2815" max="2815" width="0" style="123" hidden="1" customWidth="1"/>
    <col min="2816" max="2816" width="20" style="123" customWidth="1"/>
    <col min="2817" max="2817" width="20.85546875" style="123" customWidth="1"/>
    <col min="2818" max="2818" width="25" style="123" customWidth="1"/>
    <col min="2819" max="2819" width="18.7109375" style="123" customWidth="1"/>
    <col min="2820" max="2820" width="29.7109375" style="123" customWidth="1"/>
    <col min="2821" max="2821" width="13.42578125" style="123" customWidth="1"/>
    <col min="2822" max="2822" width="13.85546875" style="123" customWidth="1"/>
    <col min="2823" max="2827" width="16.5703125" style="123" customWidth="1"/>
    <col min="2828" max="2828" width="20.5703125" style="123" customWidth="1"/>
    <col min="2829" max="2829" width="21.140625" style="123" customWidth="1"/>
    <col min="2830" max="2830" width="9.5703125" style="123" customWidth="1"/>
    <col min="2831" max="2831" width="0.42578125" style="123" customWidth="1"/>
    <col min="2832" max="2838" width="6.42578125" style="123" customWidth="1"/>
    <col min="2839" max="3067" width="11.42578125" style="123"/>
    <col min="3068" max="3068" width="1" style="123" customWidth="1"/>
    <col min="3069" max="3069" width="4.28515625" style="123" customWidth="1"/>
    <col min="3070" max="3070" width="34.7109375" style="123" customWidth="1"/>
    <col min="3071" max="3071" width="0" style="123" hidden="1" customWidth="1"/>
    <col min="3072" max="3072" width="20" style="123" customWidth="1"/>
    <col min="3073" max="3073" width="20.85546875" style="123" customWidth="1"/>
    <col min="3074" max="3074" width="25" style="123" customWidth="1"/>
    <col min="3075" max="3075" width="18.7109375" style="123" customWidth="1"/>
    <col min="3076" max="3076" width="29.7109375" style="123" customWidth="1"/>
    <col min="3077" max="3077" width="13.42578125" style="123" customWidth="1"/>
    <col min="3078" max="3078" width="13.85546875" style="123" customWidth="1"/>
    <col min="3079" max="3083" width="16.5703125" style="123" customWidth="1"/>
    <col min="3084" max="3084" width="20.5703125" style="123" customWidth="1"/>
    <col min="3085" max="3085" width="21.140625" style="123" customWidth="1"/>
    <col min="3086" max="3086" width="9.5703125" style="123" customWidth="1"/>
    <col min="3087" max="3087" width="0.42578125" style="123" customWidth="1"/>
    <col min="3088" max="3094" width="6.42578125" style="123" customWidth="1"/>
    <col min="3095" max="3323" width="11.42578125" style="123"/>
    <col min="3324" max="3324" width="1" style="123" customWidth="1"/>
    <col min="3325" max="3325" width="4.28515625" style="123" customWidth="1"/>
    <col min="3326" max="3326" width="34.7109375" style="123" customWidth="1"/>
    <col min="3327" max="3327" width="0" style="123" hidden="1" customWidth="1"/>
    <col min="3328" max="3328" width="20" style="123" customWidth="1"/>
    <col min="3329" max="3329" width="20.85546875" style="123" customWidth="1"/>
    <col min="3330" max="3330" width="25" style="123" customWidth="1"/>
    <col min="3331" max="3331" width="18.7109375" style="123" customWidth="1"/>
    <col min="3332" max="3332" width="29.7109375" style="123" customWidth="1"/>
    <col min="3333" max="3333" width="13.42578125" style="123" customWidth="1"/>
    <col min="3334" max="3334" width="13.85546875" style="123" customWidth="1"/>
    <col min="3335" max="3339" width="16.5703125" style="123" customWidth="1"/>
    <col min="3340" max="3340" width="20.5703125" style="123" customWidth="1"/>
    <col min="3341" max="3341" width="21.140625" style="123" customWidth="1"/>
    <col min="3342" max="3342" width="9.5703125" style="123" customWidth="1"/>
    <col min="3343" max="3343" width="0.42578125" style="123" customWidth="1"/>
    <col min="3344" max="3350" width="6.42578125" style="123" customWidth="1"/>
    <col min="3351" max="3579" width="11.42578125" style="123"/>
    <col min="3580" max="3580" width="1" style="123" customWidth="1"/>
    <col min="3581" max="3581" width="4.28515625" style="123" customWidth="1"/>
    <col min="3582" max="3582" width="34.7109375" style="123" customWidth="1"/>
    <col min="3583" max="3583" width="0" style="123" hidden="1" customWidth="1"/>
    <col min="3584" max="3584" width="20" style="123" customWidth="1"/>
    <col min="3585" max="3585" width="20.85546875" style="123" customWidth="1"/>
    <col min="3586" max="3586" width="25" style="123" customWidth="1"/>
    <col min="3587" max="3587" width="18.7109375" style="123" customWidth="1"/>
    <col min="3588" max="3588" width="29.7109375" style="123" customWidth="1"/>
    <col min="3589" max="3589" width="13.42578125" style="123" customWidth="1"/>
    <col min="3590" max="3590" width="13.85546875" style="123" customWidth="1"/>
    <col min="3591" max="3595" width="16.5703125" style="123" customWidth="1"/>
    <col min="3596" max="3596" width="20.5703125" style="123" customWidth="1"/>
    <col min="3597" max="3597" width="21.140625" style="123" customWidth="1"/>
    <col min="3598" max="3598" width="9.5703125" style="123" customWidth="1"/>
    <col min="3599" max="3599" width="0.42578125" style="123" customWidth="1"/>
    <col min="3600" max="3606" width="6.42578125" style="123" customWidth="1"/>
    <col min="3607" max="3835" width="11.42578125" style="123"/>
    <col min="3836" max="3836" width="1" style="123" customWidth="1"/>
    <col min="3837" max="3837" width="4.28515625" style="123" customWidth="1"/>
    <col min="3838" max="3838" width="34.7109375" style="123" customWidth="1"/>
    <col min="3839" max="3839" width="0" style="123" hidden="1" customWidth="1"/>
    <col min="3840" max="3840" width="20" style="123" customWidth="1"/>
    <col min="3841" max="3841" width="20.85546875" style="123" customWidth="1"/>
    <col min="3842" max="3842" width="25" style="123" customWidth="1"/>
    <col min="3843" max="3843" width="18.7109375" style="123" customWidth="1"/>
    <col min="3844" max="3844" width="29.7109375" style="123" customWidth="1"/>
    <col min="3845" max="3845" width="13.42578125" style="123" customWidth="1"/>
    <col min="3846" max="3846" width="13.85546875" style="123" customWidth="1"/>
    <col min="3847" max="3851" width="16.5703125" style="123" customWidth="1"/>
    <col min="3852" max="3852" width="20.5703125" style="123" customWidth="1"/>
    <col min="3853" max="3853" width="21.140625" style="123" customWidth="1"/>
    <col min="3854" max="3854" width="9.5703125" style="123" customWidth="1"/>
    <col min="3855" max="3855" width="0.42578125" style="123" customWidth="1"/>
    <col min="3856" max="3862" width="6.42578125" style="123" customWidth="1"/>
    <col min="3863" max="4091" width="11.42578125" style="123"/>
    <col min="4092" max="4092" width="1" style="123" customWidth="1"/>
    <col min="4093" max="4093" width="4.28515625" style="123" customWidth="1"/>
    <col min="4094" max="4094" width="34.7109375" style="123" customWidth="1"/>
    <col min="4095" max="4095" width="0" style="123" hidden="1" customWidth="1"/>
    <col min="4096" max="4096" width="20" style="123" customWidth="1"/>
    <col min="4097" max="4097" width="20.85546875" style="123" customWidth="1"/>
    <col min="4098" max="4098" width="25" style="123" customWidth="1"/>
    <col min="4099" max="4099" width="18.7109375" style="123" customWidth="1"/>
    <col min="4100" max="4100" width="29.7109375" style="123" customWidth="1"/>
    <col min="4101" max="4101" width="13.42578125" style="123" customWidth="1"/>
    <col min="4102" max="4102" width="13.85546875" style="123" customWidth="1"/>
    <col min="4103" max="4107" width="16.5703125" style="123" customWidth="1"/>
    <col min="4108" max="4108" width="20.5703125" style="123" customWidth="1"/>
    <col min="4109" max="4109" width="21.140625" style="123" customWidth="1"/>
    <col min="4110" max="4110" width="9.5703125" style="123" customWidth="1"/>
    <col min="4111" max="4111" width="0.42578125" style="123" customWidth="1"/>
    <col min="4112" max="4118" width="6.42578125" style="123" customWidth="1"/>
    <col min="4119" max="4347" width="11.42578125" style="123"/>
    <col min="4348" max="4348" width="1" style="123" customWidth="1"/>
    <col min="4349" max="4349" width="4.28515625" style="123" customWidth="1"/>
    <col min="4350" max="4350" width="34.7109375" style="123" customWidth="1"/>
    <col min="4351" max="4351" width="0" style="123" hidden="1" customWidth="1"/>
    <col min="4352" max="4352" width="20" style="123" customWidth="1"/>
    <col min="4353" max="4353" width="20.85546875" style="123" customWidth="1"/>
    <col min="4354" max="4354" width="25" style="123" customWidth="1"/>
    <col min="4355" max="4355" width="18.7109375" style="123" customWidth="1"/>
    <col min="4356" max="4356" width="29.7109375" style="123" customWidth="1"/>
    <col min="4357" max="4357" width="13.42578125" style="123" customWidth="1"/>
    <col min="4358" max="4358" width="13.85546875" style="123" customWidth="1"/>
    <col min="4359" max="4363" width="16.5703125" style="123" customWidth="1"/>
    <col min="4364" max="4364" width="20.5703125" style="123" customWidth="1"/>
    <col min="4365" max="4365" width="21.140625" style="123" customWidth="1"/>
    <col min="4366" max="4366" width="9.5703125" style="123" customWidth="1"/>
    <col min="4367" max="4367" width="0.42578125" style="123" customWidth="1"/>
    <col min="4368" max="4374" width="6.42578125" style="123" customWidth="1"/>
    <col min="4375" max="4603" width="11.42578125" style="123"/>
    <col min="4604" max="4604" width="1" style="123" customWidth="1"/>
    <col min="4605" max="4605" width="4.28515625" style="123" customWidth="1"/>
    <col min="4606" max="4606" width="34.7109375" style="123" customWidth="1"/>
    <col min="4607" max="4607" width="0" style="123" hidden="1" customWidth="1"/>
    <col min="4608" max="4608" width="20" style="123" customWidth="1"/>
    <col min="4609" max="4609" width="20.85546875" style="123" customWidth="1"/>
    <col min="4610" max="4610" width="25" style="123" customWidth="1"/>
    <col min="4611" max="4611" width="18.7109375" style="123" customWidth="1"/>
    <col min="4612" max="4612" width="29.7109375" style="123" customWidth="1"/>
    <col min="4613" max="4613" width="13.42578125" style="123" customWidth="1"/>
    <col min="4614" max="4614" width="13.85546875" style="123" customWidth="1"/>
    <col min="4615" max="4619" width="16.5703125" style="123" customWidth="1"/>
    <col min="4620" max="4620" width="20.5703125" style="123" customWidth="1"/>
    <col min="4621" max="4621" width="21.140625" style="123" customWidth="1"/>
    <col min="4622" max="4622" width="9.5703125" style="123" customWidth="1"/>
    <col min="4623" max="4623" width="0.42578125" style="123" customWidth="1"/>
    <col min="4624" max="4630" width="6.42578125" style="123" customWidth="1"/>
    <col min="4631" max="4859" width="11.42578125" style="123"/>
    <col min="4860" max="4860" width="1" style="123" customWidth="1"/>
    <col min="4861" max="4861" width="4.28515625" style="123" customWidth="1"/>
    <col min="4862" max="4862" width="34.7109375" style="123" customWidth="1"/>
    <col min="4863" max="4863" width="0" style="123" hidden="1" customWidth="1"/>
    <col min="4864" max="4864" width="20" style="123" customWidth="1"/>
    <col min="4865" max="4865" width="20.85546875" style="123" customWidth="1"/>
    <col min="4866" max="4866" width="25" style="123" customWidth="1"/>
    <col min="4867" max="4867" width="18.7109375" style="123" customWidth="1"/>
    <col min="4868" max="4868" width="29.7109375" style="123" customWidth="1"/>
    <col min="4869" max="4869" width="13.42578125" style="123" customWidth="1"/>
    <col min="4870" max="4870" width="13.85546875" style="123" customWidth="1"/>
    <col min="4871" max="4875" width="16.5703125" style="123" customWidth="1"/>
    <col min="4876" max="4876" width="20.5703125" style="123" customWidth="1"/>
    <col min="4877" max="4877" width="21.140625" style="123" customWidth="1"/>
    <col min="4878" max="4878" width="9.5703125" style="123" customWidth="1"/>
    <col min="4879" max="4879" width="0.42578125" style="123" customWidth="1"/>
    <col min="4880" max="4886" width="6.42578125" style="123" customWidth="1"/>
    <col min="4887" max="5115" width="11.42578125" style="123"/>
    <col min="5116" max="5116" width="1" style="123" customWidth="1"/>
    <col min="5117" max="5117" width="4.28515625" style="123" customWidth="1"/>
    <col min="5118" max="5118" width="34.7109375" style="123" customWidth="1"/>
    <col min="5119" max="5119" width="0" style="123" hidden="1" customWidth="1"/>
    <col min="5120" max="5120" width="20" style="123" customWidth="1"/>
    <col min="5121" max="5121" width="20.85546875" style="123" customWidth="1"/>
    <col min="5122" max="5122" width="25" style="123" customWidth="1"/>
    <col min="5123" max="5123" width="18.7109375" style="123" customWidth="1"/>
    <col min="5124" max="5124" width="29.7109375" style="123" customWidth="1"/>
    <col min="5125" max="5125" width="13.42578125" style="123" customWidth="1"/>
    <col min="5126" max="5126" width="13.85546875" style="123" customWidth="1"/>
    <col min="5127" max="5131" width="16.5703125" style="123" customWidth="1"/>
    <col min="5132" max="5132" width="20.5703125" style="123" customWidth="1"/>
    <col min="5133" max="5133" width="21.140625" style="123" customWidth="1"/>
    <col min="5134" max="5134" width="9.5703125" style="123" customWidth="1"/>
    <col min="5135" max="5135" width="0.42578125" style="123" customWidth="1"/>
    <col min="5136" max="5142" width="6.42578125" style="123" customWidth="1"/>
    <col min="5143" max="5371" width="11.42578125" style="123"/>
    <col min="5372" max="5372" width="1" style="123" customWidth="1"/>
    <col min="5373" max="5373" width="4.28515625" style="123" customWidth="1"/>
    <col min="5374" max="5374" width="34.7109375" style="123" customWidth="1"/>
    <col min="5375" max="5375" width="0" style="123" hidden="1" customWidth="1"/>
    <col min="5376" max="5376" width="20" style="123" customWidth="1"/>
    <col min="5377" max="5377" width="20.85546875" style="123" customWidth="1"/>
    <col min="5378" max="5378" width="25" style="123" customWidth="1"/>
    <col min="5379" max="5379" width="18.7109375" style="123" customWidth="1"/>
    <col min="5380" max="5380" width="29.7109375" style="123" customWidth="1"/>
    <col min="5381" max="5381" width="13.42578125" style="123" customWidth="1"/>
    <col min="5382" max="5382" width="13.85546875" style="123" customWidth="1"/>
    <col min="5383" max="5387" width="16.5703125" style="123" customWidth="1"/>
    <col min="5388" max="5388" width="20.5703125" style="123" customWidth="1"/>
    <col min="5389" max="5389" width="21.140625" style="123" customWidth="1"/>
    <col min="5390" max="5390" width="9.5703125" style="123" customWidth="1"/>
    <col min="5391" max="5391" width="0.42578125" style="123" customWidth="1"/>
    <col min="5392" max="5398" width="6.42578125" style="123" customWidth="1"/>
    <col min="5399" max="5627" width="11.42578125" style="123"/>
    <col min="5628" max="5628" width="1" style="123" customWidth="1"/>
    <col min="5629" max="5629" width="4.28515625" style="123" customWidth="1"/>
    <col min="5630" max="5630" width="34.7109375" style="123" customWidth="1"/>
    <col min="5631" max="5631" width="0" style="123" hidden="1" customWidth="1"/>
    <col min="5632" max="5632" width="20" style="123" customWidth="1"/>
    <col min="5633" max="5633" width="20.85546875" style="123" customWidth="1"/>
    <col min="5634" max="5634" width="25" style="123" customWidth="1"/>
    <col min="5635" max="5635" width="18.7109375" style="123" customWidth="1"/>
    <col min="5636" max="5636" width="29.7109375" style="123" customWidth="1"/>
    <col min="5637" max="5637" width="13.42578125" style="123" customWidth="1"/>
    <col min="5638" max="5638" width="13.85546875" style="123" customWidth="1"/>
    <col min="5639" max="5643" width="16.5703125" style="123" customWidth="1"/>
    <col min="5644" max="5644" width="20.5703125" style="123" customWidth="1"/>
    <col min="5645" max="5645" width="21.140625" style="123" customWidth="1"/>
    <col min="5646" max="5646" width="9.5703125" style="123" customWidth="1"/>
    <col min="5647" max="5647" width="0.42578125" style="123" customWidth="1"/>
    <col min="5648" max="5654" width="6.42578125" style="123" customWidth="1"/>
    <col min="5655" max="5883" width="11.42578125" style="123"/>
    <col min="5884" max="5884" width="1" style="123" customWidth="1"/>
    <col min="5885" max="5885" width="4.28515625" style="123" customWidth="1"/>
    <col min="5886" max="5886" width="34.7109375" style="123" customWidth="1"/>
    <col min="5887" max="5887" width="0" style="123" hidden="1" customWidth="1"/>
    <col min="5888" max="5888" width="20" style="123" customWidth="1"/>
    <col min="5889" max="5889" width="20.85546875" style="123" customWidth="1"/>
    <col min="5890" max="5890" width="25" style="123" customWidth="1"/>
    <col min="5891" max="5891" width="18.7109375" style="123" customWidth="1"/>
    <col min="5892" max="5892" width="29.7109375" style="123" customWidth="1"/>
    <col min="5893" max="5893" width="13.42578125" style="123" customWidth="1"/>
    <col min="5894" max="5894" width="13.85546875" style="123" customWidth="1"/>
    <col min="5895" max="5899" width="16.5703125" style="123" customWidth="1"/>
    <col min="5900" max="5900" width="20.5703125" style="123" customWidth="1"/>
    <col min="5901" max="5901" width="21.140625" style="123" customWidth="1"/>
    <col min="5902" max="5902" width="9.5703125" style="123" customWidth="1"/>
    <col min="5903" max="5903" width="0.42578125" style="123" customWidth="1"/>
    <col min="5904" max="5910" width="6.42578125" style="123" customWidth="1"/>
    <col min="5911" max="6139" width="11.42578125" style="123"/>
    <col min="6140" max="6140" width="1" style="123" customWidth="1"/>
    <col min="6141" max="6141" width="4.28515625" style="123" customWidth="1"/>
    <col min="6142" max="6142" width="34.7109375" style="123" customWidth="1"/>
    <col min="6143" max="6143" width="0" style="123" hidden="1" customWidth="1"/>
    <col min="6144" max="6144" width="20" style="123" customWidth="1"/>
    <col min="6145" max="6145" width="20.85546875" style="123" customWidth="1"/>
    <col min="6146" max="6146" width="25" style="123" customWidth="1"/>
    <col min="6147" max="6147" width="18.7109375" style="123" customWidth="1"/>
    <col min="6148" max="6148" width="29.7109375" style="123" customWidth="1"/>
    <col min="6149" max="6149" width="13.42578125" style="123" customWidth="1"/>
    <col min="6150" max="6150" width="13.85546875" style="123" customWidth="1"/>
    <col min="6151" max="6155" width="16.5703125" style="123" customWidth="1"/>
    <col min="6156" max="6156" width="20.5703125" style="123" customWidth="1"/>
    <col min="6157" max="6157" width="21.140625" style="123" customWidth="1"/>
    <col min="6158" max="6158" width="9.5703125" style="123" customWidth="1"/>
    <col min="6159" max="6159" width="0.42578125" style="123" customWidth="1"/>
    <col min="6160" max="6166" width="6.42578125" style="123" customWidth="1"/>
    <col min="6167" max="6395" width="11.42578125" style="123"/>
    <col min="6396" max="6396" width="1" style="123" customWidth="1"/>
    <col min="6397" max="6397" width="4.28515625" style="123" customWidth="1"/>
    <col min="6398" max="6398" width="34.7109375" style="123" customWidth="1"/>
    <col min="6399" max="6399" width="0" style="123" hidden="1" customWidth="1"/>
    <col min="6400" max="6400" width="20" style="123" customWidth="1"/>
    <col min="6401" max="6401" width="20.85546875" style="123" customWidth="1"/>
    <col min="6402" max="6402" width="25" style="123" customWidth="1"/>
    <col min="6403" max="6403" width="18.7109375" style="123" customWidth="1"/>
    <col min="6404" max="6404" width="29.7109375" style="123" customWidth="1"/>
    <col min="6405" max="6405" width="13.42578125" style="123" customWidth="1"/>
    <col min="6406" max="6406" width="13.85546875" style="123" customWidth="1"/>
    <col min="6407" max="6411" width="16.5703125" style="123" customWidth="1"/>
    <col min="6412" max="6412" width="20.5703125" style="123" customWidth="1"/>
    <col min="6413" max="6413" width="21.140625" style="123" customWidth="1"/>
    <col min="6414" max="6414" width="9.5703125" style="123" customWidth="1"/>
    <col min="6415" max="6415" width="0.42578125" style="123" customWidth="1"/>
    <col min="6416" max="6422" width="6.42578125" style="123" customWidth="1"/>
    <col min="6423" max="6651" width="11.42578125" style="123"/>
    <col min="6652" max="6652" width="1" style="123" customWidth="1"/>
    <col min="6653" max="6653" width="4.28515625" style="123" customWidth="1"/>
    <col min="6654" max="6654" width="34.7109375" style="123" customWidth="1"/>
    <col min="6655" max="6655" width="0" style="123" hidden="1" customWidth="1"/>
    <col min="6656" max="6656" width="20" style="123" customWidth="1"/>
    <col min="6657" max="6657" width="20.85546875" style="123" customWidth="1"/>
    <col min="6658" max="6658" width="25" style="123" customWidth="1"/>
    <col min="6659" max="6659" width="18.7109375" style="123" customWidth="1"/>
    <col min="6660" max="6660" width="29.7109375" style="123" customWidth="1"/>
    <col min="6661" max="6661" width="13.42578125" style="123" customWidth="1"/>
    <col min="6662" max="6662" width="13.85546875" style="123" customWidth="1"/>
    <col min="6663" max="6667" width="16.5703125" style="123" customWidth="1"/>
    <col min="6668" max="6668" width="20.5703125" style="123" customWidth="1"/>
    <col min="6669" max="6669" width="21.140625" style="123" customWidth="1"/>
    <col min="6670" max="6670" width="9.5703125" style="123" customWidth="1"/>
    <col min="6671" max="6671" width="0.42578125" style="123" customWidth="1"/>
    <col min="6672" max="6678" width="6.42578125" style="123" customWidth="1"/>
    <col min="6679" max="6907" width="11.42578125" style="123"/>
    <col min="6908" max="6908" width="1" style="123" customWidth="1"/>
    <col min="6909" max="6909" width="4.28515625" style="123" customWidth="1"/>
    <col min="6910" max="6910" width="34.7109375" style="123" customWidth="1"/>
    <col min="6911" max="6911" width="0" style="123" hidden="1" customWidth="1"/>
    <col min="6912" max="6912" width="20" style="123" customWidth="1"/>
    <col min="6913" max="6913" width="20.85546875" style="123" customWidth="1"/>
    <col min="6914" max="6914" width="25" style="123" customWidth="1"/>
    <col min="6915" max="6915" width="18.7109375" style="123" customWidth="1"/>
    <col min="6916" max="6916" width="29.7109375" style="123" customWidth="1"/>
    <col min="6917" max="6917" width="13.42578125" style="123" customWidth="1"/>
    <col min="6918" max="6918" width="13.85546875" style="123" customWidth="1"/>
    <col min="6919" max="6923" width="16.5703125" style="123" customWidth="1"/>
    <col min="6924" max="6924" width="20.5703125" style="123" customWidth="1"/>
    <col min="6925" max="6925" width="21.140625" style="123" customWidth="1"/>
    <col min="6926" max="6926" width="9.5703125" style="123" customWidth="1"/>
    <col min="6927" max="6927" width="0.42578125" style="123" customWidth="1"/>
    <col min="6928" max="6934" width="6.42578125" style="123" customWidth="1"/>
    <col min="6935" max="7163" width="11.42578125" style="123"/>
    <col min="7164" max="7164" width="1" style="123" customWidth="1"/>
    <col min="7165" max="7165" width="4.28515625" style="123" customWidth="1"/>
    <col min="7166" max="7166" width="34.7109375" style="123" customWidth="1"/>
    <col min="7167" max="7167" width="0" style="123" hidden="1" customWidth="1"/>
    <col min="7168" max="7168" width="20" style="123" customWidth="1"/>
    <col min="7169" max="7169" width="20.85546875" style="123" customWidth="1"/>
    <col min="7170" max="7170" width="25" style="123" customWidth="1"/>
    <col min="7171" max="7171" width="18.7109375" style="123" customWidth="1"/>
    <col min="7172" max="7172" width="29.7109375" style="123" customWidth="1"/>
    <col min="7173" max="7173" width="13.42578125" style="123" customWidth="1"/>
    <col min="7174" max="7174" width="13.85546875" style="123" customWidth="1"/>
    <col min="7175" max="7179" width="16.5703125" style="123" customWidth="1"/>
    <col min="7180" max="7180" width="20.5703125" style="123" customWidth="1"/>
    <col min="7181" max="7181" width="21.140625" style="123" customWidth="1"/>
    <col min="7182" max="7182" width="9.5703125" style="123" customWidth="1"/>
    <col min="7183" max="7183" width="0.42578125" style="123" customWidth="1"/>
    <col min="7184" max="7190" width="6.42578125" style="123" customWidth="1"/>
    <col min="7191" max="7419" width="11.42578125" style="123"/>
    <col min="7420" max="7420" width="1" style="123" customWidth="1"/>
    <col min="7421" max="7421" width="4.28515625" style="123" customWidth="1"/>
    <col min="7422" max="7422" width="34.7109375" style="123" customWidth="1"/>
    <col min="7423" max="7423" width="0" style="123" hidden="1" customWidth="1"/>
    <col min="7424" max="7424" width="20" style="123" customWidth="1"/>
    <col min="7425" max="7425" width="20.85546875" style="123" customWidth="1"/>
    <col min="7426" max="7426" width="25" style="123" customWidth="1"/>
    <col min="7427" max="7427" width="18.7109375" style="123" customWidth="1"/>
    <col min="7428" max="7428" width="29.7109375" style="123" customWidth="1"/>
    <col min="7429" max="7429" width="13.42578125" style="123" customWidth="1"/>
    <col min="7430" max="7430" width="13.85546875" style="123" customWidth="1"/>
    <col min="7431" max="7435" width="16.5703125" style="123" customWidth="1"/>
    <col min="7436" max="7436" width="20.5703125" style="123" customWidth="1"/>
    <col min="7437" max="7437" width="21.140625" style="123" customWidth="1"/>
    <col min="7438" max="7438" width="9.5703125" style="123" customWidth="1"/>
    <col min="7439" max="7439" width="0.42578125" style="123" customWidth="1"/>
    <col min="7440" max="7446" width="6.42578125" style="123" customWidth="1"/>
    <col min="7447" max="7675" width="11.42578125" style="123"/>
    <col min="7676" max="7676" width="1" style="123" customWidth="1"/>
    <col min="7677" max="7677" width="4.28515625" style="123" customWidth="1"/>
    <col min="7678" max="7678" width="34.7109375" style="123" customWidth="1"/>
    <col min="7679" max="7679" width="0" style="123" hidden="1" customWidth="1"/>
    <col min="7680" max="7680" width="20" style="123" customWidth="1"/>
    <col min="7681" max="7681" width="20.85546875" style="123" customWidth="1"/>
    <col min="7682" max="7682" width="25" style="123" customWidth="1"/>
    <col min="7683" max="7683" width="18.7109375" style="123" customWidth="1"/>
    <col min="7684" max="7684" width="29.7109375" style="123" customWidth="1"/>
    <col min="7685" max="7685" width="13.42578125" style="123" customWidth="1"/>
    <col min="7686" max="7686" width="13.85546875" style="123" customWidth="1"/>
    <col min="7687" max="7691" width="16.5703125" style="123" customWidth="1"/>
    <col min="7692" max="7692" width="20.5703125" style="123" customWidth="1"/>
    <col min="7693" max="7693" width="21.140625" style="123" customWidth="1"/>
    <col min="7694" max="7694" width="9.5703125" style="123" customWidth="1"/>
    <col min="7695" max="7695" width="0.42578125" style="123" customWidth="1"/>
    <col min="7696" max="7702" width="6.42578125" style="123" customWidth="1"/>
    <col min="7703" max="7931" width="11.42578125" style="123"/>
    <col min="7932" max="7932" width="1" style="123" customWidth="1"/>
    <col min="7933" max="7933" width="4.28515625" style="123" customWidth="1"/>
    <col min="7934" max="7934" width="34.7109375" style="123" customWidth="1"/>
    <col min="7935" max="7935" width="0" style="123" hidden="1" customWidth="1"/>
    <col min="7936" max="7936" width="20" style="123" customWidth="1"/>
    <col min="7937" max="7937" width="20.85546875" style="123" customWidth="1"/>
    <col min="7938" max="7938" width="25" style="123" customWidth="1"/>
    <col min="7939" max="7939" width="18.7109375" style="123" customWidth="1"/>
    <col min="7940" max="7940" width="29.7109375" style="123" customWidth="1"/>
    <col min="7941" max="7941" width="13.42578125" style="123" customWidth="1"/>
    <col min="7942" max="7942" width="13.85546875" style="123" customWidth="1"/>
    <col min="7943" max="7947" width="16.5703125" style="123" customWidth="1"/>
    <col min="7948" max="7948" width="20.5703125" style="123" customWidth="1"/>
    <col min="7949" max="7949" width="21.140625" style="123" customWidth="1"/>
    <col min="7950" max="7950" width="9.5703125" style="123" customWidth="1"/>
    <col min="7951" max="7951" width="0.42578125" style="123" customWidth="1"/>
    <col min="7952" max="7958" width="6.42578125" style="123" customWidth="1"/>
    <col min="7959" max="8187" width="11.42578125" style="123"/>
    <col min="8188" max="8188" width="1" style="123" customWidth="1"/>
    <col min="8189" max="8189" width="4.28515625" style="123" customWidth="1"/>
    <col min="8190" max="8190" width="34.7109375" style="123" customWidth="1"/>
    <col min="8191" max="8191" width="0" style="123" hidden="1" customWidth="1"/>
    <col min="8192" max="8192" width="20" style="123" customWidth="1"/>
    <col min="8193" max="8193" width="20.85546875" style="123" customWidth="1"/>
    <col min="8194" max="8194" width="25" style="123" customWidth="1"/>
    <col min="8195" max="8195" width="18.7109375" style="123" customWidth="1"/>
    <col min="8196" max="8196" width="29.7109375" style="123" customWidth="1"/>
    <col min="8197" max="8197" width="13.42578125" style="123" customWidth="1"/>
    <col min="8198" max="8198" width="13.85546875" style="123" customWidth="1"/>
    <col min="8199" max="8203" width="16.5703125" style="123" customWidth="1"/>
    <col min="8204" max="8204" width="20.5703125" style="123" customWidth="1"/>
    <col min="8205" max="8205" width="21.140625" style="123" customWidth="1"/>
    <col min="8206" max="8206" width="9.5703125" style="123" customWidth="1"/>
    <col min="8207" max="8207" width="0.42578125" style="123" customWidth="1"/>
    <col min="8208" max="8214" width="6.42578125" style="123" customWidth="1"/>
    <col min="8215" max="8443" width="11.42578125" style="123"/>
    <col min="8444" max="8444" width="1" style="123" customWidth="1"/>
    <col min="8445" max="8445" width="4.28515625" style="123" customWidth="1"/>
    <col min="8446" max="8446" width="34.7109375" style="123" customWidth="1"/>
    <col min="8447" max="8447" width="0" style="123" hidden="1" customWidth="1"/>
    <col min="8448" max="8448" width="20" style="123" customWidth="1"/>
    <col min="8449" max="8449" width="20.85546875" style="123" customWidth="1"/>
    <col min="8450" max="8450" width="25" style="123" customWidth="1"/>
    <col min="8451" max="8451" width="18.7109375" style="123" customWidth="1"/>
    <col min="8452" max="8452" width="29.7109375" style="123" customWidth="1"/>
    <col min="8453" max="8453" width="13.42578125" style="123" customWidth="1"/>
    <col min="8454" max="8454" width="13.85546875" style="123" customWidth="1"/>
    <col min="8455" max="8459" width="16.5703125" style="123" customWidth="1"/>
    <col min="8460" max="8460" width="20.5703125" style="123" customWidth="1"/>
    <col min="8461" max="8461" width="21.140625" style="123" customWidth="1"/>
    <col min="8462" max="8462" width="9.5703125" style="123" customWidth="1"/>
    <col min="8463" max="8463" width="0.42578125" style="123" customWidth="1"/>
    <col min="8464" max="8470" width="6.42578125" style="123" customWidth="1"/>
    <col min="8471" max="8699" width="11.42578125" style="123"/>
    <col min="8700" max="8700" width="1" style="123" customWidth="1"/>
    <col min="8701" max="8701" width="4.28515625" style="123" customWidth="1"/>
    <col min="8702" max="8702" width="34.7109375" style="123" customWidth="1"/>
    <col min="8703" max="8703" width="0" style="123" hidden="1" customWidth="1"/>
    <col min="8704" max="8704" width="20" style="123" customWidth="1"/>
    <col min="8705" max="8705" width="20.85546875" style="123" customWidth="1"/>
    <col min="8706" max="8706" width="25" style="123" customWidth="1"/>
    <col min="8707" max="8707" width="18.7109375" style="123" customWidth="1"/>
    <col min="8708" max="8708" width="29.7109375" style="123" customWidth="1"/>
    <col min="8709" max="8709" width="13.42578125" style="123" customWidth="1"/>
    <col min="8710" max="8710" width="13.85546875" style="123" customWidth="1"/>
    <col min="8711" max="8715" width="16.5703125" style="123" customWidth="1"/>
    <col min="8716" max="8716" width="20.5703125" style="123" customWidth="1"/>
    <col min="8717" max="8717" width="21.140625" style="123" customWidth="1"/>
    <col min="8718" max="8718" width="9.5703125" style="123" customWidth="1"/>
    <col min="8719" max="8719" width="0.42578125" style="123" customWidth="1"/>
    <col min="8720" max="8726" width="6.42578125" style="123" customWidth="1"/>
    <col min="8727" max="8955" width="11.42578125" style="123"/>
    <col min="8956" max="8956" width="1" style="123" customWidth="1"/>
    <col min="8957" max="8957" width="4.28515625" style="123" customWidth="1"/>
    <col min="8958" max="8958" width="34.7109375" style="123" customWidth="1"/>
    <col min="8959" max="8959" width="0" style="123" hidden="1" customWidth="1"/>
    <col min="8960" max="8960" width="20" style="123" customWidth="1"/>
    <col min="8961" max="8961" width="20.85546875" style="123" customWidth="1"/>
    <col min="8962" max="8962" width="25" style="123" customWidth="1"/>
    <col min="8963" max="8963" width="18.7109375" style="123" customWidth="1"/>
    <col min="8964" max="8964" width="29.7109375" style="123" customWidth="1"/>
    <col min="8965" max="8965" width="13.42578125" style="123" customWidth="1"/>
    <col min="8966" max="8966" width="13.85546875" style="123" customWidth="1"/>
    <col min="8967" max="8971" width="16.5703125" style="123" customWidth="1"/>
    <col min="8972" max="8972" width="20.5703125" style="123" customWidth="1"/>
    <col min="8973" max="8973" width="21.140625" style="123" customWidth="1"/>
    <col min="8974" max="8974" width="9.5703125" style="123" customWidth="1"/>
    <col min="8975" max="8975" width="0.42578125" style="123" customWidth="1"/>
    <col min="8976" max="8982" width="6.42578125" style="123" customWidth="1"/>
    <col min="8983" max="9211" width="11.42578125" style="123"/>
    <col min="9212" max="9212" width="1" style="123" customWidth="1"/>
    <col min="9213" max="9213" width="4.28515625" style="123" customWidth="1"/>
    <col min="9214" max="9214" width="34.7109375" style="123" customWidth="1"/>
    <col min="9215" max="9215" width="0" style="123" hidden="1" customWidth="1"/>
    <col min="9216" max="9216" width="20" style="123" customWidth="1"/>
    <col min="9217" max="9217" width="20.85546875" style="123" customWidth="1"/>
    <col min="9218" max="9218" width="25" style="123" customWidth="1"/>
    <col min="9219" max="9219" width="18.7109375" style="123" customWidth="1"/>
    <col min="9220" max="9220" width="29.7109375" style="123" customWidth="1"/>
    <col min="9221" max="9221" width="13.42578125" style="123" customWidth="1"/>
    <col min="9222" max="9222" width="13.85546875" style="123" customWidth="1"/>
    <col min="9223" max="9227" width="16.5703125" style="123" customWidth="1"/>
    <col min="9228" max="9228" width="20.5703125" style="123" customWidth="1"/>
    <col min="9229" max="9229" width="21.140625" style="123" customWidth="1"/>
    <col min="9230" max="9230" width="9.5703125" style="123" customWidth="1"/>
    <col min="9231" max="9231" width="0.42578125" style="123" customWidth="1"/>
    <col min="9232" max="9238" width="6.42578125" style="123" customWidth="1"/>
    <col min="9239" max="9467" width="11.42578125" style="123"/>
    <col min="9468" max="9468" width="1" style="123" customWidth="1"/>
    <col min="9469" max="9469" width="4.28515625" style="123" customWidth="1"/>
    <col min="9470" max="9470" width="34.7109375" style="123" customWidth="1"/>
    <col min="9471" max="9471" width="0" style="123" hidden="1" customWidth="1"/>
    <col min="9472" max="9472" width="20" style="123" customWidth="1"/>
    <col min="9473" max="9473" width="20.85546875" style="123" customWidth="1"/>
    <col min="9474" max="9474" width="25" style="123" customWidth="1"/>
    <col min="9475" max="9475" width="18.7109375" style="123" customWidth="1"/>
    <col min="9476" max="9476" width="29.7109375" style="123" customWidth="1"/>
    <col min="9477" max="9477" width="13.42578125" style="123" customWidth="1"/>
    <col min="9478" max="9478" width="13.85546875" style="123" customWidth="1"/>
    <col min="9479" max="9483" width="16.5703125" style="123" customWidth="1"/>
    <col min="9484" max="9484" width="20.5703125" style="123" customWidth="1"/>
    <col min="9485" max="9485" width="21.140625" style="123" customWidth="1"/>
    <col min="9486" max="9486" width="9.5703125" style="123" customWidth="1"/>
    <col min="9487" max="9487" width="0.42578125" style="123" customWidth="1"/>
    <col min="9488" max="9494" width="6.42578125" style="123" customWidth="1"/>
    <col min="9495" max="9723" width="11.42578125" style="123"/>
    <col min="9724" max="9724" width="1" style="123" customWidth="1"/>
    <col min="9725" max="9725" width="4.28515625" style="123" customWidth="1"/>
    <col min="9726" max="9726" width="34.7109375" style="123" customWidth="1"/>
    <col min="9727" max="9727" width="0" style="123" hidden="1" customWidth="1"/>
    <col min="9728" max="9728" width="20" style="123" customWidth="1"/>
    <col min="9729" max="9729" width="20.85546875" style="123" customWidth="1"/>
    <col min="9730" max="9730" width="25" style="123" customWidth="1"/>
    <col min="9731" max="9731" width="18.7109375" style="123" customWidth="1"/>
    <col min="9732" max="9732" width="29.7109375" style="123" customWidth="1"/>
    <col min="9733" max="9733" width="13.42578125" style="123" customWidth="1"/>
    <col min="9734" max="9734" width="13.85546875" style="123" customWidth="1"/>
    <col min="9735" max="9739" width="16.5703125" style="123" customWidth="1"/>
    <col min="9740" max="9740" width="20.5703125" style="123" customWidth="1"/>
    <col min="9741" max="9741" width="21.140625" style="123" customWidth="1"/>
    <col min="9742" max="9742" width="9.5703125" style="123" customWidth="1"/>
    <col min="9743" max="9743" width="0.42578125" style="123" customWidth="1"/>
    <col min="9744" max="9750" width="6.42578125" style="123" customWidth="1"/>
    <col min="9751" max="9979" width="11.42578125" style="123"/>
    <col min="9980" max="9980" width="1" style="123" customWidth="1"/>
    <col min="9981" max="9981" width="4.28515625" style="123" customWidth="1"/>
    <col min="9982" max="9982" width="34.7109375" style="123" customWidth="1"/>
    <col min="9983" max="9983" width="0" style="123" hidden="1" customWidth="1"/>
    <col min="9984" max="9984" width="20" style="123" customWidth="1"/>
    <col min="9985" max="9985" width="20.85546875" style="123" customWidth="1"/>
    <col min="9986" max="9986" width="25" style="123" customWidth="1"/>
    <col min="9987" max="9987" width="18.7109375" style="123" customWidth="1"/>
    <col min="9988" max="9988" width="29.7109375" style="123" customWidth="1"/>
    <col min="9989" max="9989" width="13.42578125" style="123" customWidth="1"/>
    <col min="9990" max="9990" width="13.85546875" style="123" customWidth="1"/>
    <col min="9991" max="9995" width="16.5703125" style="123" customWidth="1"/>
    <col min="9996" max="9996" width="20.5703125" style="123" customWidth="1"/>
    <col min="9997" max="9997" width="21.140625" style="123" customWidth="1"/>
    <col min="9998" max="9998" width="9.5703125" style="123" customWidth="1"/>
    <col min="9999" max="9999" width="0.42578125" style="123" customWidth="1"/>
    <col min="10000" max="10006" width="6.42578125" style="123" customWidth="1"/>
    <col min="10007" max="10235" width="11.42578125" style="123"/>
    <col min="10236" max="10236" width="1" style="123" customWidth="1"/>
    <col min="10237" max="10237" width="4.28515625" style="123" customWidth="1"/>
    <col min="10238" max="10238" width="34.7109375" style="123" customWidth="1"/>
    <col min="10239" max="10239" width="0" style="123" hidden="1" customWidth="1"/>
    <col min="10240" max="10240" width="20" style="123" customWidth="1"/>
    <col min="10241" max="10241" width="20.85546875" style="123" customWidth="1"/>
    <col min="10242" max="10242" width="25" style="123" customWidth="1"/>
    <col min="10243" max="10243" width="18.7109375" style="123" customWidth="1"/>
    <col min="10244" max="10244" width="29.7109375" style="123" customWidth="1"/>
    <col min="10245" max="10245" width="13.42578125" style="123" customWidth="1"/>
    <col min="10246" max="10246" width="13.85546875" style="123" customWidth="1"/>
    <col min="10247" max="10251" width="16.5703125" style="123" customWidth="1"/>
    <col min="10252" max="10252" width="20.5703125" style="123" customWidth="1"/>
    <col min="10253" max="10253" width="21.140625" style="123" customWidth="1"/>
    <col min="10254" max="10254" width="9.5703125" style="123" customWidth="1"/>
    <col min="10255" max="10255" width="0.42578125" style="123" customWidth="1"/>
    <col min="10256" max="10262" width="6.42578125" style="123" customWidth="1"/>
    <col min="10263" max="10491" width="11.42578125" style="123"/>
    <col min="10492" max="10492" width="1" style="123" customWidth="1"/>
    <col min="10493" max="10493" width="4.28515625" style="123" customWidth="1"/>
    <col min="10494" max="10494" width="34.7109375" style="123" customWidth="1"/>
    <col min="10495" max="10495" width="0" style="123" hidden="1" customWidth="1"/>
    <col min="10496" max="10496" width="20" style="123" customWidth="1"/>
    <col min="10497" max="10497" width="20.85546875" style="123" customWidth="1"/>
    <col min="10498" max="10498" width="25" style="123" customWidth="1"/>
    <col min="10499" max="10499" width="18.7109375" style="123" customWidth="1"/>
    <col min="10500" max="10500" width="29.7109375" style="123" customWidth="1"/>
    <col min="10501" max="10501" width="13.42578125" style="123" customWidth="1"/>
    <col min="10502" max="10502" width="13.85546875" style="123" customWidth="1"/>
    <col min="10503" max="10507" width="16.5703125" style="123" customWidth="1"/>
    <col min="10508" max="10508" width="20.5703125" style="123" customWidth="1"/>
    <col min="10509" max="10509" width="21.140625" style="123" customWidth="1"/>
    <col min="10510" max="10510" width="9.5703125" style="123" customWidth="1"/>
    <col min="10511" max="10511" width="0.42578125" style="123" customWidth="1"/>
    <col min="10512" max="10518" width="6.42578125" style="123" customWidth="1"/>
    <col min="10519" max="10747" width="11.42578125" style="123"/>
    <col min="10748" max="10748" width="1" style="123" customWidth="1"/>
    <col min="10749" max="10749" width="4.28515625" style="123" customWidth="1"/>
    <col min="10750" max="10750" width="34.7109375" style="123" customWidth="1"/>
    <col min="10751" max="10751" width="0" style="123" hidden="1" customWidth="1"/>
    <col min="10752" max="10752" width="20" style="123" customWidth="1"/>
    <col min="10753" max="10753" width="20.85546875" style="123" customWidth="1"/>
    <col min="10754" max="10754" width="25" style="123" customWidth="1"/>
    <col min="10755" max="10755" width="18.7109375" style="123" customWidth="1"/>
    <col min="10756" max="10756" width="29.7109375" style="123" customWidth="1"/>
    <col min="10757" max="10757" width="13.42578125" style="123" customWidth="1"/>
    <col min="10758" max="10758" width="13.85546875" style="123" customWidth="1"/>
    <col min="10759" max="10763" width="16.5703125" style="123" customWidth="1"/>
    <col min="10764" max="10764" width="20.5703125" style="123" customWidth="1"/>
    <col min="10765" max="10765" width="21.140625" style="123" customWidth="1"/>
    <col min="10766" max="10766" width="9.5703125" style="123" customWidth="1"/>
    <col min="10767" max="10767" width="0.42578125" style="123" customWidth="1"/>
    <col min="10768" max="10774" width="6.42578125" style="123" customWidth="1"/>
    <col min="10775" max="11003" width="11.42578125" style="123"/>
    <col min="11004" max="11004" width="1" style="123" customWidth="1"/>
    <col min="11005" max="11005" width="4.28515625" style="123" customWidth="1"/>
    <col min="11006" max="11006" width="34.7109375" style="123" customWidth="1"/>
    <col min="11007" max="11007" width="0" style="123" hidden="1" customWidth="1"/>
    <col min="11008" max="11008" width="20" style="123" customWidth="1"/>
    <col min="11009" max="11009" width="20.85546875" style="123" customWidth="1"/>
    <col min="11010" max="11010" width="25" style="123" customWidth="1"/>
    <col min="11011" max="11011" width="18.7109375" style="123" customWidth="1"/>
    <col min="11012" max="11012" width="29.7109375" style="123" customWidth="1"/>
    <col min="11013" max="11013" width="13.42578125" style="123" customWidth="1"/>
    <col min="11014" max="11014" width="13.85546875" style="123" customWidth="1"/>
    <col min="11015" max="11019" width="16.5703125" style="123" customWidth="1"/>
    <col min="11020" max="11020" width="20.5703125" style="123" customWidth="1"/>
    <col min="11021" max="11021" width="21.140625" style="123" customWidth="1"/>
    <col min="11022" max="11022" width="9.5703125" style="123" customWidth="1"/>
    <col min="11023" max="11023" width="0.42578125" style="123" customWidth="1"/>
    <col min="11024" max="11030" width="6.42578125" style="123" customWidth="1"/>
    <col min="11031" max="11259" width="11.42578125" style="123"/>
    <col min="11260" max="11260" width="1" style="123" customWidth="1"/>
    <col min="11261" max="11261" width="4.28515625" style="123" customWidth="1"/>
    <col min="11262" max="11262" width="34.7109375" style="123" customWidth="1"/>
    <col min="11263" max="11263" width="0" style="123" hidden="1" customWidth="1"/>
    <col min="11264" max="11264" width="20" style="123" customWidth="1"/>
    <col min="11265" max="11265" width="20.85546875" style="123" customWidth="1"/>
    <col min="11266" max="11266" width="25" style="123" customWidth="1"/>
    <col min="11267" max="11267" width="18.7109375" style="123" customWidth="1"/>
    <col min="11268" max="11268" width="29.7109375" style="123" customWidth="1"/>
    <col min="11269" max="11269" width="13.42578125" style="123" customWidth="1"/>
    <col min="11270" max="11270" width="13.85546875" style="123" customWidth="1"/>
    <col min="11271" max="11275" width="16.5703125" style="123" customWidth="1"/>
    <col min="11276" max="11276" width="20.5703125" style="123" customWidth="1"/>
    <col min="11277" max="11277" width="21.140625" style="123" customWidth="1"/>
    <col min="11278" max="11278" width="9.5703125" style="123" customWidth="1"/>
    <col min="11279" max="11279" width="0.42578125" style="123" customWidth="1"/>
    <col min="11280" max="11286" width="6.42578125" style="123" customWidth="1"/>
    <col min="11287" max="11515" width="11.42578125" style="123"/>
    <col min="11516" max="11516" width="1" style="123" customWidth="1"/>
    <col min="11517" max="11517" width="4.28515625" style="123" customWidth="1"/>
    <col min="11518" max="11518" width="34.7109375" style="123" customWidth="1"/>
    <col min="11519" max="11519" width="0" style="123" hidden="1" customWidth="1"/>
    <col min="11520" max="11520" width="20" style="123" customWidth="1"/>
    <col min="11521" max="11521" width="20.85546875" style="123" customWidth="1"/>
    <col min="11522" max="11522" width="25" style="123" customWidth="1"/>
    <col min="11523" max="11523" width="18.7109375" style="123" customWidth="1"/>
    <col min="11524" max="11524" width="29.7109375" style="123" customWidth="1"/>
    <col min="11525" max="11525" width="13.42578125" style="123" customWidth="1"/>
    <col min="11526" max="11526" width="13.85546875" style="123" customWidth="1"/>
    <col min="11527" max="11531" width="16.5703125" style="123" customWidth="1"/>
    <col min="11532" max="11532" width="20.5703125" style="123" customWidth="1"/>
    <col min="11533" max="11533" width="21.140625" style="123" customWidth="1"/>
    <col min="11534" max="11534" width="9.5703125" style="123" customWidth="1"/>
    <col min="11535" max="11535" width="0.42578125" style="123" customWidth="1"/>
    <col min="11536" max="11542" width="6.42578125" style="123" customWidth="1"/>
    <col min="11543" max="11771" width="11.42578125" style="123"/>
    <col min="11772" max="11772" width="1" style="123" customWidth="1"/>
    <col min="11773" max="11773" width="4.28515625" style="123" customWidth="1"/>
    <col min="11774" max="11774" width="34.7109375" style="123" customWidth="1"/>
    <col min="11775" max="11775" width="0" style="123" hidden="1" customWidth="1"/>
    <col min="11776" max="11776" width="20" style="123" customWidth="1"/>
    <col min="11777" max="11777" width="20.85546875" style="123" customWidth="1"/>
    <col min="11778" max="11778" width="25" style="123" customWidth="1"/>
    <col min="11779" max="11779" width="18.7109375" style="123" customWidth="1"/>
    <col min="11780" max="11780" width="29.7109375" style="123" customWidth="1"/>
    <col min="11781" max="11781" width="13.42578125" style="123" customWidth="1"/>
    <col min="11782" max="11782" width="13.85546875" style="123" customWidth="1"/>
    <col min="11783" max="11787" width="16.5703125" style="123" customWidth="1"/>
    <col min="11788" max="11788" width="20.5703125" style="123" customWidth="1"/>
    <col min="11789" max="11789" width="21.140625" style="123" customWidth="1"/>
    <col min="11790" max="11790" width="9.5703125" style="123" customWidth="1"/>
    <col min="11791" max="11791" width="0.42578125" style="123" customWidth="1"/>
    <col min="11792" max="11798" width="6.42578125" style="123" customWidth="1"/>
    <col min="11799" max="12027" width="11.42578125" style="123"/>
    <col min="12028" max="12028" width="1" style="123" customWidth="1"/>
    <col min="12029" max="12029" width="4.28515625" style="123" customWidth="1"/>
    <col min="12030" max="12030" width="34.7109375" style="123" customWidth="1"/>
    <col min="12031" max="12031" width="0" style="123" hidden="1" customWidth="1"/>
    <col min="12032" max="12032" width="20" style="123" customWidth="1"/>
    <col min="12033" max="12033" width="20.85546875" style="123" customWidth="1"/>
    <col min="12034" max="12034" width="25" style="123" customWidth="1"/>
    <col min="12035" max="12035" width="18.7109375" style="123" customWidth="1"/>
    <col min="12036" max="12036" width="29.7109375" style="123" customWidth="1"/>
    <col min="12037" max="12037" width="13.42578125" style="123" customWidth="1"/>
    <col min="12038" max="12038" width="13.85546875" style="123" customWidth="1"/>
    <col min="12039" max="12043" width="16.5703125" style="123" customWidth="1"/>
    <col min="12044" max="12044" width="20.5703125" style="123" customWidth="1"/>
    <col min="12045" max="12045" width="21.140625" style="123" customWidth="1"/>
    <col min="12046" max="12046" width="9.5703125" style="123" customWidth="1"/>
    <col min="12047" max="12047" width="0.42578125" style="123" customWidth="1"/>
    <col min="12048" max="12054" width="6.42578125" style="123" customWidth="1"/>
    <col min="12055" max="12283" width="11.42578125" style="123"/>
    <col min="12284" max="12284" width="1" style="123" customWidth="1"/>
    <col min="12285" max="12285" width="4.28515625" style="123" customWidth="1"/>
    <col min="12286" max="12286" width="34.7109375" style="123" customWidth="1"/>
    <col min="12287" max="12287" width="0" style="123" hidden="1" customWidth="1"/>
    <col min="12288" max="12288" width="20" style="123" customWidth="1"/>
    <col min="12289" max="12289" width="20.85546875" style="123" customWidth="1"/>
    <col min="12290" max="12290" width="25" style="123" customWidth="1"/>
    <col min="12291" max="12291" width="18.7109375" style="123" customWidth="1"/>
    <col min="12292" max="12292" width="29.7109375" style="123" customWidth="1"/>
    <col min="12293" max="12293" width="13.42578125" style="123" customWidth="1"/>
    <col min="12294" max="12294" width="13.85546875" style="123" customWidth="1"/>
    <col min="12295" max="12299" width="16.5703125" style="123" customWidth="1"/>
    <col min="12300" max="12300" width="20.5703125" style="123" customWidth="1"/>
    <col min="12301" max="12301" width="21.140625" style="123" customWidth="1"/>
    <col min="12302" max="12302" width="9.5703125" style="123" customWidth="1"/>
    <col min="12303" max="12303" width="0.42578125" style="123" customWidth="1"/>
    <col min="12304" max="12310" width="6.42578125" style="123" customWidth="1"/>
    <col min="12311" max="12539" width="11.42578125" style="123"/>
    <col min="12540" max="12540" width="1" style="123" customWidth="1"/>
    <col min="12541" max="12541" width="4.28515625" style="123" customWidth="1"/>
    <col min="12542" max="12542" width="34.7109375" style="123" customWidth="1"/>
    <col min="12543" max="12543" width="0" style="123" hidden="1" customWidth="1"/>
    <col min="12544" max="12544" width="20" style="123" customWidth="1"/>
    <col min="12545" max="12545" width="20.85546875" style="123" customWidth="1"/>
    <col min="12546" max="12546" width="25" style="123" customWidth="1"/>
    <col min="12547" max="12547" width="18.7109375" style="123" customWidth="1"/>
    <col min="12548" max="12548" width="29.7109375" style="123" customWidth="1"/>
    <col min="12549" max="12549" width="13.42578125" style="123" customWidth="1"/>
    <col min="12550" max="12550" width="13.85546875" style="123" customWidth="1"/>
    <col min="12551" max="12555" width="16.5703125" style="123" customWidth="1"/>
    <col min="12556" max="12556" width="20.5703125" style="123" customWidth="1"/>
    <col min="12557" max="12557" width="21.140625" style="123" customWidth="1"/>
    <col min="12558" max="12558" width="9.5703125" style="123" customWidth="1"/>
    <col min="12559" max="12559" width="0.42578125" style="123" customWidth="1"/>
    <col min="12560" max="12566" width="6.42578125" style="123" customWidth="1"/>
    <col min="12567" max="12795" width="11.42578125" style="123"/>
    <col min="12796" max="12796" width="1" style="123" customWidth="1"/>
    <col min="12797" max="12797" width="4.28515625" style="123" customWidth="1"/>
    <col min="12798" max="12798" width="34.7109375" style="123" customWidth="1"/>
    <col min="12799" max="12799" width="0" style="123" hidden="1" customWidth="1"/>
    <col min="12800" max="12800" width="20" style="123" customWidth="1"/>
    <col min="12801" max="12801" width="20.85546875" style="123" customWidth="1"/>
    <col min="12802" max="12802" width="25" style="123" customWidth="1"/>
    <col min="12803" max="12803" width="18.7109375" style="123" customWidth="1"/>
    <col min="12804" max="12804" width="29.7109375" style="123" customWidth="1"/>
    <col min="12805" max="12805" width="13.42578125" style="123" customWidth="1"/>
    <col min="12806" max="12806" width="13.85546875" style="123" customWidth="1"/>
    <col min="12807" max="12811" width="16.5703125" style="123" customWidth="1"/>
    <col min="12812" max="12812" width="20.5703125" style="123" customWidth="1"/>
    <col min="12813" max="12813" width="21.140625" style="123" customWidth="1"/>
    <col min="12814" max="12814" width="9.5703125" style="123" customWidth="1"/>
    <col min="12815" max="12815" width="0.42578125" style="123" customWidth="1"/>
    <col min="12816" max="12822" width="6.42578125" style="123" customWidth="1"/>
    <col min="12823" max="13051" width="11.42578125" style="123"/>
    <col min="13052" max="13052" width="1" style="123" customWidth="1"/>
    <col min="13053" max="13053" width="4.28515625" style="123" customWidth="1"/>
    <col min="13054" max="13054" width="34.7109375" style="123" customWidth="1"/>
    <col min="13055" max="13055" width="0" style="123" hidden="1" customWidth="1"/>
    <col min="13056" max="13056" width="20" style="123" customWidth="1"/>
    <col min="13057" max="13057" width="20.85546875" style="123" customWidth="1"/>
    <col min="13058" max="13058" width="25" style="123" customWidth="1"/>
    <col min="13059" max="13059" width="18.7109375" style="123" customWidth="1"/>
    <col min="13060" max="13060" width="29.7109375" style="123" customWidth="1"/>
    <col min="13061" max="13061" width="13.42578125" style="123" customWidth="1"/>
    <col min="13062" max="13062" width="13.85546875" style="123" customWidth="1"/>
    <col min="13063" max="13067" width="16.5703125" style="123" customWidth="1"/>
    <col min="13068" max="13068" width="20.5703125" style="123" customWidth="1"/>
    <col min="13069" max="13069" width="21.140625" style="123" customWidth="1"/>
    <col min="13070" max="13070" width="9.5703125" style="123" customWidth="1"/>
    <col min="13071" max="13071" width="0.42578125" style="123" customWidth="1"/>
    <col min="13072" max="13078" width="6.42578125" style="123" customWidth="1"/>
    <col min="13079" max="13307" width="11.42578125" style="123"/>
    <col min="13308" max="13308" width="1" style="123" customWidth="1"/>
    <col min="13309" max="13309" width="4.28515625" style="123" customWidth="1"/>
    <col min="13310" max="13310" width="34.7109375" style="123" customWidth="1"/>
    <col min="13311" max="13311" width="0" style="123" hidden="1" customWidth="1"/>
    <col min="13312" max="13312" width="20" style="123" customWidth="1"/>
    <col min="13313" max="13313" width="20.85546875" style="123" customWidth="1"/>
    <col min="13314" max="13314" width="25" style="123" customWidth="1"/>
    <col min="13315" max="13315" width="18.7109375" style="123" customWidth="1"/>
    <col min="13316" max="13316" width="29.7109375" style="123" customWidth="1"/>
    <col min="13317" max="13317" width="13.42578125" style="123" customWidth="1"/>
    <col min="13318" max="13318" width="13.85546875" style="123" customWidth="1"/>
    <col min="13319" max="13323" width="16.5703125" style="123" customWidth="1"/>
    <col min="13324" max="13324" width="20.5703125" style="123" customWidth="1"/>
    <col min="13325" max="13325" width="21.140625" style="123" customWidth="1"/>
    <col min="13326" max="13326" width="9.5703125" style="123" customWidth="1"/>
    <col min="13327" max="13327" width="0.42578125" style="123" customWidth="1"/>
    <col min="13328" max="13334" width="6.42578125" style="123" customWidth="1"/>
    <col min="13335" max="13563" width="11.42578125" style="123"/>
    <col min="13564" max="13564" width="1" style="123" customWidth="1"/>
    <col min="13565" max="13565" width="4.28515625" style="123" customWidth="1"/>
    <col min="13566" max="13566" width="34.7109375" style="123" customWidth="1"/>
    <col min="13567" max="13567" width="0" style="123" hidden="1" customWidth="1"/>
    <col min="13568" max="13568" width="20" style="123" customWidth="1"/>
    <col min="13569" max="13569" width="20.85546875" style="123" customWidth="1"/>
    <col min="13570" max="13570" width="25" style="123" customWidth="1"/>
    <col min="13571" max="13571" width="18.7109375" style="123" customWidth="1"/>
    <col min="13572" max="13572" width="29.7109375" style="123" customWidth="1"/>
    <col min="13573" max="13573" width="13.42578125" style="123" customWidth="1"/>
    <col min="13574" max="13574" width="13.85546875" style="123" customWidth="1"/>
    <col min="13575" max="13579" width="16.5703125" style="123" customWidth="1"/>
    <col min="13580" max="13580" width="20.5703125" style="123" customWidth="1"/>
    <col min="13581" max="13581" width="21.140625" style="123" customWidth="1"/>
    <col min="13582" max="13582" width="9.5703125" style="123" customWidth="1"/>
    <col min="13583" max="13583" width="0.42578125" style="123" customWidth="1"/>
    <col min="13584" max="13590" width="6.42578125" style="123" customWidth="1"/>
    <col min="13591" max="13819" width="11.42578125" style="123"/>
    <col min="13820" max="13820" width="1" style="123" customWidth="1"/>
    <col min="13821" max="13821" width="4.28515625" style="123" customWidth="1"/>
    <col min="13822" max="13822" width="34.7109375" style="123" customWidth="1"/>
    <col min="13823" max="13823" width="0" style="123" hidden="1" customWidth="1"/>
    <col min="13824" max="13824" width="20" style="123" customWidth="1"/>
    <col min="13825" max="13825" width="20.85546875" style="123" customWidth="1"/>
    <col min="13826" max="13826" width="25" style="123" customWidth="1"/>
    <col min="13827" max="13827" width="18.7109375" style="123" customWidth="1"/>
    <col min="13828" max="13828" width="29.7109375" style="123" customWidth="1"/>
    <col min="13829" max="13829" width="13.42578125" style="123" customWidth="1"/>
    <col min="13830" max="13830" width="13.85546875" style="123" customWidth="1"/>
    <col min="13831" max="13835" width="16.5703125" style="123" customWidth="1"/>
    <col min="13836" max="13836" width="20.5703125" style="123" customWidth="1"/>
    <col min="13837" max="13837" width="21.140625" style="123" customWidth="1"/>
    <col min="13838" max="13838" width="9.5703125" style="123" customWidth="1"/>
    <col min="13839" max="13839" width="0.42578125" style="123" customWidth="1"/>
    <col min="13840" max="13846" width="6.42578125" style="123" customWidth="1"/>
    <col min="13847" max="14075" width="11.42578125" style="123"/>
    <col min="14076" max="14076" width="1" style="123" customWidth="1"/>
    <col min="14077" max="14077" width="4.28515625" style="123" customWidth="1"/>
    <col min="14078" max="14078" width="34.7109375" style="123" customWidth="1"/>
    <col min="14079" max="14079" width="0" style="123" hidden="1" customWidth="1"/>
    <col min="14080" max="14080" width="20" style="123" customWidth="1"/>
    <col min="14081" max="14081" width="20.85546875" style="123" customWidth="1"/>
    <col min="14082" max="14082" width="25" style="123" customWidth="1"/>
    <col min="14083" max="14083" width="18.7109375" style="123" customWidth="1"/>
    <col min="14084" max="14084" width="29.7109375" style="123" customWidth="1"/>
    <col min="14085" max="14085" width="13.42578125" style="123" customWidth="1"/>
    <col min="14086" max="14086" width="13.85546875" style="123" customWidth="1"/>
    <col min="14087" max="14091" width="16.5703125" style="123" customWidth="1"/>
    <col min="14092" max="14092" width="20.5703125" style="123" customWidth="1"/>
    <col min="14093" max="14093" width="21.140625" style="123" customWidth="1"/>
    <col min="14094" max="14094" width="9.5703125" style="123" customWidth="1"/>
    <col min="14095" max="14095" width="0.42578125" style="123" customWidth="1"/>
    <col min="14096" max="14102" width="6.42578125" style="123" customWidth="1"/>
    <col min="14103" max="14331" width="11.42578125" style="123"/>
    <col min="14332" max="14332" width="1" style="123" customWidth="1"/>
    <col min="14333" max="14333" width="4.28515625" style="123" customWidth="1"/>
    <col min="14334" max="14334" width="34.7109375" style="123" customWidth="1"/>
    <col min="14335" max="14335" width="0" style="123" hidden="1" customWidth="1"/>
    <col min="14336" max="14336" width="20" style="123" customWidth="1"/>
    <col min="14337" max="14337" width="20.85546875" style="123" customWidth="1"/>
    <col min="14338" max="14338" width="25" style="123" customWidth="1"/>
    <col min="14339" max="14339" width="18.7109375" style="123" customWidth="1"/>
    <col min="14340" max="14340" width="29.7109375" style="123" customWidth="1"/>
    <col min="14341" max="14341" width="13.42578125" style="123" customWidth="1"/>
    <col min="14342" max="14342" width="13.85546875" style="123" customWidth="1"/>
    <col min="14343" max="14347" width="16.5703125" style="123" customWidth="1"/>
    <col min="14348" max="14348" width="20.5703125" style="123" customWidth="1"/>
    <col min="14349" max="14349" width="21.140625" style="123" customWidth="1"/>
    <col min="14350" max="14350" width="9.5703125" style="123" customWidth="1"/>
    <col min="14351" max="14351" width="0.42578125" style="123" customWidth="1"/>
    <col min="14352" max="14358" width="6.42578125" style="123" customWidth="1"/>
    <col min="14359" max="14587" width="11.42578125" style="123"/>
    <col min="14588" max="14588" width="1" style="123" customWidth="1"/>
    <col min="14589" max="14589" width="4.28515625" style="123" customWidth="1"/>
    <col min="14590" max="14590" width="34.7109375" style="123" customWidth="1"/>
    <col min="14591" max="14591" width="0" style="123" hidden="1" customWidth="1"/>
    <col min="14592" max="14592" width="20" style="123" customWidth="1"/>
    <col min="14593" max="14593" width="20.85546875" style="123" customWidth="1"/>
    <col min="14594" max="14594" width="25" style="123" customWidth="1"/>
    <col min="14595" max="14595" width="18.7109375" style="123" customWidth="1"/>
    <col min="14596" max="14596" width="29.7109375" style="123" customWidth="1"/>
    <col min="14597" max="14597" width="13.42578125" style="123" customWidth="1"/>
    <col min="14598" max="14598" width="13.85546875" style="123" customWidth="1"/>
    <col min="14599" max="14603" width="16.5703125" style="123" customWidth="1"/>
    <col min="14604" max="14604" width="20.5703125" style="123" customWidth="1"/>
    <col min="14605" max="14605" width="21.140625" style="123" customWidth="1"/>
    <col min="14606" max="14606" width="9.5703125" style="123" customWidth="1"/>
    <col min="14607" max="14607" width="0.42578125" style="123" customWidth="1"/>
    <col min="14608" max="14614" width="6.42578125" style="123" customWidth="1"/>
    <col min="14615" max="14843" width="11.42578125" style="123"/>
    <col min="14844" max="14844" width="1" style="123" customWidth="1"/>
    <col min="14845" max="14845" width="4.28515625" style="123" customWidth="1"/>
    <col min="14846" max="14846" width="34.7109375" style="123" customWidth="1"/>
    <col min="14847" max="14847" width="0" style="123" hidden="1" customWidth="1"/>
    <col min="14848" max="14848" width="20" style="123" customWidth="1"/>
    <col min="14849" max="14849" width="20.85546875" style="123" customWidth="1"/>
    <col min="14850" max="14850" width="25" style="123" customWidth="1"/>
    <col min="14851" max="14851" width="18.7109375" style="123" customWidth="1"/>
    <col min="14852" max="14852" width="29.7109375" style="123" customWidth="1"/>
    <col min="14853" max="14853" width="13.42578125" style="123" customWidth="1"/>
    <col min="14854" max="14854" width="13.85546875" style="123" customWidth="1"/>
    <col min="14855" max="14859" width="16.5703125" style="123" customWidth="1"/>
    <col min="14860" max="14860" width="20.5703125" style="123" customWidth="1"/>
    <col min="14861" max="14861" width="21.140625" style="123" customWidth="1"/>
    <col min="14862" max="14862" width="9.5703125" style="123" customWidth="1"/>
    <col min="14863" max="14863" width="0.42578125" style="123" customWidth="1"/>
    <col min="14864" max="14870" width="6.42578125" style="123" customWidth="1"/>
    <col min="14871" max="15099" width="11.42578125" style="123"/>
    <col min="15100" max="15100" width="1" style="123" customWidth="1"/>
    <col min="15101" max="15101" width="4.28515625" style="123" customWidth="1"/>
    <col min="15102" max="15102" width="34.7109375" style="123" customWidth="1"/>
    <col min="15103" max="15103" width="0" style="123" hidden="1" customWidth="1"/>
    <col min="15104" max="15104" width="20" style="123" customWidth="1"/>
    <col min="15105" max="15105" width="20.85546875" style="123" customWidth="1"/>
    <col min="15106" max="15106" width="25" style="123" customWidth="1"/>
    <col min="15107" max="15107" width="18.7109375" style="123" customWidth="1"/>
    <col min="15108" max="15108" width="29.7109375" style="123" customWidth="1"/>
    <col min="15109" max="15109" width="13.42578125" style="123" customWidth="1"/>
    <col min="15110" max="15110" width="13.85546875" style="123" customWidth="1"/>
    <col min="15111" max="15115" width="16.5703125" style="123" customWidth="1"/>
    <col min="15116" max="15116" width="20.5703125" style="123" customWidth="1"/>
    <col min="15117" max="15117" width="21.140625" style="123" customWidth="1"/>
    <col min="15118" max="15118" width="9.5703125" style="123" customWidth="1"/>
    <col min="15119" max="15119" width="0.42578125" style="123" customWidth="1"/>
    <col min="15120" max="15126" width="6.42578125" style="123" customWidth="1"/>
    <col min="15127" max="15355" width="11.42578125" style="123"/>
    <col min="15356" max="15356" width="1" style="123" customWidth="1"/>
    <col min="15357" max="15357" width="4.28515625" style="123" customWidth="1"/>
    <col min="15358" max="15358" width="34.7109375" style="123" customWidth="1"/>
    <col min="15359" max="15359" width="0" style="123" hidden="1" customWidth="1"/>
    <col min="15360" max="15360" width="20" style="123" customWidth="1"/>
    <col min="15361" max="15361" width="20.85546875" style="123" customWidth="1"/>
    <col min="15362" max="15362" width="25" style="123" customWidth="1"/>
    <col min="15363" max="15363" width="18.7109375" style="123" customWidth="1"/>
    <col min="15364" max="15364" width="29.7109375" style="123" customWidth="1"/>
    <col min="15365" max="15365" width="13.42578125" style="123" customWidth="1"/>
    <col min="15366" max="15366" width="13.85546875" style="123" customWidth="1"/>
    <col min="15367" max="15371" width="16.5703125" style="123" customWidth="1"/>
    <col min="15372" max="15372" width="20.5703125" style="123" customWidth="1"/>
    <col min="15373" max="15373" width="21.140625" style="123" customWidth="1"/>
    <col min="15374" max="15374" width="9.5703125" style="123" customWidth="1"/>
    <col min="15375" max="15375" width="0.42578125" style="123" customWidth="1"/>
    <col min="15376" max="15382" width="6.42578125" style="123" customWidth="1"/>
    <col min="15383" max="15611" width="11.42578125" style="123"/>
    <col min="15612" max="15612" width="1" style="123" customWidth="1"/>
    <col min="15613" max="15613" width="4.28515625" style="123" customWidth="1"/>
    <col min="15614" max="15614" width="34.7109375" style="123" customWidth="1"/>
    <col min="15615" max="15615" width="0" style="123" hidden="1" customWidth="1"/>
    <col min="15616" max="15616" width="20" style="123" customWidth="1"/>
    <col min="15617" max="15617" width="20.85546875" style="123" customWidth="1"/>
    <col min="15618" max="15618" width="25" style="123" customWidth="1"/>
    <col min="15619" max="15619" width="18.7109375" style="123" customWidth="1"/>
    <col min="15620" max="15620" width="29.7109375" style="123" customWidth="1"/>
    <col min="15621" max="15621" width="13.42578125" style="123" customWidth="1"/>
    <col min="15622" max="15622" width="13.85546875" style="123" customWidth="1"/>
    <col min="15623" max="15627" width="16.5703125" style="123" customWidth="1"/>
    <col min="15628" max="15628" width="20.5703125" style="123" customWidth="1"/>
    <col min="15629" max="15629" width="21.140625" style="123" customWidth="1"/>
    <col min="15630" max="15630" width="9.5703125" style="123" customWidth="1"/>
    <col min="15631" max="15631" width="0.42578125" style="123" customWidth="1"/>
    <col min="15632" max="15638" width="6.42578125" style="123" customWidth="1"/>
    <col min="15639" max="15867" width="11.42578125" style="123"/>
    <col min="15868" max="15868" width="1" style="123" customWidth="1"/>
    <col min="15869" max="15869" width="4.28515625" style="123" customWidth="1"/>
    <col min="15870" max="15870" width="34.7109375" style="123" customWidth="1"/>
    <col min="15871" max="15871" width="0" style="123" hidden="1" customWidth="1"/>
    <col min="15872" max="15872" width="20" style="123" customWidth="1"/>
    <col min="15873" max="15873" width="20.85546875" style="123" customWidth="1"/>
    <col min="15874" max="15874" width="25" style="123" customWidth="1"/>
    <col min="15875" max="15875" width="18.7109375" style="123" customWidth="1"/>
    <col min="15876" max="15876" width="29.7109375" style="123" customWidth="1"/>
    <col min="15877" max="15877" width="13.42578125" style="123" customWidth="1"/>
    <col min="15878" max="15878" width="13.85546875" style="123" customWidth="1"/>
    <col min="15879" max="15883" width="16.5703125" style="123" customWidth="1"/>
    <col min="15884" max="15884" width="20.5703125" style="123" customWidth="1"/>
    <col min="15885" max="15885" width="21.140625" style="123" customWidth="1"/>
    <col min="15886" max="15886" width="9.5703125" style="123" customWidth="1"/>
    <col min="15887" max="15887" width="0.42578125" style="123" customWidth="1"/>
    <col min="15888" max="15894" width="6.42578125" style="123" customWidth="1"/>
    <col min="15895" max="16123" width="11.42578125" style="123"/>
    <col min="16124" max="16124" width="1" style="123" customWidth="1"/>
    <col min="16125" max="16125" width="4.28515625" style="123" customWidth="1"/>
    <col min="16126" max="16126" width="34.7109375" style="123" customWidth="1"/>
    <col min="16127" max="16127" width="0" style="123" hidden="1" customWidth="1"/>
    <col min="16128" max="16128" width="20" style="123" customWidth="1"/>
    <col min="16129" max="16129" width="20.85546875" style="123" customWidth="1"/>
    <col min="16130" max="16130" width="25" style="123" customWidth="1"/>
    <col min="16131" max="16131" width="18.7109375" style="123" customWidth="1"/>
    <col min="16132" max="16132" width="29.7109375" style="123" customWidth="1"/>
    <col min="16133" max="16133" width="13.42578125" style="123" customWidth="1"/>
    <col min="16134" max="16134" width="13.85546875" style="123" customWidth="1"/>
    <col min="16135" max="16139" width="16.5703125" style="123" customWidth="1"/>
    <col min="16140" max="16140" width="20.5703125" style="123" customWidth="1"/>
    <col min="16141" max="16141" width="21.140625" style="123" customWidth="1"/>
    <col min="16142" max="16142" width="9.5703125" style="123" customWidth="1"/>
    <col min="16143" max="16143" width="0.42578125" style="123" customWidth="1"/>
    <col min="16144" max="16150" width="6.42578125" style="123" customWidth="1"/>
    <col min="16151" max="16371" width="11.42578125" style="123"/>
    <col min="16372" max="16384" width="11.42578125" style="123" customWidth="1"/>
  </cols>
  <sheetData>
    <row r="2" spans="1:16" ht="15" x14ac:dyDescent="0.25">
      <c r="B2" s="493" t="s">
        <v>77</v>
      </c>
      <c r="C2" s="494"/>
      <c r="D2" s="494"/>
      <c r="E2" s="494"/>
      <c r="F2" s="494"/>
      <c r="G2" s="494"/>
      <c r="H2" s="494"/>
      <c r="I2" s="494"/>
      <c r="J2" s="494"/>
      <c r="K2" s="494"/>
      <c r="L2" s="494"/>
      <c r="M2" s="494"/>
      <c r="N2" s="494"/>
      <c r="O2" s="494"/>
      <c r="P2" s="494"/>
    </row>
    <row r="4" spans="1:16" ht="15" x14ac:dyDescent="0.25">
      <c r="B4" s="505" t="s">
        <v>78</v>
      </c>
      <c r="C4" s="505"/>
      <c r="D4" s="505"/>
      <c r="E4" s="505"/>
      <c r="F4" s="505"/>
      <c r="G4" s="505"/>
      <c r="H4" s="505"/>
      <c r="I4" s="505"/>
      <c r="J4" s="505"/>
      <c r="K4" s="505"/>
      <c r="L4" s="505"/>
      <c r="M4" s="505"/>
      <c r="N4" s="505"/>
      <c r="O4" s="505"/>
      <c r="P4" s="505"/>
    </row>
    <row r="5" spans="1:16" s="171" customFormat="1" ht="15" x14ac:dyDescent="0.25">
      <c r="A5" s="508" t="s">
        <v>79</v>
      </c>
      <c r="B5" s="508"/>
      <c r="C5" s="508"/>
      <c r="D5" s="508"/>
      <c r="E5" s="508"/>
      <c r="F5" s="508"/>
      <c r="G5" s="508"/>
      <c r="H5" s="508"/>
      <c r="I5" s="508"/>
      <c r="J5" s="508"/>
      <c r="K5" s="508"/>
      <c r="L5" s="508"/>
    </row>
    <row r="6" spans="1:16" ht="15" thickBot="1" x14ac:dyDescent="0.3"/>
    <row r="7" spans="1:16" ht="15.75" thickBot="1" x14ac:dyDescent="0.3">
      <c r="B7" s="130" t="s">
        <v>80</v>
      </c>
      <c r="C7" s="500" t="s">
        <v>1065</v>
      </c>
      <c r="D7" s="500"/>
      <c r="E7" s="500"/>
      <c r="F7" s="500"/>
      <c r="G7" s="500"/>
      <c r="H7" s="500"/>
      <c r="I7" s="500"/>
      <c r="J7" s="500"/>
      <c r="K7" s="500"/>
      <c r="L7" s="500"/>
      <c r="M7" s="500"/>
      <c r="N7" s="501"/>
    </row>
    <row r="8" spans="1:16" ht="15.75" thickBot="1" x14ac:dyDescent="0.3">
      <c r="B8" s="130" t="s">
        <v>81</v>
      </c>
      <c r="C8" s="500"/>
      <c r="D8" s="500"/>
      <c r="E8" s="500"/>
      <c r="F8" s="500"/>
      <c r="G8" s="500"/>
      <c r="H8" s="500"/>
      <c r="I8" s="500"/>
      <c r="J8" s="500"/>
      <c r="K8" s="500"/>
      <c r="L8" s="500"/>
      <c r="M8" s="500"/>
      <c r="N8" s="501"/>
    </row>
    <row r="9" spans="1:16" ht="15.75" thickBot="1" x14ac:dyDescent="0.3">
      <c r="B9" s="130" t="s">
        <v>82</v>
      </c>
      <c r="C9" s="500"/>
      <c r="D9" s="500"/>
      <c r="E9" s="500"/>
      <c r="F9" s="500"/>
      <c r="G9" s="500"/>
      <c r="H9" s="500"/>
      <c r="I9" s="500"/>
      <c r="J9" s="500"/>
      <c r="K9" s="500"/>
      <c r="L9" s="500"/>
      <c r="M9" s="500"/>
      <c r="N9" s="501"/>
    </row>
    <row r="10" spans="1:16" ht="15.75" thickBot="1" x14ac:dyDescent="0.3">
      <c r="B10" s="130" t="s">
        <v>83</v>
      </c>
      <c r="C10" s="500"/>
      <c r="D10" s="500"/>
      <c r="E10" s="500"/>
      <c r="F10" s="500"/>
      <c r="G10" s="500"/>
      <c r="H10" s="500"/>
      <c r="I10" s="500"/>
      <c r="J10" s="500"/>
      <c r="K10" s="500"/>
      <c r="L10" s="500"/>
      <c r="M10" s="500"/>
      <c r="N10" s="501"/>
    </row>
    <row r="11" spans="1:16" ht="15.75" thickBot="1" x14ac:dyDescent="0.3">
      <c r="B11" s="130" t="s">
        <v>84</v>
      </c>
      <c r="C11" s="502" t="s">
        <v>1066</v>
      </c>
      <c r="D11" s="502"/>
      <c r="E11" s="503"/>
      <c r="F11" s="172"/>
      <c r="G11" s="172"/>
      <c r="H11" s="172"/>
      <c r="I11" s="172"/>
      <c r="J11" s="172"/>
      <c r="K11" s="172"/>
      <c r="L11" s="172"/>
      <c r="M11" s="172"/>
      <c r="N11" s="173"/>
    </row>
    <row r="12" spans="1:16" ht="15.75" thickBot="1" x14ac:dyDescent="0.3">
      <c r="B12" s="131" t="s">
        <v>85</v>
      </c>
      <c r="C12" s="147">
        <v>42021</v>
      </c>
      <c r="D12" s="104"/>
      <c r="E12" s="104"/>
      <c r="F12" s="104"/>
      <c r="G12" s="104"/>
      <c r="H12" s="104"/>
      <c r="I12" s="104"/>
      <c r="J12" s="104"/>
      <c r="K12" s="104"/>
      <c r="L12" s="104"/>
      <c r="M12" s="104"/>
      <c r="N12" s="105"/>
    </row>
    <row r="13" spans="1:16" ht="15" x14ac:dyDescent="0.25">
      <c r="B13" s="132"/>
      <c r="C13" s="148"/>
      <c r="D13" s="133"/>
      <c r="E13" s="133"/>
      <c r="F13" s="133"/>
      <c r="G13" s="133"/>
      <c r="H13" s="133"/>
      <c r="I13" s="174"/>
      <c r="J13" s="174"/>
      <c r="K13" s="174"/>
      <c r="L13" s="174"/>
      <c r="M13" s="174"/>
      <c r="N13" s="133"/>
    </row>
    <row r="14" spans="1:16" ht="15" x14ac:dyDescent="0.25">
      <c r="I14" s="174"/>
      <c r="J14" s="174"/>
      <c r="K14" s="174"/>
      <c r="L14" s="174"/>
      <c r="M14" s="174"/>
      <c r="N14" s="175"/>
    </row>
    <row r="15" spans="1:16" ht="15" x14ac:dyDescent="0.25">
      <c r="B15" s="498" t="s">
        <v>86</v>
      </c>
      <c r="C15" s="498"/>
      <c r="D15" s="176" t="s">
        <v>87</v>
      </c>
      <c r="E15" s="176" t="s">
        <v>88</v>
      </c>
      <c r="F15" s="176" t="s">
        <v>89</v>
      </c>
      <c r="G15" s="177"/>
      <c r="I15" s="149"/>
      <c r="J15" s="149"/>
      <c r="K15" s="149"/>
      <c r="L15" s="149"/>
      <c r="M15" s="149"/>
      <c r="N15" s="175"/>
    </row>
    <row r="16" spans="1:16" ht="15" x14ac:dyDescent="0.25">
      <c r="B16" s="498"/>
      <c r="C16" s="498"/>
      <c r="D16" s="176">
        <v>1</v>
      </c>
      <c r="E16" s="178">
        <v>1105724250</v>
      </c>
      <c r="F16" s="178">
        <v>450</v>
      </c>
      <c r="G16" s="179"/>
      <c r="I16" s="150"/>
      <c r="J16" s="150"/>
      <c r="K16" s="150"/>
      <c r="L16" s="150"/>
      <c r="M16" s="150"/>
      <c r="N16" s="175"/>
    </row>
    <row r="17" spans="1:14" ht="15" x14ac:dyDescent="0.25">
      <c r="B17" s="498"/>
      <c r="C17" s="498"/>
      <c r="D17" s="176"/>
      <c r="E17" s="178"/>
      <c r="F17" s="178"/>
      <c r="G17" s="179"/>
      <c r="I17" s="150"/>
      <c r="J17" s="150"/>
      <c r="K17" s="150"/>
      <c r="L17" s="150"/>
      <c r="M17" s="150"/>
      <c r="N17" s="175"/>
    </row>
    <row r="18" spans="1:14" ht="15" x14ac:dyDescent="0.25">
      <c r="B18" s="498"/>
      <c r="C18" s="498"/>
      <c r="D18" s="176"/>
      <c r="E18" s="178"/>
      <c r="F18" s="178"/>
      <c r="G18" s="179"/>
      <c r="I18" s="150"/>
      <c r="J18" s="150"/>
      <c r="K18" s="150"/>
      <c r="L18" s="150"/>
      <c r="M18" s="150"/>
      <c r="N18" s="175"/>
    </row>
    <row r="19" spans="1:14" ht="15" x14ac:dyDescent="0.25">
      <c r="B19" s="498"/>
      <c r="C19" s="498"/>
      <c r="D19" s="176"/>
      <c r="E19" s="180"/>
      <c r="F19" s="178"/>
      <c r="G19" s="179"/>
      <c r="H19" s="151"/>
      <c r="I19" s="150"/>
      <c r="J19" s="150"/>
      <c r="K19" s="150"/>
      <c r="L19" s="150"/>
      <c r="M19" s="150"/>
      <c r="N19" s="181"/>
    </row>
    <row r="20" spans="1:14" ht="15" x14ac:dyDescent="0.25">
      <c r="B20" s="498"/>
      <c r="C20" s="498"/>
      <c r="D20" s="176"/>
      <c r="E20" s="180"/>
      <c r="F20" s="178"/>
      <c r="G20" s="179"/>
      <c r="H20" s="151"/>
      <c r="I20" s="152"/>
      <c r="J20" s="152"/>
      <c r="K20" s="152"/>
      <c r="L20" s="152"/>
      <c r="M20" s="152"/>
      <c r="N20" s="181"/>
    </row>
    <row r="21" spans="1:14" ht="15" x14ac:dyDescent="0.25">
      <c r="B21" s="498"/>
      <c r="C21" s="498"/>
      <c r="D21" s="176"/>
      <c r="E21" s="180"/>
      <c r="F21" s="178"/>
      <c r="G21" s="179"/>
      <c r="H21" s="151"/>
      <c r="I21" s="174"/>
      <c r="J21" s="174"/>
      <c r="K21" s="174"/>
      <c r="L21" s="174"/>
      <c r="M21" s="174"/>
      <c r="N21" s="181"/>
    </row>
    <row r="22" spans="1:14" ht="15" x14ac:dyDescent="0.25">
      <c r="B22" s="498"/>
      <c r="C22" s="498"/>
      <c r="D22" s="176"/>
      <c r="E22" s="180"/>
      <c r="F22" s="178"/>
      <c r="G22" s="179"/>
      <c r="H22" s="151"/>
      <c r="I22" s="174"/>
      <c r="J22" s="174"/>
      <c r="K22" s="174"/>
      <c r="L22" s="174"/>
      <c r="M22" s="174"/>
      <c r="N22" s="181"/>
    </row>
    <row r="23" spans="1:14" ht="15.75" thickBot="1" x14ac:dyDescent="0.3">
      <c r="B23" s="489" t="s">
        <v>90</v>
      </c>
      <c r="C23" s="491"/>
      <c r="D23" s="176"/>
      <c r="E23" s="182">
        <f>SUM(E16:E22)</f>
        <v>1105724250</v>
      </c>
      <c r="F23" s="178">
        <f>SUM(F16:F22)</f>
        <v>450</v>
      </c>
      <c r="G23" s="179"/>
      <c r="H23" s="151"/>
      <c r="I23" s="174"/>
      <c r="J23" s="174"/>
      <c r="K23" s="174"/>
      <c r="L23" s="174"/>
      <c r="M23" s="174"/>
      <c r="N23" s="181"/>
    </row>
    <row r="24" spans="1:14" ht="43.5" thickBot="1" x14ac:dyDescent="0.3">
      <c r="A24" s="131"/>
      <c r="B24" s="127" t="s">
        <v>91</v>
      </c>
      <c r="C24" s="127" t="s">
        <v>92</v>
      </c>
      <c r="E24" s="149"/>
      <c r="F24" s="149"/>
      <c r="G24" s="149"/>
      <c r="H24" s="149"/>
      <c r="I24" s="132"/>
      <c r="J24" s="132"/>
      <c r="K24" s="132"/>
      <c r="L24" s="132"/>
      <c r="M24" s="132"/>
    </row>
    <row r="25" spans="1:14" ht="15.75" thickBot="1" x14ac:dyDescent="0.3">
      <c r="A25" s="183">
        <v>1</v>
      </c>
      <c r="C25" s="184">
        <f>+F23*80%</f>
        <v>360</v>
      </c>
      <c r="D25" s="150"/>
      <c r="E25" s="185">
        <f>E23</f>
        <v>1105724250</v>
      </c>
      <c r="F25" s="153"/>
      <c r="G25" s="153"/>
      <c r="H25" s="153"/>
      <c r="I25" s="186"/>
      <c r="J25" s="186"/>
      <c r="K25" s="186"/>
      <c r="L25" s="186"/>
      <c r="M25" s="186"/>
    </row>
    <row r="26" spans="1:14" ht="15" x14ac:dyDescent="0.25">
      <c r="A26" s="187"/>
      <c r="C26" s="108"/>
      <c r="D26" s="150"/>
      <c r="E26" s="154"/>
      <c r="F26" s="153"/>
      <c r="G26" s="153"/>
      <c r="H26" s="153"/>
      <c r="I26" s="186"/>
      <c r="J26" s="186"/>
      <c r="K26" s="186"/>
      <c r="L26" s="186"/>
      <c r="M26" s="186"/>
    </row>
    <row r="27" spans="1:14" ht="15" x14ac:dyDescent="0.25">
      <c r="A27" s="187"/>
      <c r="C27" s="108"/>
      <c r="D27" s="150"/>
      <c r="E27" s="154"/>
      <c r="F27" s="153"/>
      <c r="G27" s="153"/>
      <c r="H27" s="153"/>
      <c r="I27" s="186"/>
      <c r="J27" s="186"/>
      <c r="K27" s="186"/>
      <c r="L27" s="186"/>
      <c r="M27" s="186"/>
    </row>
    <row r="28" spans="1:14" ht="15" x14ac:dyDescent="0.2">
      <c r="A28" s="187"/>
      <c r="B28" s="188" t="s">
        <v>93</v>
      </c>
      <c r="C28" s="171"/>
      <c r="D28" s="171"/>
      <c r="E28" s="171"/>
      <c r="F28" s="171"/>
      <c r="G28" s="171"/>
      <c r="H28" s="171"/>
      <c r="I28" s="174"/>
      <c r="J28" s="174"/>
      <c r="K28" s="174"/>
      <c r="L28" s="174"/>
      <c r="M28" s="174"/>
      <c r="N28" s="175"/>
    </row>
    <row r="29" spans="1:14" ht="15" x14ac:dyDescent="0.2">
      <c r="A29" s="187"/>
      <c r="B29" s="171"/>
      <c r="C29" s="171"/>
      <c r="D29" s="171"/>
      <c r="E29" s="171"/>
      <c r="F29" s="171"/>
      <c r="G29" s="171"/>
      <c r="H29" s="171"/>
      <c r="I29" s="174"/>
      <c r="J29" s="174"/>
      <c r="K29" s="174"/>
      <c r="L29" s="174"/>
      <c r="M29" s="174"/>
      <c r="N29" s="175"/>
    </row>
    <row r="30" spans="1:14" ht="15" x14ac:dyDescent="0.2">
      <c r="A30" s="187"/>
      <c r="B30" s="176" t="s">
        <v>94</v>
      </c>
      <c r="C30" s="176" t="s">
        <v>75</v>
      </c>
      <c r="D30" s="176" t="s">
        <v>95</v>
      </c>
      <c r="E30" s="171"/>
      <c r="F30" s="171"/>
      <c r="G30" s="171"/>
      <c r="H30" s="171"/>
      <c r="I30" s="174"/>
      <c r="J30" s="174"/>
      <c r="K30" s="174"/>
      <c r="L30" s="174"/>
      <c r="M30" s="174"/>
      <c r="N30" s="175"/>
    </row>
    <row r="31" spans="1:14" ht="15" x14ac:dyDescent="0.2">
      <c r="A31" s="187"/>
      <c r="B31" s="99" t="s">
        <v>97</v>
      </c>
      <c r="C31" s="85" t="s">
        <v>98</v>
      </c>
      <c r="D31" s="99"/>
      <c r="E31" s="171"/>
      <c r="F31" s="171"/>
      <c r="G31" s="171"/>
      <c r="H31" s="171"/>
      <c r="I31" s="174"/>
      <c r="J31" s="174"/>
      <c r="K31" s="174"/>
      <c r="L31" s="174"/>
      <c r="M31" s="174"/>
      <c r="N31" s="175"/>
    </row>
    <row r="32" spans="1:14" ht="15" x14ac:dyDescent="0.2">
      <c r="A32" s="187"/>
      <c r="B32" s="99" t="s">
        <v>99</v>
      </c>
      <c r="C32" s="85" t="s">
        <v>98</v>
      </c>
      <c r="D32" s="99"/>
      <c r="E32" s="171"/>
      <c r="F32" s="171"/>
      <c r="G32" s="171"/>
      <c r="H32" s="171"/>
      <c r="I32" s="174"/>
      <c r="J32" s="174"/>
      <c r="K32" s="174"/>
      <c r="L32" s="174"/>
      <c r="M32" s="174"/>
      <c r="N32" s="175"/>
    </row>
    <row r="33" spans="1:14" ht="15" x14ac:dyDescent="0.2">
      <c r="A33" s="187"/>
      <c r="B33" s="99" t="s">
        <v>100</v>
      </c>
      <c r="C33" s="85" t="s">
        <v>98</v>
      </c>
      <c r="D33" s="99"/>
      <c r="E33" s="171"/>
      <c r="F33" s="171"/>
      <c r="G33" s="171"/>
      <c r="H33" s="171"/>
      <c r="I33" s="174"/>
      <c r="J33" s="174"/>
      <c r="K33" s="174"/>
      <c r="L33" s="174"/>
      <c r="M33" s="174"/>
      <c r="N33" s="175"/>
    </row>
    <row r="34" spans="1:14" ht="15" x14ac:dyDescent="0.2">
      <c r="A34" s="187"/>
      <c r="B34" s="99" t="s">
        <v>101</v>
      </c>
      <c r="C34" s="85" t="s">
        <v>98</v>
      </c>
      <c r="D34" s="99"/>
      <c r="E34" s="171"/>
      <c r="F34" s="171"/>
      <c r="G34" s="171"/>
      <c r="H34" s="171"/>
      <c r="I34" s="174"/>
      <c r="J34" s="174"/>
      <c r="K34" s="174"/>
      <c r="L34" s="174"/>
      <c r="M34" s="174"/>
      <c r="N34" s="175"/>
    </row>
    <row r="35" spans="1:14" ht="15" x14ac:dyDescent="0.2">
      <c r="A35" s="187"/>
      <c r="B35" s="171"/>
      <c r="C35" s="171"/>
      <c r="D35" s="171"/>
      <c r="E35" s="171"/>
      <c r="F35" s="171"/>
      <c r="G35" s="171"/>
      <c r="H35" s="171"/>
      <c r="I35" s="174"/>
      <c r="J35" s="174"/>
      <c r="K35" s="174"/>
      <c r="L35" s="174"/>
      <c r="M35" s="174"/>
      <c r="N35" s="175"/>
    </row>
    <row r="36" spans="1:14" ht="15" x14ac:dyDescent="0.2">
      <c r="A36" s="187"/>
      <c r="B36" s="171"/>
      <c r="C36" s="171"/>
      <c r="D36" s="171"/>
      <c r="E36" s="171"/>
      <c r="F36" s="171"/>
      <c r="G36" s="171"/>
      <c r="H36" s="171"/>
      <c r="I36" s="174"/>
      <c r="J36" s="174"/>
      <c r="K36" s="174"/>
      <c r="L36" s="174"/>
      <c r="M36" s="174"/>
      <c r="N36" s="175"/>
    </row>
    <row r="37" spans="1:14" ht="15" x14ac:dyDescent="0.2">
      <c r="A37" s="187"/>
      <c r="B37" s="188" t="s">
        <v>102</v>
      </c>
      <c r="C37" s="171"/>
      <c r="D37" s="171"/>
      <c r="E37" s="171"/>
      <c r="F37" s="171"/>
      <c r="G37" s="171"/>
      <c r="H37" s="171"/>
      <c r="I37" s="174"/>
      <c r="J37" s="174"/>
      <c r="K37" s="174"/>
      <c r="L37" s="174"/>
      <c r="M37" s="174"/>
      <c r="N37" s="175"/>
    </row>
    <row r="38" spans="1:14" ht="15" x14ac:dyDescent="0.2">
      <c r="A38" s="187"/>
      <c r="B38" s="171"/>
      <c r="C38" s="171"/>
      <c r="D38" s="171"/>
      <c r="E38" s="171"/>
      <c r="F38" s="171"/>
      <c r="G38" s="171"/>
      <c r="H38" s="171"/>
      <c r="I38" s="174"/>
      <c r="J38" s="174"/>
      <c r="K38" s="174"/>
      <c r="L38" s="174"/>
      <c r="M38" s="174"/>
      <c r="N38" s="175"/>
    </row>
    <row r="39" spans="1:14" ht="15" x14ac:dyDescent="0.2">
      <c r="A39" s="187"/>
      <c r="B39" s="171"/>
      <c r="C39" s="171"/>
      <c r="D39" s="171"/>
      <c r="E39" s="171"/>
      <c r="F39" s="171"/>
      <c r="G39" s="171"/>
      <c r="H39" s="171"/>
      <c r="I39" s="174"/>
      <c r="J39" s="174"/>
      <c r="K39" s="174"/>
      <c r="L39" s="174"/>
      <c r="M39" s="174"/>
      <c r="N39" s="175"/>
    </row>
    <row r="40" spans="1:14" ht="15" x14ac:dyDescent="0.2">
      <c r="A40" s="187"/>
      <c r="B40" s="176" t="s">
        <v>94</v>
      </c>
      <c r="C40" s="176" t="s">
        <v>103</v>
      </c>
      <c r="D40" s="158" t="s">
        <v>104</v>
      </c>
      <c r="E40" s="158" t="s">
        <v>105</v>
      </c>
      <c r="F40" s="171"/>
      <c r="G40" s="171"/>
      <c r="H40" s="171"/>
      <c r="I40" s="174"/>
      <c r="J40" s="174"/>
      <c r="K40" s="174"/>
      <c r="L40" s="174"/>
      <c r="M40" s="174"/>
      <c r="N40" s="175"/>
    </row>
    <row r="41" spans="1:14" ht="42.75" x14ac:dyDescent="0.2">
      <c r="A41" s="187"/>
      <c r="B41" s="190" t="s">
        <v>106</v>
      </c>
      <c r="C41" s="47">
        <v>40</v>
      </c>
      <c r="D41" s="85">
        <v>0</v>
      </c>
      <c r="E41" s="474">
        <f>+D41+D42</f>
        <v>0</v>
      </c>
      <c r="F41" s="171"/>
      <c r="G41" s="171"/>
      <c r="H41" s="171"/>
      <c r="I41" s="174"/>
      <c r="J41" s="174"/>
      <c r="K41" s="174"/>
      <c r="L41" s="174"/>
      <c r="M41" s="174"/>
      <c r="N41" s="175"/>
    </row>
    <row r="42" spans="1:14" ht="71.25" x14ac:dyDescent="0.2">
      <c r="A42" s="187"/>
      <c r="B42" s="190" t="s">
        <v>107</v>
      </c>
      <c r="C42" s="47">
        <v>60</v>
      </c>
      <c r="D42" s="85">
        <v>0</v>
      </c>
      <c r="E42" s="475"/>
      <c r="F42" s="171"/>
      <c r="G42" s="171"/>
      <c r="H42" s="171"/>
      <c r="I42" s="174"/>
      <c r="J42" s="174"/>
      <c r="K42" s="174"/>
      <c r="L42" s="174"/>
      <c r="M42" s="174"/>
      <c r="N42" s="175"/>
    </row>
    <row r="43" spans="1:14" ht="15" x14ac:dyDescent="0.25">
      <c r="A43" s="187"/>
      <c r="C43" s="108"/>
      <c r="D43" s="150"/>
      <c r="E43" s="154"/>
      <c r="F43" s="153"/>
      <c r="G43" s="153"/>
      <c r="H43" s="153"/>
      <c r="I43" s="186"/>
      <c r="J43" s="186"/>
      <c r="K43" s="186"/>
      <c r="L43" s="186"/>
      <c r="M43" s="186"/>
    </row>
    <row r="44" spans="1:14" ht="15" x14ac:dyDescent="0.25">
      <c r="A44" s="187"/>
      <c r="C44" s="108"/>
      <c r="D44" s="150"/>
      <c r="E44" s="154"/>
      <c r="F44" s="153"/>
      <c r="G44" s="153"/>
      <c r="H44" s="153"/>
      <c r="I44" s="186"/>
      <c r="J44" s="186"/>
      <c r="K44" s="186"/>
      <c r="L44" s="186"/>
      <c r="M44" s="186"/>
    </row>
    <row r="45" spans="1:14" ht="15" x14ac:dyDescent="0.25">
      <c r="A45" s="187"/>
      <c r="C45" s="108"/>
      <c r="D45" s="150"/>
      <c r="E45" s="154"/>
      <c r="F45" s="153"/>
      <c r="G45" s="153"/>
      <c r="H45" s="153"/>
      <c r="I45" s="186"/>
      <c r="J45" s="186"/>
      <c r="K45" s="186"/>
      <c r="L45" s="186"/>
      <c r="M45" s="186"/>
    </row>
    <row r="46" spans="1:14" ht="15" thickBot="1" x14ac:dyDescent="0.3">
      <c r="M46" s="504" t="s">
        <v>108</v>
      </c>
      <c r="N46" s="504"/>
    </row>
    <row r="47" spans="1:14" ht="15" x14ac:dyDescent="0.25">
      <c r="B47" s="188" t="s">
        <v>109</v>
      </c>
      <c r="K47" s="161">
        <v>40194</v>
      </c>
      <c r="M47" s="191"/>
      <c r="N47" s="191"/>
    </row>
    <row r="48" spans="1:14" ht="15" thickBot="1" x14ac:dyDescent="0.3">
      <c r="M48" s="191"/>
      <c r="N48" s="191"/>
    </row>
    <row r="49" spans="1:26" s="174" customFormat="1" ht="75" x14ac:dyDescent="0.25">
      <c r="B49" s="192" t="s">
        <v>110</v>
      </c>
      <c r="C49" s="192" t="s">
        <v>111</v>
      </c>
      <c r="D49" s="192" t="s">
        <v>112</v>
      </c>
      <c r="E49" s="192" t="s">
        <v>113</v>
      </c>
      <c r="F49" s="192" t="s">
        <v>114</v>
      </c>
      <c r="G49" s="192" t="s">
        <v>115</v>
      </c>
      <c r="H49" s="192" t="s">
        <v>116</v>
      </c>
      <c r="I49" s="192" t="s">
        <v>117</v>
      </c>
      <c r="J49" s="192" t="s">
        <v>118</v>
      </c>
      <c r="K49" s="192" t="s">
        <v>119</v>
      </c>
      <c r="L49" s="192" t="s">
        <v>120</v>
      </c>
      <c r="M49" s="193" t="s">
        <v>121</v>
      </c>
      <c r="N49" s="192" t="s">
        <v>122</v>
      </c>
      <c r="O49" s="192" t="s">
        <v>123</v>
      </c>
      <c r="P49" s="194" t="s">
        <v>124</v>
      </c>
      <c r="Q49" s="194" t="s">
        <v>125</v>
      </c>
    </row>
    <row r="50" spans="1:26" s="79" customFormat="1" ht="85.5" x14ac:dyDescent="0.25">
      <c r="A50" s="47" t="e">
        <f>+#REF!+1</f>
        <v>#REF!</v>
      </c>
      <c r="B50" s="62" t="s">
        <v>1065</v>
      </c>
      <c r="C50" s="62" t="s">
        <v>1065</v>
      </c>
      <c r="D50" s="62" t="s">
        <v>1067</v>
      </c>
      <c r="E50" s="62" t="s">
        <v>1068</v>
      </c>
      <c r="F50" s="63" t="s">
        <v>75</v>
      </c>
      <c r="G50" s="63" t="s">
        <v>385</v>
      </c>
      <c r="H50" s="65">
        <v>41843</v>
      </c>
      <c r="I50" s="65">
        <v>41984</v>
      </c>
      <c r="J50" s="66" t="s">
        <v>1069</v>
      </c>
      <c r="K50" s="67">
        <f>95/20</f>
        <v>4.75</v>
      </c>
      <c r="L50" s="66" t="s">
        <v>596</v>
      </c>
      <c r="M50" s="68">
        <v>187</v>
      </c>
      <c r="N50" s="68" t="s">
        <v>128</v>
      </c>
      <c r="O50" s="70">
        <v>357502863</v>
      </c>
      <c r="P50" s="70">
        <v>62</v>
      </c>
      <c r="Q50" s="76" t="s">
        <v>1070</v>
      </c>
      <c r="R50" s="86"/>
      <c r="S50" s="86"/>
      <c r="T50" s="86"/>
      <c r="U50" s="86"/>
      <c r="V50" s="86"/>
      <c r="W50" s="86"/>
      <c r="X50" s="86"/>
      <c r="Y50" s="86"/>
      <c r="Z50" s="86"/>
    </row>
    <row r="51" spans="1:26" s="79" customFormat="1" ht="85.5" x14ac:dyDescent="0.25">
      <c r="A51" s="47" t="e">
        <f t="shared" ref="A51:A52" si="0">+A50+1</f>
        <v>#REF!</v>
      </c>
      <c r="B51" s="62" t="s">
        <v>1065</v>
      </c>
      <c r="C51" s="62" t="s">
        <v>1065</v>
      </c>
      <c r="D51" s="62" t="s">
        <v>1067</v>
      </c>
      <c r="E51" s="62" t="s">
        <v>1071</v>
      </c>
      <c r="F51" s="63" t="s">
        <v>75</v>
      </c>
      <c r="G51" s="63" t="s">
        <v>385</v>
      </c>
      <c r="H51" s="65">
        <v>41843</v>
      </c>
      <c r="I51" s="256">
        <v>41984</v>
      </c>
      <c r="J51" s="66" t="s">
        <v>1069</v>
      </c>
      <c r="K51" s="66" t="s">
        <v>1072</v>
      </c>
      <c r="L51" s="66" t="s">
        <v>596</v>
      </c>
      <c r="M51" s="68">
        <v>127</v>
      </c>
      <c r="N51" s="68" t="s">
        <v>128</v>
      </c>
      <c r="O51" s="70">
        <v>260133467</v>
      </c>
      <c r="P51" s="70">
        <v>62</v>
      </c>
      <c r="Q51" s="76" t="s">
        <v>1070</v>
      </c>
      <c r="R51" s="86"/>
      <c r="S51" s="86"/>
      <c r="T51" s="86"/>
      <c r="U51" s="86"/>
      <c r="V51" s="86"/>
      <c r="W51" s="86"/>
      <c r="X51" s="86"/>
      <c r="Y51" s="86"/>
      <c r="Z51" s="86"/>
    </row>
    <row r="52" spans="1:26" s="79" customFormat="1" ht="85.5" x14ac:dyDescent="0.25">
      <c r="A52" s="47" t="e">
        <f t="shared" si="0"/>
        <v>#REF!</v>
      </c>
      <c r="B52" s="62" t="s">
        <v>1065</v>
      </c>
      <c r="C52" s="62" t="s">
        <v>1065</v>
      </c>
      <c r="D52" s="62" t="s">
        <v>1067</v>
      </c>
      <c r="E52" s="138" t="s">
        <v>1073</v>
      </c>
      <c r="F52" s="63" t="s">
        <v>75</v>
      </c>
      <c r="G52" s="63" t="s">
        <v>385</v>
      </c>
      <c r="H52" s="65">
        <v>41487</v>
      </c>
      <c r="I52" s="256">
        <v>41815</v>
      </c>
      <c r="J52" s="66" t="s">
        <v>1069</v>
      </c>
      <c r="K52" s="67">
        <f>174/20</f>
        <v>8.6999999999999993</v>
      </c>
      <c r="L52" s="66" t="s">
        <v>596</v>
      </c>
      <c r="M52" s="68">
        <v>187</v>
      </c>
      <c r="N52" s="68" t="s">
        <v>128</v>
      </c>
      <c r="O52" s="70" t="s">
        <v>1074</v>
      </c>
      <c r="P52" s="70">
        <v>62</v>
      </c>
      <c r="Q52" s="76" t="s">
        <v>1070</v>
      </c>
      <c r="R52" s="86"/>
      <c r="S52" s="86"/>
      <c r="T52" s="86"/>
      <c r="U52" s="86"/>
      <c r="V52" s="86"/>
      <c r="W52" s="86"/>
      <c r="X52" s="86"/>
      <c r="Y52" s="86"/>
      <c r="Z52" s="86"/>
    </row>
    <row r="53" spans="1:26" s="79" customFormat="1" ht="85.5" x14ac:dyDescent="0.25">
      <c r="A53" s="47" t="e">
        <f>+A52+1</f>
        <v>#REF!</v>
      </c>
      <c r="B53" s="62" t="s">
        <v>1065</v>
      </c>
      <c r="C53" s="62" t="s">
        <v>1065</v>
      </c>
      <c r="D53" s="62" t="s">
        <v>1067</v>
      </c>
      <c r="E53" s="138" t="s">
        <v>1075</v>
      </c>
      <c r="F53" s="63" t="s">
        <v>75</v>
      </c>
      <c r="G53" s="63" t="s">
        <v>385</v>
      </c>
      <c r="H53" s="65">
        <v>41487</v>
      </c>
      <c r="I53" s="65">
        <v>41815</v>
      </c>
      <c r="J53" s="66" t="s">
        <v>1069</v>
      </c>
      <c r="K53" s="67" t="s">
        <v>1076</v>
      </c>
      <c r="L53" s="66" t="s">
        <v>596</v>
      </c>
      <c r="M53" s="68">
        <v>127</v>
      </c>
      <c r="N53" s="68" t="s">
        <v>128</v>
      </c>
      <c r="O53" s="70" t="s">
        <v>1077</v>
      </c>
      <c r="P53" s="70">
        <v>62</v>
      </c>
      <c r="Q53" s="76" t="s">
        <v>1070</v>
      </c>
      <c r="R53" s="86"/>
      <c r="S53" s="86"/>
      <c r="T53" s="86"/>
      <c r="U53" s="86"/>
      <c r="V53" s="86"/>
      <c r="W53" s="86"/>
      <c r="X53" s="86"/>
      <c r="Y53" s="86"/>
      <c r="Z53" s="86"/>
    </row>
    <row r="54" spans="1:26" s="79" customFormat="1" ht="85.5" x14ac:dyDescent="0.25">
      <c r="A54" s="47"/>
      <c r="B54" s="62" t="s">
        <v>1065</v>
      </c>
      <c r="C54" s="62" t="s">
        <v>1065</v>
      </c>
      <c r="D54" s="62" t="s">
        <v>1067</v>
      </c>
      <c r="E54" s="138" t="s">
        <v>1078</v>
      </c>
      <c r="F54" s="63" t="s">
        <v>75</v>
      </c>
      <c r="G54" s="63" t="s">
        <v>385</v>
      </c>
      <c r="H54" s="65">
        <v>41487</v>
      </c>
      <c r="I54" s="65">
        <v>41744</v>
      </c>
      <c r="J54" s="66" t="s">
        <v>1069</v>
      </c>
      <c r="K54" s="67" t="s">
        <v>1079</v>
      </c>
      <c r="L54" s="66" t="s">
        <v>596</v>
      </c>
      <c r="M54" s="68">
        <v>95</v>
      </c>
      <c r="N54" s="68" t="s">
        <v>128</v>
      </c>
      <c r="O54" s="70">
        <v>323578750</v>
      </c>
      <c r="P54" s="70">
        <v>63</v>
      </c>
      <c r="Q54" s="76" t="s">
        <v>1070</v>
      </c>
      <c r="R54" s="86"/>
      <c r="S54" s="86"/>
      <c r="T54" s="86"/>
      <c r="U54" s="86"/>
      <c r="V54" s="86"/>
      <c r="W54" s="86"/>
      <c r="X54" s="86"/>
      <c r="Y54" s="86"/>
      <c r="Z54" s="86"/>
    </row>
    <row r="55" spans="1:26" s="79" customFormat="1" ht="85.5" x14ac:dyDescent="0.25">
      <c r="A55" s="47"/>
      <c r="B55" s="62" t="s">
        <v>1065</v>
      </c>
      <c r="C55" s="62" t="s">
        <v>1065</v>
      </c>
      <c r="D55" s="62" t="s">
        <v>1067</v>
      </c>
      <c r="E55" s="138" t="s">
        <v>1080</v>
      </c>
      <c r="F55" s="63" t="s">
        <v>75</v>
      </c>
      <c r="G55" s="63" t="s">
        <v>385</v>
      </c>
      <c r="H55" s="65">
        <v>40940</v>
      </c>
      <c r="I55" s="65">
        <v>41458</v>
      </c>
      <c r="J55" s="66" t="s">
        <v>1069</v>
      </c>
      <c r="K55" s="67" t="s">
        <v>1081</v>
      </c>
      <c r="L55" s="66" t="s">
        <v>596</v>
      </c>
      <c r="M55" s="68">
        <v>76</v>
      </c>
      <c r="N55" s="68" t="s">
        <v>128</v>
      </c>
      <c r="O55" s="70">
        <v>297248178</v>
      </c>
      <c r="P55" s="70">
        <v>63</v>
      </c>
      <c r="Q55" s="76" t="s">
        <v>1070</v>
      </c>
      <c r="R55" s="86"/>
      <c r="S55" s="86"/>
      <c r="T55" s="86"/>
      <c r="U55" s="86"/>
      <c r="V55" s="86"/>
      <c r="W55" s="86"/>
      <c r="X55" s="86"/>
      <c r="Y55" s="86"/>
      <c r="Z55" s="86"/>
    </row>
    <row r="56" spans="1:26" s="79" customFormat="1" ht="85.5" x14ac:dyDescent="0.25">
      <c r="A56" s="47"/>
      <c r="B56" s="62" t="s">
        <v>1065</v>
      </c>
      <c r="C56" s="62" t="s">
        <v>1065</v>
      </c>
      <c r="D56" s="62" t="s">
        <v>1067</v>
      </c>
      <c r="E56" s="138" t="s">
        <v>1082</v>
      </c>
      <c r="F56" s="63" t="s">
        <v>75</v>
      </c>
      <c r="G56" s="63" t="s">
        <v>385</v>
      </c>
      <c r="H56" s="65">
        <v>40940</v>
      </c>
      <c r="I56" s="65">
        <v>41470</v>
      </c>
      <c r="J56" s="66" t="s">
        <v>1069</v>
      </c>
      <c r="K56" s="67">
        <f>221/20</f>
        <v>11.05</v>
      </c>
      <c r="L56" s="66" t="s">
        <v>596</v>
      </c>
      <c r="M56" s="68">
        <v>95</v>
      </c>
      <c r="N56" s="68" t="s">
        <v>128</v>
      </c>
      <c r="O56" s="70">
        <v>270154180</v>
      </c>
      <c r="P56" s="70">
        <v>63</v>
      </c>
      <c r="Q56" s="76" t="s">
        <v>1070</v>
      </c>
      <c r="R56" s="86"/>
      <c r="S56" s="86"/>
      <c r="T56" s="86"/>
      <c r="U56" s="86"/>
      <c r="V56" s="86"/>
      <c r="W56" s="86"/>
      <c r="X56" s="86"/>
      <c r="Y56" s="86"/>
      <c r="Z56" s="86"/>
    </row>
    <row r="57" spans="1:26" s="79" customFormat="1" ht="85.5" x14ac:dyDescent="0.25">
      <c r="A57" s="47"/>
      <c r="B57" s="62" t="s">
        <v>1065</v>
      </c>
      <c r="C57" s="62" t="s">
        <v>1065</v>
      </c>
      <c r="D57" s="62" t="s">
        <v>1067</v>
      </c>
      <c r="E57" s="138" t="s">
        <v>1083</v>
      </c>
      <c r="F57" s="63" t="s">
        <v>75</v>
      </c>
      <c r="G57" s="63" t="s">
        <v>385</v>
      </c>
      <c r="H57" s="65">
        <v>40940</v>
      </c>
      <c r="I57" s="65">
        <v>41458</v>
      </c>
      <c r="J57" s="66" t="s">
        <v>1069</v>
      </c>
      <c r="K57" s="67" t="s">
        <v>1084</v>
      </c>
      <c r="L57" s="66" t="s">
        <v>596</v>
      </c>
      <c r="M57" s="68">
        <v>187</v>
      </c>
      <c r="N57" s="68" t="s">
        <v>128</v>
      </c>
      <c r="O57" s="70">
        <v>478179726</v>
      </c>
      <c r="P57" s="70">
        <v>64</v>
      </c>
      <c r="Q57" s="76" t="s">
        <v>1070</v>
      </c>
      <c r="R57" s="86"/>
      <c r="S57" s="86"/>
      <c r="T57" s="86"/>
      <c r="U57" s="86"/>
      <c r="V57" s="86"/>
      <c r="W57" s="86"/>
      <c r="X57" s="86"/>
      <c r="Y57" s="86"/>
      <c r="Z57" s="86"/>
    </row>
    <row r="58" spans="1:26" s="79" customFormat="1" ht="85.5" x14ac:dyDescent="0.25">
      <c r="A58" s="47"/>
      <c r="B58" s="62" t="s">
        <v>1065</v>
      </c>
      <c r="C58" s="62" t="s">
        <v>1065</v>
      </c>
      <c r="D58" s="62" t="s">
        <v>1067</v>
      </c>
      <c r="E58" s="138" t="s">
        <v>1085</v>
      </c>
      <c r="F58" s="63" t="s">
        <v>75</v>
      </c>
      <c r="G58" s="63" t="s">
        <v>385</v>
      </c>
      <c r="H58" s="65">
        <v>40940</v>
      </c>
      <c r="I58" s="65">
        <v>41458</v>
      </c>
      <c r="J58" s="66" t="s">
        <v>1069</v>
      </c>
      <c r="K58" s="67" t="s">
        <v>1086</v>
      </c>
      <c r="L58" s="66" t="s">
        <v>596</v>
      </c>
      <c r="M58" s="68">
        <v>127</v>
      </c>
      <c r="N58" s="68" t="s">
        <v>128</v>
      </c>
      <c r="O58" s="70">
        <v>416163089</v>
      </c>
      <c r="P58" s="70">
        <v>64</v>
      </c>
      <c r="Q58" s="76" t="s">
        <v>1070</v>
      </c>
      <c r="R58" s="86"/>
      <c r="S58" s="86"/>
      <c r="T58" s="86"/>
      <c r="U58" s="86"/>
      <c r="V58" s="86"/>
      <c r="W58" s="86"/>
      <c r="X58" s="86"/>
      <c r="Y58" s="86"/>
      <c r="Z58" s="86"/>
    </row>
    <row r="59" spans="1:26" s="79" customFormat="1" ht="15" x14ac:dyDescent="0.25">
      <c r="A59" s="47"/>
      <c r="B59" s="118" t="s">
        <v>105</v>
      </c>
      <c r="C59" s="63"/>
      <c r="D59" s="62"/>
      <c r="E59" s="138"/>
      <c r="F59" s="63"/>
      <c r="G59" s="63"/>
      <c r="H59" s="63"/>
      <c r="I59" s="66"/>
      <c r="J59" s="66"/>
      <c r="K59" s="139">
        <f>SUM(K50:K58)</f>
        <v>24.5</v>
      </c>
      <c r="L59" s="140"/>
      <c r="M59" s="139">
        <f ca="1">SUM(M50:M109)</f>
        <v>1880</v>
      </c>
      <c r="N59" s="140">
        <f>SUM(N50:N53)</f>
        <v>0</v>
      </c>
      <c r="O59" s="70">
        <f ca="1">SUM(O50:O109)</f>
        <v>3148090428</v>
      </c>
      <c r="P59" s="70"/>
      <c r="Q59" s="76"/>
    </row>
    <row r="60" spans="1:26" x14ac:dyDescent="0.25">
      <c r="E60" s="155"/>
      <c r="K60" s="156"/>
    </row>
    <row r="61" spans="1:26" ht="15" x14ac:dyDescent="0.25">
      <c r="B61" s="471" t="s">
        <v>133</v>
      </c>
      <c r="C61" s="471" t="s">
        <v>134</v>
      </c>
      <c r="D61" s="505" t="s">
        <v>135</v>
      </c>
      <c r="E61" s="505"/>
      <c r="K61" s="157"/>
      <c r="L61" s="157"/>
      <c r="M61" s="157"/>
    </row>
    <row r="62" spans="1:26" ht="15" x14ac:dyDescent="0.25">
      <c r="B62" s="473"/>
      <c r="C62" s="473"/>
      <c r="D62" s="158" t="s">
        <v>136</v>
      </c>
      <c r="E62" s="159" t="s">
        <v>137</v>
      </c>
      <c r="H62" s="141"/>
      <c r="K62" s="161"/>
      <c r="L62" s="157"/>
    </row>
    <row r="63" spans="1:26" ht="15" x14ac:dyDescent="0.25">
      <c r="B63" s="160" t="s">
        <v>139</v>
      </c>
      <c r="C63" s="162">
        <f>+K59</f>
        <v>24.5</v>
      </c>
      <c r="D63" s="85" t="s">
        <v>98</v>
      </c>
      <c r="E63" s="85"/>
      <c r="F63" s="142"/>
      <c r="G63" s="142"/>
      <c r="H63" s="142"/>
      <c r="I63" s="142"/>
      <c r="J63" s="142"/>
      <c r="L63" s="243" t="e">
        <f>#REF!+#REF!+#REF!+#REF!</f>
        <v>#REF!</v>
      </c>
      <c r="M63" s="142"/>
    </row>
    <row r="64" spans="1:26" ht="15" x14ac:dyDescent="0.25">
      <c r="B64" s="160" t="s">
        <v>140</v>
      </c>
      <c r="C64" s="164">
        <f ca="1">+M59</f>
        <v>1880</v>
      </c>
      <c r="D64" s="85" t="s">
        <v>98</v>
      </c>
      <c r="E64" s="85"/>
    </row>
    <row r="65" spans="2:18" x14ac:dyDescent="0.25">
      <c r="B65" s="187"/>
      <c r="C65" s="506"/>
      <c r="D65" s="506"/>
      <c r="E65" s="506"/>
      <c r="F65" s="506"/>
      <c r="G65" s="506"/>
      <c r="H65" s="506"/>
      <c r="I65" s="506"/>
      <c r="J65" s="506"/>
      <c r="K65" s="506"/>
      <c r="L65" s="506"/>
      <c r="M65" s="506"/>
      <c r="N65" s="506"/>
    </row>
    <row r="66" spans="2:18" ht="15" thickBot="1" x14ac:dyDescent="0.3"/>
    <row r="67" spans="2:18" ht="15.75" thickBot="1" x14ac:dyDescent="0.3">
      <c r="B67" s="507" t="s">
        <v>141</v>
      </c>
      <c r="C67" s="507"/>
      <c r="D67" s="507"/>
      <c r="E67" s="507"/>
      <c r="F67" s="507"/>
      <c r="G67" s="507"/>
      <c r="H67" s="507"/>
      <c r="I67" s="507"/>
      <c r="J67" s="507"/>
      <c r="K67" s="507"/>
      <c r="L67" s="507"/>
      <c r="M67" s="507"/>
      <c r="N67" s="507"/>
    </row>
    <row r="70" spans="2:18" ht="90" x14ac:dyDescent="0.25">
      <c r="B70" s="176" t="s">
        <v>142</v>
      </c>
      <c r="C70" s="195" t="s">
        <v>143</v>
      </c>
      <c r="D70" s="195" t="s">
        <v>144</v>
      </c>
      <c r="E70" s="195" t="s">
        <v>145</v>
      </c>
      <c r="F70" s="195" t="s">
        <v>146</v>
      </c>
      <c r="G70" s="195" t="s">
        <v>147</v>
      </c>
      <c r="H70" s="195" t="s">
        <v>148</v>
      </c>
      <c r="I70" s="176" t="s">
        <v>149</v>
      </c>
      <c r="J70" s="195" t="s">
        <v>150</v>
      </c>
      <c r="K70" s="195" t="s">
        <v>151</v>
      </c>
      <c r="L70" s="195" t="s">
        <v>152</v>
      </c>
      <c r="M70" s="195" t="s">
        <v>153</v>
      </c>
      <c r="N70" s="196" t="s">
        <v>154</v>
      </c>
      <c r="O70" s="196" t="s">
        <v>155</v>
      </c>
      <c r="P70" s="489" t="s">
        <v>96</v>
      </c>
      <c r="Q70" s="491"/>
      <c r="R70" s="195" t="s">
        <v>156</v>
      </c>
    </row>
    <row r="71" spans="2:18" ht="28.5" x14ac:dyDescent="0.25">
      <c r="B71" s="99" t="s">
        <v>601</v>
      </c>
      <c r="C71" s="127" t="s">
        <v>602</v>
      </c>
      <c r="D71" s="127" t="s">
        <v>1087</v>
      </c>
      <c r="E71" s="127">
        <v>200</v>
      </c>
      <c r="F71" s="47" t="s">
        <v>128</v>
      </c>
      <c r="G71" s="47" t="s">
        <v>128</v>
      </c>
      <c r="H71" s="47" t="s">
        <v>128</v>
      </c>
      <c r="I71" s="47" t="s">
        <v>128</v>
      </c>
      <c r="J71" s="47" t="s">
        <v>128</v>
      </c>
      <c r="K71" s="127" t="s">
        <v>75</v>
      </c>
      <c r="L71" s="127" t="s">
        <v>75</v>
      </c>
      <c r="M71" s="127" t="s">
        <v>75</v>
      </c>
      <c r="N71" s="127" t="s">
        <v>75</v>
      </c>
      <c r="O71" s="127" t="s">
        <v>75</v>
      </c>
      <c r="P71" s="468" t="s">
        <v>1781</v>
      </c>
      <c r="Q71" s="469"/>
      <c r="R71" s="47" t="s">
        <v>75</v>
      </c>
    </row>
    <row r="72" spans="2:18" ht="28.5" x14ac:dyDescent="0.25">
      <c r="B72" s="99" t="s">
        <v>606</v>
      </c>
      <c r="C72" s="99" t="s">
        <v>606</v>
      </c>
      <c r="D72" s="127" t="s">
        <v>1087</v>
      </c>
      <c r="E72" s="127">
        <v>250</v>
      </c>
      <c r="F72" s="47" t="s">
        <v>128</v>
      </c>
      <c r="G72" s="47" t="s">
        <v>128</v>
      </c>
      <c r="H72" s="47" t="s">
        <v>128</v>
      </c>
      <c r="I72" s="47" t="s">
        <v>128</v>
      </c>
      <c r="J72" s="47" t="s">
        <v>128</v>
      </c>
      <c r="K72" s="127" t="s">
        <v>75</v>
      </c>
      <c r="L72" s="127" t="s">
        <v>75</v>
      </c>
      <c r="M72" s="127" t="s">
        <v>75</v>
      </c>
      <c r="N72" s="127" t="s">
        <v>75</v>
      </c>
      <c r="O72" s="127" t="s">
        <v>75</v>
      </c>
      <c r="P72" s="468"/>
      <c r="Q72" s="469"/>
      <c r="R72" s="47" t="s">
        <v>75</v>
      </c>
    </row>
    <row r="73" spans="2:18" x14ac:dyDescent="0.25">
      <c r="B73" s="123" t="s">
        <v>159</v>
      </c>
      <c r="H73" s="99"/>
      <c r="I73" s="99"/>
    </row>
    <row r="74" spans="2:18" x14ac:dyDescent="0.25">
      <c r="B74" s="123" t="s">
        <v>160</v>
      </c>
    </row>
    <row r="75" spans="2:18" x14ac:dyDescent="0.25">
      <c r="B75" s="123" t="s">
        <v>161</v>
      </c>
    </row>
    <row r="77" spans="2:18" ht="15" thickBot="1" x14ac:dyDescent="0.3"/>
    <row r="78" spans="2:18" ht="15.75" thickBot="1" x14ac:dyDescent="0.3">
      <c r="B78" s="486" t="s">
        <v>162</v>
      </c>
      <c r="C78" s="487"/>
      <c r="D78" s="487"/>
      <c r="E78" s="487"/>
      <c r="F78" s="487"/>
      <c r="G78" s="487"/>
      <c r="H78" s="487"/>
      <c r="I78" s="487"/>
      <c r="J78" s="487"/>
      <c r="K78" s="487"/>
      <c r="L78" s="487"/>
      <c r="M78" s="487"/>
      <c r="N78" s="488"/>
    </row>
    <row r="83" spans="2:17" ht="15" x14ac:dyDescent="0.25">
      <c r="B83" s="476" t="s">
        <v>163</v>
      </c>
      <c r="C83" s="498" t="s">
        <v>164</v>
      </c>
      <c r="D83" s="498" t="s">
        <v>165</v>
      </c>
      <c r="E83" s="498" t="s">
        <v>166</v>
      </c>
      <c r="F83" s="498" t="s">
        <v>167</v>
      </c>
      <c r="G83" s="498" t="s">
        <v>168</v>
      </c>
      <c r="H83" s="498" t="s">
        <v>169</v>
      </c>
      <c r="I83" s="498" t="s">
        <v>170</v>
      </c>
      <c r="J83" s="498" t="s">
        <v>171</v>
      </c>
      <c r="K83" s="498"/>
      <c r="L83" s="498"/>
      <c r="M83" s="498" t="s">
        <v>172</v>
      </c>
      <c r="N83" s="498" t="s">
        <v>640</v>
      </c>
      <c r="O83" s="498" t="s">
        <v>641</v>
      </c>
      <c r="P83" s="498" t="s">
        <v>96</v>
      </c>
      <c r="Q83" s="498"/>
    </row>
    <row r="84" spans="2:17" ht="28.5" x14ac:dyDescent="0.2">
      <c r="B84" s="477"/>
      <c r="C84" s="498"/>
      <c r="D84" s="498"/>
      <c r="E84" s="498"/>
      <c r="F84" s="498"/>
      <c r="G84" s="498"/>
      <c r="H84" s="498"/>
      <c r="I84" s="498"/>
      <c r="J84" s="166" t="s">
        <v>173</v>
      </c>
      <c r="K84" s="144" t="s">
        <v>174</v>
      </c>
      <c r="L84" s="100" t="s">
        <v>175</v>
      </c>
      <c r="M84" s="498"/>
      <c r="N84" s="498"/>
      <c r="O84" s="498"/>
      <c r="P84" s="498"/>
      <c r="Q84" s="498"/>
    </row>
    <row r="85" spans="2:17" ht="28.5" x14ac:dyDescent="0.2">
      <c r="B85" s="59" t="s">
        <v>1088</v>
      </c>
      <c r="C85" s="217" t="s">
        <v>642</v>
      </c>
      <c r="D85" s="217" t="s">
        <v>1089</v>
      </c>
      <c r="E85" s="60">
        <v>39669922</v>
      </c>
      <c r="F85" s="76" t="s">
        <v>1090</v>
      </c>
      <c r="G85" s="76" t="s">
        <v>1091</v>
      </c>
      <c r="H85" s="200">
        <v>40053</v>
      </c>
      <c r="I85" s="60" t="s">
        <v>1092</v>
      </c>
      <c r="J85" s="76" t="s">
        <v>1093</v>
      </c>
      <c r="K85" s="200" t="s">
        <v>1094</v>
      </c>
      <c r="L85" s="200" t="s">
        <v>714</v>
      </c>
      <c r="M85" s="76" t="s">
        <v>75</v>
      </c>
      <c r="N85" s="76" t="s">
        <v>75</v>
      </c>
      <c r="O85" s="76" t="s">
        <v>75</v>
      </c>
      <c r="P85" s="499" t="s">
        <v>1095</v>
      </c>
      <c r="Q85" s="499"/>
    </row>
    <row r="86" spans="2:17" ht="42.75" x14ac:dyDescent="0.2">
      <c r="B86" s="144" t="s">
        <v>1096</v>
      </c>
      <c r="C86" s="217" t="s">
        <v>642</v>
      </c>
      <c r="D86" s="286" t="s">
        <v>1097</v>
      </c>
      <c r="E86" s="287">
        <v>52465441</v>
      </c>
      <c r="F86" s="189" t="s">
        <v>1098</v>
      </c>
      <c r="G86" s="189" t="s">
        <v>1099</v>
      </c>
      <c r="H86" s="273">
        <v>40306</v>
      </c>
      <c r="I86" s="76" t="s">
        <v>1092</v>
      </c>
      <c r="J86" s="144" t="s">
        <v>1065</v>
      </c>
      <c r="K86" s="144" t="s">
        <v>1100</v>
      </c>
      <c r="L86" s="144" t="s">
        <v>752</v>
      </c>
      <c r="M86" s="127" t="s">
        <v>75</v>
      </c>
      <c r="N86" s="76" t="s">
        <v>75</v>
      </c>
      <c r="O86" s="76" t="s">
        <v>75</v>
      </c>
      <c r="P86" s="499"/>
      <c r="Q86" s="499"/>
    </row>
    <row r="89" spans="2:17" ht="15" x14ac:dyDescent="0.25">
      <c r="B89" s="476" t="s">
        <v>163</v>
      </c>
      <c r="C89" s="498" t="s">
        <v>164</v>
      </c>
      <c r="D89" s="498" t="s">
        <v>165</v>
      </c>
      <c r="E89" s="498" t="s">
        <v>166</v>
      </c>
      <c r="F89" s="498" t="s">
        <v>167</v>
      </c>
      <c r="G89" s="498" t="s">
        <v>168</v>
      </c>
      <c r="H89" s="498" t="s">
        <v>169</v>
      </c>
      <c r="I89" s="498" t="s">
        <v>170</v>
      </c>
      <c r="J89" s="498" t="s">
        <v>171</v>
      </c>
      <c r="K89" s="498"/>
      <c r="L89" s="498"/>
      <c r="M89" s="498" t="s">
        <v>172</v>
      </c>
      <c r="N89" s="498" t="s">
        <v>640</v>
      </c>
      <c r="O89" s="498" t="s">
        <v>641</v>
      </c>
      <c r="P89" s="498" t="s">
        <v>96</v>
      </c>
      <c r="Q89" s="498"/>
    </row>
    <row r="90" spans="2:17" ht="28.5" x14ac:dyDescent="0.2">
      <c r="B90" s="477"/>
      <c r="C90" s="498"/>
      <c r="D90" s="498"/>
      <c r="E90" s="498"/>
      <c r="F90" s="498"/>
      <c r="G90" s="498"/>
      <c r="H90" s="498"/>
      <c r="I90" s="498"/>
      <c r="J90" s="166" t="s">
        <v>173</v>
      </c>
      <c r="K90" s="144" t="s">
        <v>174</v>
      </c>
      <c r="L90" s="100" t="s">
        <v>175</v>
      </c>
      <c r="M90" s="498"/>
      <c r="N90" s="498"/>
      <c r="O90" s="498"/>
      <c r="P90" s="498"/>
      <c r="Q90" s="498"/>
    </row>
    <row r="91" spans="2:17" ht="42.75" x14ac:dyDescent="0.2">
      <c r="B91" s="59" t="s">
        <v>1101</v>
      </c>
      <c r="C91" s="245" t="s">
        <v>1102</v>
      </c>
      <c r="D91" s="59" t="s">
        <v>1103</v>
      </c>
      <c r="E91" s="282">
        <v>1013632962</v>
      </c>
      <c r="F91" s="76" t="s">
        <v>366</v>
      </c>
      <c r="G91" s="76" t="s">
        <v>1104</v>
      </c>
      <c r="H91" s="200" t="s">
        <v>1105</v>
      </c>
      <c r="I91" s="282">
        <v>1013632962</v>
      </c>
      <c r="J91" s="76" t="s">
        <v>1106</v>
      </c>
      <c r="K91" s="200" t="s">
        <v>1107</v>
      </c>
      <c r="L91" s="200" t="s">
        <v>1108</v>
      </c>
      <c r="M91" s="76" t="s">
        <v>75</v>
      </c>
      <c r="N91" s="76" t="s">
        <v>75</v>
      </c>
      <c r="O91" s="76" t="s">
        <v>75</v>
      </c>
      <c r="P91" s="484"/>
      <c r="Q91" s="485"/>
    </row>
    <row r="92" spans="2:17" ht="28.5" x14ac:dyDescent="0.2">
      <c r="B92" s="144" t="s">
        <v>1096</v>
      </c>
      <c r="C92" s="245" t="s">
        <v>1102</v>
      </c>
      <c r="D92" s="189" t="s">
        <v>1109</v>
      </c>
      <c r="E92" s="287">
        <v>1022976661</v>
      </c>
      <c r="F92" s="189" t="s">
        <v>255</v>
      </c>
      <c r="G92" s="189" t="s">
        <v>1110</v>
      </c>
      <c r="H92" s="273">
        <v>39779</v>
      </c>
      <c r="I92" s="76" t="s">
        <v>854</v>
      </c>
      <c r="J92" s="144" t="s">
        <v>1111</v>
      </c>
      <c r="K92" s="144" t="s">
        <v>1112</v>
      </c>
      <c r="L92" s="144" t="s">
        <v>1113</v>
      </c>
      <c r="M92" s="76" t="s">
        <v>75</v>
      </c>
      <c r="N92" s="76" t="s">
        <v>75</v>
      </c>
      <c r="O92" s="76" t="s">
        <v>75</v>
      </c>
      <c r="P92" s="484" t="s">
        <v>1114</v>
      </c>
      <c r="Q92" s="485"/>
    </row>
    <row r="94" spans="2:17" ht="30" x14ac:dyDescent="0.25">
      <c r="B94" s="195" t="s">
        <v>94</v>
      </c>
      <c r="C94" s="195" t="s">
        <v>156</v>
      </c>
      <c r="D94" s="489" t="s">
        <v>96</v>
      </c>
      <c r="E94" s="491"/>
    </row>
    <row r="95" spans="2:17" x14ac:dyDescent="0.25">
      <c r="B95" s="127"/>
      <c r="C95" s="99" t="s">
        <v>75</v>
      </c>
      <c r="D95" s="492"/>
      <c r="E95" s="492"/>
    </row>
    <row r="98" spans="1:26" ht="15" x14ac:dyDescent="0.25">
      <c r="B98" s="493" t="s">
        <v>193</v>
      </c>
      <c r="C98" s="494"/>
      <c r="D98" s="494"/>
      <c r="E98" s="494"/>
      <c r="F98" s="494"/>
      <c r="G98" s="494"/>
      <c r="H98" s="494"/>
      <c r="I98" s="494"/>
      <c r="J98" s="494"/>
      <c r="K98" s="494"/>
      <c r="L98" s="494"/>
      <c r="M98" s="494"/>
      <c r="N98" s="494"/>
      <c r="O98" s="494"/>
      <c r="P98" s="494"/>
    </row>
    <row r="100" spans="1:26" ht="15" thickBot="1" x14ac:dyDescent="0.3"/>
    <row r="101" spans="1:26" ht="15.75" thickBot="1" x14ac:dyDescent="0.3">
      <c r="B101" s="486" t="s">
        <v>194</v>
      </c>
      <c r="C101" s="487"/>
      <c r="D101" s="487"/>
      <c r="E101" s="487"/>
      <c r="F101" s="487"/>
      <c r="G101" s="487"/>
      <c r="H101" s="487"/>
      <c r="I101" s="487"/>
      <c r="J101" s="487"/>
      <c r="K101" s="487"/>
      <c r="L101" s="487"/>
      <c r="M101" s="487"/>
      <c r="N101" s="488"/>
    </row>
    <row r="103" spans="1:26" ht="15" thickBot="1" x14ac:dyDescent="0.3">
      <c r="M103" s="191"/>
      <c r="N103" s="191"/>
    </row>
    <row r="104" spans="1:26" s="174" customFormat="1" ht="75" x14ac:dyDescent="0.25">
      <c r="B104" s="192" t="s">
        <v>110</v>
      </c>
      <c r="C104" s="192" t="s">
        <v>111</v>
      </c>
      <c r="D104" s="192" t="s">
        <v>112</v>
      </c>
      <c r="E104" s="192" t="s">
        <v>113</v>
      </c>
      <c r="F104" s="192" t="s">
        <v>114</v>
      </c>
      <c r="G104" s="192" t="s">
        <v>115</v>
      </c>
      <c r="H104" s="192" t="s">
        <v>116</v>
      </c>
      <c r="I104" s="192" t="s">
        <v>117</v>
      </c>
      <c r="J104" s="192" t="s">
        <v>118</v>
      </c>
      <c r="K104" s="192" t="s">
        <v>119</v>
      </c>
      <c r="L104" s="192" t="s">
        <v>120</v>
      </c>
      <c r="M104" s="193" t="s">
        <v>121</v>
      </c>
      <c r="N104" s="192" t="s">
        <v>122</v>
      </c>
      <c r="O104" s="192" t="s">
        <v>123</v>
      </c>
      <c r="P104" s="194" t="s">
        <v>124</v>
      </c>
      <c r="Q104" s="194" t="s">
        <v>125</v>
      </c>
    </row>
    <row r="105" spans="1:26" s="79" customFormat="1" x14ac:dyDescent="0.25">
      <c r="A105" s="47">
        <v>1</v>
      </c>
      <c r="B105" s="62"/>
      <c r="C105" s="62"/>
      <c r="D105" s="62"/>
      <c r="E105" s="138"/>
      <c r="F105" s="63"/>
      <c r="G105" s="63"/>
      <c r="H105" s="65"/>
      <c r="I105" s="65"/>
      <c r="J105" s="66"/>
      <c r="K105" s="67"/>
      <c r="L105" s="66"/>
      <c r="M105" s="68"/>
      <c r="N105" s="68"/>
      <c r="O105" s="70"/>
      <c r="P105" s="70"/>
      <c r="Q105" s="76"/>
      <c r="R105" s="86"/>
      <c r="S105" s="86"/>
      <c r="T105" s="86"/>
      <c r="U105" s="86"/>
      <c r="V105" s="86"/>
      <c r="W105" s="86"/>
      <c r="X105" s="86"/>
      <c r="Y105" s="86"/>
      <c r="Z105" s="86"/>
    </row>
    <row r="106" spans="1:26" s="79" customFormat="1" x14ac:dyDescent="0.25">
      <c r="A106" s="47">
        <v>2</v>
      </c>
      <c r="B106" s="62"/>
      <c r="C106" s="62"/>
      <c r="D106" s="62"/>
      <c r="E106" s="138"/>
      <c r="F106" s="63"/>
      <c r="G106" s="63"/>
      <c r="H106" s="65"/>
      <c r="I106" s="65"/>
      <c r="J106" s="66"/>
      <c r="K106" s="67"/>
      <c r="L106" s="66"/>
      <c r="M106" s="68"/>
      <c r="N106" s="68"/>
      <c r="O106" s="70"/>
      <c r="P106" s="70"/>
      <c r="Q106" s="76"/>
      <c r="R106" s="86"/>
      <c r="S106" s="86"/>
      <c r="T106" s="86"/>
      <c r="U106" s="86"/>
      <c r="V106" s="86"/>
      <c r="W106" s="86"/>
      <c r="X106" s="86"/>
      <c r="Y106" s="86"/>
      <c r="Z106" s="86"/>
    </row>
    <row r="107" spans="1:26" s="79" customFormat="1" x14ac:dyDescent="0.25">
      <c r="A107" s="47">
        <v>3</v>
      </c>
      <c r="B107" s="62"/>
      <c r="C107" s="62"/>
      <c r="D107" s="62"/>
      <c r="E107" s="138"/>
      <c r="F107" s="63"/>
      <c r="G107" s="63"/>
      <c r="H107" s="65"/>
      <c r="I107" s="65"/>
      <c r="J107" s="66"/>
      <c r="K107" s="67"/>
      <c r="L107" s="66"/>
      <c r="M107" s="68"/>
      <c r="N107" s="68"/>
      <c r="O107" s="70"/>
      <c r="P107" s="70"/>
      <c r="Q107" s="76"/>
      <c r="R107" s="86"/>
      <c r="S107" s="86"/>
      <c r="T107" s="86"/>
      <c r="U107" s="86"/>
      <c r="V107" s="86"/>
      <c r="W107" s="86"/>
      <c r="X107" s="86"/>
      <c r="Y107" s="86"/>
      <c r="Z107" s="86"/>
    </row>
    <row r="108" spans="1:26" s="79" customFormat="1" x14ac:dyDescent="0.25">
      <c r="A108" s="47">
        <v>4</v>
      </c>
      <c r="B108" s="62"/>
      <c r="C108" s="62"/>
      <c r="D108" s="62"/>
      <c r="E108" s="138"/>
      <c r="F108" s="63"/>
      <c r="G108" s="63"/>
      <c r="H108" s="65"/>
      <c r="I108" s="65"/>
      <c r="J108" s="66"/>
      <c r="K108" s="67"/>
      <c r="L108" s="66"/>
      <c r="M108" s="68"/>
      <c r="N108" s="68"/>
      <c r="O108" s="70"/>
      <c r="P108" s="70"/>
      <c r="Q108" s="76"/>
      <c r="R108" s="86"/>
      <c r="S108" s="86"/>
      <c r="T108" s="86"/>
      <c r="U108" s="86"/>
      <c r="V108" s="86"/>
      <c r="W108" s="86"/>
      <c r="X108" s="86"/>
      <c r="Y108" s="86"/>
      <c r="Z108" s="86"/>
    </row>
    <row r="109" spans="1:26" s="79" customFormat="1" x14ac:dyDescent="0.25">
      <c r="A109" s="47">
        <v>5</v>
      </c>
      <c r="B109" s="62"/>
      <c r="C109" s="62"/>
      <c r="D109" s="62"/>
      <c r="E109" s="138"/>
      <c r="F109" s="63"/>
      <c r="G109" s="63"/>
      <c r="H109" s="65"/>
      <c r="I109" s="65"/>
      <c r="J109" s="66"/>
      <c r="K109" s="67"/>
      <c r="L109" s="66"/>
      <c r="M109" s="68"/>
      <c r="N109" s="68"/>
      <c r="O109" s="70"/>
      <c r="P109" s="70"/>
      <c r="Q109" s="76"/>
      <c r="R109" s="86"/>
      <c r="S109" s="86"/>
      <c r="T109" s="86"/>
      <c r="U109" s="86"/>
      <c r="V109" s="86"/>
      <c r="W109" s="86"/>
      <c r="X109" s="86"/>
      <c r="Y109" s="86"/>
      <c r="Z109" s="86"/>
    </row>
    <row r="110" spans="1:26" s="79" customFormat="1" x14ac:dyDescent="0.25">
      <c r="A110" s="47">
        <v>6</v>
      </c>
      <c r="B110" s="62"/>
      <c r="C110" s="62"/>
      <c r="D110" s="62"/>
      <c r="E110" s="138"/>
      <c r="F110" s="63"/>
      <c r="G110" s="64"/>
      <c r="H110" s="73"/>
      <c r="I110" s="73"/>
      <c r="J110" s="66"/>
      <c r="K110" s="67"/>
      <c r="L110" s="66"/>
      <c r="M110" s="85"/>
      <c r="N110" s="66"/>
      <c r="O110" s="239"/>
      <c r="P110" s="239"/>
      <c r="Q110" s="76"/>
      <c r="R110" s="86"/>
      <c r="S110" s="86"/>
      <c r="T110" s="86"/>
      <c r="U110" s="86"/>
      <c r="V110" s="86"/>
      <c r="W110" s="86"/>
      <c r="X110" s="86"/>
      <c r="Y110" s="86"/>
      <c r="Z110" s="86"/>
    </row>
    <row r="111" spans="1:26" s="79" customFormat="1" x14ac:dyDescent="0.25">
      <c r="A111" s="47">
        <v>7</v>
      </c>
      <c r="B111" s="62"/>
      <c r="C111" s="62"/>
      <c r="D111" s="62"/>
      <c r="E111" s="138"/>
      <c r="F111" s="63"/>
      <c r="G111" s="64"/>
      <c r="H111" s="73"/>
      <c r="I111" s="73"/>
      <c r="J111" s="66"/>
      <c r="K111" s="67"/>
      <c r="L111" s="66"/>
      <c r="M111" s="85"/>
      <c r="N111" s="66"/>
      <c r="O111" s="239"/>
      <c r="P111" s="239"/>
      <c r="Q111" s="76"/>
      <c r="R111" s="86"/>
      <c r="S111" s="86"/>
      <c r="T111" s="86"/>
      <c r="U111" s="86"/>
      <c r="V111" s="86"/>
      <c r="W111" s="86"/>
      <c r="X111" s="86"/>
      <c r="Y111" s="86"/>
      <c r="Z111" s="86"/>
    </row>
    <row r="112" spans="1:26" s="79" customFormat="1" x14ac:dyDescent="0.25">
      <c r="A112" s="47">
        <v>8</v>
      </c>
      <c r="B112" s="62"/>
      <c r="C112" s="62"/>
      <c r="D112" s="62"/>
      <c r="E112" s="138"/>
      <c r="F112" s="63"/>
      <c r="G112" s="64"/>
      <c r="H112" s="82"/>
      <c r="I112" s="82"/>
      <c r="J112" s="66"/>
      <c r="K112" s="67"/>
      <c r="L112" s="66"/>
      <c r="M112" s="47"/>
      <c r="N112" s="66"/>
      <c r="O112" s="71"/>
      <c r="P112" s="283"/>
      <c r="Q112" s="76"/>
      <c r="R112" s="86"/>
      <c r="S112" s="86"/>
      <c r="T112" s="86"/>
      <c r="U112" s="86"/>
      <c r="V112" s="86"/>
      <c r="W112" s="86"/>
      <c r="X112" s="86"/>
      <c r="Y112" s="86"/>
      <c r="Z112" s="86"/>
    </row>
    <row r="113" spans="1:17" s="79" customFormat="1" ht="15" x14ac:dyDescent="0.25">
      <c r="A113" s="47"/>
      <c r="B113" s="118" t="s">
        <v>105</v>
      </c>
      <c r="C113" s="63"/>
      <c r="D113" s="62"/>
      <c r="E113" s="138"/>
      <c r="F113" s="63"/>
      <c r="G113" s="63"/>
      <c r="H113" s="63"/>
      <c r="I113" s="66"/>
      <c r="J113" s="66"/>
      <c r="K113" s="284">
        <f>SUM(K105:K112)</f>
        <v>0</v>
      </c>
      <c r="L113" s="140">
        <f>SUM(L107:L112)</f>
        <v>0</v>
      </c>
      <c r="M113" s="139">
        <f>SUM(M107:M112)</f>
        <v>0</v>
      </c>
      <c r="N113" s="140">
        <f>SUM(N107:N112)</f>
        <v>0</v>
      </c>
      <c r="O113" s="70"/>
      <c r="P113" s="70"/>
      <c r="Q113" s="76"/>
    </row>
    <row r="114" spans="1:17" ht="15" x14ac:dyDescent="0.25">
      <c r="E114" s="155"/>
      <c r="K114" s="285"/>
    </row>
    <row r="115" spans="1:17" ht="15" x14ac:dyDescent="0.25">
      <c r="B115" s="160" t="s">
        <v>204</v>
      </c>
      <c r="C115" s="235">
        <f>+K113</f>
        <v>0</v>
      </c>
      <c r="H115" s="142"/>
      <c r="I115" s="142"/>
      <c r="J115" s="142"/>
      <c r="K115" s="285"/>
      <c r="L115" s="142"/>
      <c r="M115" s="142"/>
    </row>
    <row r="117" spans="1:17" ht="15" thickBot="1" x14ac:dyDescent="0.3"/>
    <row r="118" spans="1:17" ht="30.75" thickBot="1" x14ac:dyDescent="0.3">
      <c r="B118" s="210" t="s">
        <v>205</v>
      </c>
      <c r="C118" s="211" t="s">
        <v>206</v>
      </c>
      <c r="D118" s="210" t="s">
        <v>104</v>
      </c>
      <c r="E118" s="211" t="s">
        <v>207</v>
      </c>
    </row>
    <row r="119" spans="1:17" x14ac:dyDescent="0.25">
      <c r="B119" s="47" t="s">
        <v>208</v>
      </c>
      <c r="C119" s="212">
        <v>20</v>
      </c>
      <c r="D119" s="212">
        <v>0</v>
      </c>
      <c r="E119" s="495">
        <v>0</v>
      </c>
    </row>
    <row r="120" spans="1:17" x14ac:dyDescent="0.25">
      <c r="B120" s="47" t="s">
        <v>209</v>
      </c>
      <c r="C120" s="85">
        <v>30</v>
      </c>
      <c r="D120" s="85">
        <v>0</v>
      </c>
      <c r="E120" s="496"/>
    </row>
    <row r="121" spans="1:17" ht="15" thickBot="1" x14ac:dyDescent="0.3">
      <c r="B121" s="47" t="s">
        <v>210</v>
      </c>
      <c r="C121" s="213">
        <v>40</v>
      </c>
      <c r="D121" s="213">
        <v>0</v>
      </c>
      <c r="E121" s="497"/>
    </row>
    <row r="123" spans="1:17" ht="15" thickBot="1" x14ac:dyDescent="0.3"/>
    <row r="124" spans="1:17" ht="15.75" thickBot="1" x14ac:dyDescent="0.3">
      <c r="B124" s="486" t="s">
        <v>211</v>
      </c>
      <c r="C124" s="487"/>
      <c r="D124" s="487"/>
      <c r="E124" s="487"/>
      <c r="F124" s="487"/>
      <c r="G124" s="487"/>
      <c r="H124" s="487"/>
      <c r="I124" s="487"/>
      <c r="J124" s="487"/>
      <c r="K124" s="487"/>
      <c r="L124" s="487"/>
      <c r="M124" s="487"/>
      <c r="N124" s="488"/>
    </row>
    <row r="126" spans="1:17" ht="15" x14ac:dyDescent="0.25">
      <c r="B126" s="476" t="s">
        <v>163</v>
      </c>
      <c r="C126" s="476" t="s">
        <v>164</v>
      </c>
      <c r="D126" s="476" t="s">
        <v>165</v>
      </c>
      <c r="E126" s="476" t="s">
        <v>166</v>
      </c>
      <c r="F126" s="476" t="s">
        <v>167</v>
      </c>
      <c r="G126" s="476" t="s">
        <v>168</v>
      </c>
      <c r="H126" s="476" t="s">
        <v>169</v>
      </c>
      <c r="I126" s="476" t="s">
        <v>170</v>
      </c>
      <c r="J126" s="489" t="s">
        <v>171</v>
      </c>
      <c r="K126" s="490"/>
      <c r="L126" s="491"/>
      <c r="M126" s="476" t="s">
        <v>172</v>
      </c>
      <c r="N126" s="476" t="s">
        <v>640</v>
      </c>
      <c r="O126" s="476" t="s">
        <v>641</v>
      </c>
      <c r="P126" s="478" t="s">
        <v>96</v>
      </c>
      <c r="Q126" s="479"/>
    </row>
    <row r="127" spans="1:17" ht="30" x14ac:dyDescent="0.25">
      <c r="B127" s="477"/>
      <c r="C127" s="477"/>
      <c r="D127" s="477"/>
      <c r="E127" s="477"/>
      <c r="F127" s="477"/>
      <c r="G127" s="477"/>
      <c r="H127" s="477"/>
      <c r="I127" s="477"/>
      <c r="J127" s="176" t="s">
        <v>173</v>
      </c>
      <c r="K127" s="176" t="s">
        <v>174</v>
      </c>
      <c r="L127" s="176" t="s">
        <v>175</v>
      </c>
      <c r="M127" s="477"/>
      <c r="N127" s="477"/>
      <c r="O127" s="477"/>
      <c r="P127" s="480"/>
      <c r="Q127" s="481"/>
    </row>
    <row r="128" spans="1:17" x14ac:dyDescent="0.2">
      <c r="B128" s="59"/>
      <c r="C128" s="47"/>
      <c r="D128" s="127"/>
      <c r="E128" s="47"/>
      <c r="F128" s="127"/>
      <c r="G128" s="127"/>
      <c r="H128" s="127"/>
      <c r="I128" s="127"/>
      <c r="J128" s="127"/>
      <c r="K128" s="127"/>
      <c r="L128" s="127"/>
      <c r="M128" s="99"/>
      <c r="N128" s="99"/>
      <c r="O128" s="99"/>
      <c r="P128" s="482"/>
      <c r="Q128" s="483"/>
    </row>
    <row r="129" spans="2:17" s="215" customFormat="1" x14ac:dyDescent="0.2">
      <c r="B129" s="59"/>
      <c r="C129" s="217"/>
      <c r="D129" s="87"/>
      <c r="E129" s="169"/>
      <c r="F129" s="87"/>
      <c r="G129" s="59"/>
      <c r="H129" s="87"/>
      <c r="I129" s="127"/>
      <c r="J129" s="231"/>
      <c r="K129" s="231"/>
      <c r="L129" s="59"/>
      <c r="M129" s="198"/>
      <c r="N129" s="198"/>
      <c r="O129" s="198"/>
      <c r="P129" s="484"/>
      <c r="Q129" s="485"/>
    </row>
    <row r="130" spans="2:17" s="215" customFormat="1" x14ac:dyDescent="0.2">
      <c r="B130" s="59"/>
      <c r="C130" s="217"/>
      <c r="D130" s="87"/>
      <c r="E130" s="169"/>
      <c r="F130" s="87"/>
      <c r="G130" s="127"/>
      <c r="H130" s="87"/>
      <c r="I130" s="127"/>
      <c r="J130" s="59"/>
      <c r="K130" s="59"/>
      <c r="L130" s="59"/>
      <c r="M130" s="198"/>
      <c r="N130" s="198"/>
      <c r="O130" s="198"/>
      <c r="P130" s="468"/>
      <c r="Q130" s="469"/>
    </row>
    <row r="131" spans="2:17" x14ac:dyDescent="0.2">
      <c r="B131" s="144"/>
      <c r="C131" s="217"/>
      <c r="D131" s="100"/>
      <c r="E131" s="100"/>
      <c r="F131" s="100"/>
      <c r="G131" s="100"/>
      <c r="H131" s="100"/>
      <c r="I131" s="100"/>
      <c r="J131" s="100"/>
      <c r="K131" s="100"/>
      <c r="L131" s="100"/>
      <c r="M131" s="100"/>
      <c r="N131" s="100"/>
      <c r="O131" s="100"/>
      <c r="P131" s="218"/>
      <c r="Q131" s="219"/>
    </row>
    <row r="134" spans="2:17" ht="15" thickBot="1" x14ac:dyDescent="0.3"/>
    <row r="135" spans="2:17" ht="30" x14ac:dyDescent="0.25">
      <c r="B135" s="158" t="s">
        <v>94</v>
      </c>
      <c r="C135" s="158" t="s">
        <v>205</v>
      </c>
      <c r="D135" s="176" t="s">
        <v>206</v>
      </c>
      <c r="E135" s="158" t="s">
        <v>104</v>
      </c>
      <c r="F135" s="211" t="s">
        <v>227</v>
      </c>
      <c r="G135" s="177"/>
    </row>
    <row r="136" spans="2:17" ht="156.75" x14ac:dyDescent="0.2">
      <c r="B136" s="470" t="s">
        <v>228</v>
      </c>
      <c r="C136" s="217" t="s">
        <v>229</v>
      </c>
      <c r="D136" s="85">
        <v>25</v>
      </c>
      <c r="E136" s="85"/>
      <c r="F136" s="471">
        <f>+E136+E137+E138</f>
        <v>0</v>
      </c>
      <c r="G136" s="221"/>
    </row>
    <row r="137" spans="2:17" ht="114" x14ac:dyDescent="0.2">
      <c r="B137" s="470"/>
      <c r="C137" s="217" t="s">
        <v>230</v>
      </c>
      <c r="D137" s="47">
        <v>25</v>
      </c>
      <c r="E137" s="85"/>
      <c r="F137" s="472"/>
      <c r="G137" s="221"/>
    </row>
    <row r="138" spans="2:17" ht="99.75" x14ac:dyDescent="0.2">
      <c r="B138" s="470"/>
      <c r="C138" s="217" t="s">
        <v>231</v>
      </c>
      <c r="D138" s="85">
        <v>10</v>
      </c>
      <c r="E138" s="85"/>
      <c r="F138" s="473"/>
      <c r="G138" s="221"/>
    </row>
    <row r="139" spans="2:17" x14ac:dyDescent="0.2">
      <c r="C139" s="171"/>
    </row>
    <row r="142" spans="2:17" ht="15" x14ac:dyDescent="0.25">
      <c r="B142" s="188" t="s">
        <v>232</v>
      </c>
    </row>
    <row r="145" spans="2:5" ht="15" x14ac:dyDescent="0.25">
      <c r="B145" s="176" t="s">
        <v>94</v>
      </c>
      <c r="C145" s="176" t="s">
        <v>103</v>
      </c>
      <c r="D145" s="158" t="s">
        <v>104</v>
      </c>
      <c r="E145" s="158" t="s">
        <v>105</v>
      </c>
    </row>
    <row r="146" spans="2:5" ht="42.75" x14ac:dyDescent="0.25">
      <c r="B146" s="190" t="s">
        <v>106</v>
      </c>
      <c r="C146" s="47">
        <v>40</v>
      </c>
      <c r="D146" s="85">
        <f>+E119</f>
        <v>0</v>
      </c>
      <c r="E146" s="474">
        <f>+D146+D147</f>
        <v>0</v>
      </c>
    </row>
    <row r="147" spans="2:5" ht="71.25" x14ac:dyDescent="0.25">
      <c r="B147" s="190" t="s">
        <v>107</v>
      </c>
      <c r="C147" s="47">
        <v>60</v>
      </c>
      <c r="D147" s="85">
        <f>+F136</f>
        <v>0</v>
      </c>
      <c r="E147" s="475"/>
    </row>
  </sheetData>
  <mergeCells count="76">
    <mergeCell ref="C9:N9"/>
    <mergeCell ref="B2:P2"/>
    <mergeCell ref="B4:P4"/>
    <mergeCell ref="A5:L5"/>
    <mergeCell ref="C7:N7"/>
    <mergeCell ref="C8:N8"/>
    <mergeCell ref="P70:Q70"/>
    <mergeCell ref="C10:N10"/>
    <mergeCell ref="C11:E11"/>
    <mergeCell ref="B15:C22"/>
    <mergeCell ref="B23:C23"/>
    <mergeCell ref="E41:E42"/>
    <mergeCell ref="M46:N46"/>
    <mergeCell ref="B61:B62"/>
    <mergeCell ref="C61:C62"/>
    <mergeCell ref="D61:E61"/>
    <mergeCell ref="C65:N65"/>
    <mergeCell ref="B67:N67"/>
    <mergeCell ref="P83:Q84"/>
    <mergeCell ref="P71:Q71"/>
    <mergeCell ref="P72:Q72"/>
    <mergeCell ref="B78:N78"/>
    <mergeCell ref="B83:B84"/>
    <mergeCell ref="C83:C84"/>
    <mergeCell ref="D83:D84"/>
    <mergeCell ref="E83:E84"/>
    <mergeCell ref="F83:F84"/>
    <mergeCell ref="G83:G84"/>
    <mergeCell ref="H83:H84"/>
    <mergeCell ref="I83:I84"/>
    <mergeCell ref="J83:L83"/>
    <mergeCell ref="M83:M84"/>
    <mergeCell ref="N83:N84"/>
    <mergeCell ref="O83:O84"/>
    <mergeCell ref="P89:Q90"/>
    <mergeCell ref="P91:Q91"/>
    <mergeCell ref="P85:Q85"/>
    <mergeCell ref="P86:Q86"/>
    <mergeCell ref="B89:B90"/>
    <mergeCell ref="C89:C90"/>
    <mergeCell ref="D89:D90"/>
    <mergeCell ref="E89:E90"/>
    <mergeCell ref="F89:F90"/>
    <mergeCell ref="G89:G90"/>
    <mergeCell ref="H89:H90"/>
    <mergeCell ref="I89:I90"/>
    <mergeCell ref="E119:E121"/>
    <mergeCell ref="J89:L89"/>
    <mergeCell ref="M89:M90"/>
    <mergeCell ref="N89:N90"/>
    <mergeCell ref="O89:O90"/>
    <mergeCell ref="P92:Q92"/>
    <mergeCell ref="D94:E94"/>
    <mergeCell ref="D95:E95"/>
    <mergeCell ref="B98:P98"/>
    <mergeCell ref="B101:N101"/>
    <mergeCell ref="B124:N124"/>
    <mergeCell ref="B126:B127"/>
    <mergeCell ref="C126:C127"/>
    <mergeCell ref="D126:D127"/>
    <mergeCell ref="E126:E127"/>
    <mergeCell ref="F126:F127"/>
    <mergeCell ref="G126:G127"/>
    <mergeCell ref="H126:H127"/>
    <mergeCell ref="I126:I127"/>
    <mergeCell ref="J126:L126"/>
    <mergeCell ref="P130:Q130"/>
    <mergeCell ref="B136:B138"/>
    <mergeCell ref="F136:F138"/>
    <mergeCell ref="E146:E147"/>
    <mergeCell ref="M126:M127"/>
    <mergeCell ref="N126:N127"/>
    <mergeCell ref="O126:O127"/>
    <mergeCell ref="P126:Q127"/>
    <mergeCell ref="P128:Q128"/>
    <mergeCell ref="P129:Q129"/>
  </mergeCells>
  <dataValidations count="2">
    <dataValidation type="decimal" allowBlank="1" showInputMessage="1" showErrorMessage="1" sqref="WVH983063 WVH25:WVH45 WLL25:WLL45 WBP25:WBP45 VRT25:VRT45 VHX25:VHX45 UYB25:UYB45 UOF25:UOF45 UEJ25:UEJ45 TUN25:TUN45 TKR25:TKR45 TAV25:TAV45 SQZ25:SQZ45 SHD25:SHD45 RXH25:RXH45 RNL25:RNL45 RDP25:RDP45 QTT25:QTT45 QJX25:QJX45 QAB25:QAB45 PQF25:PQF45 PGJ25:PGJ45 OWN25:OWN45 OMR25:OMR45 OCV25:OCV45 NSZ25:NSZ45 NJD25:NJD45 MZH25:MZH45 MPL25:MPL45 MFP25:MFP45 LVT25:LVT45 LLX25:LLX45 LCB25:LCB45 KSF25:KSF45 KIJ25:KIJ45 JYN25:JYN45 JOR25:JOR45 JEV25:JEV45 IUZ25:IUZ45 ILD25:ILD45 IBH25:IBH45 HRL25:HRL45 HHP25:HHP45 GXT25:GXT45 GNX25:GNX45 GEB25:GEB45 FUF25:FUF45 FKJ25:FKJ45 FAN25:FAN45 EQR25:EQR45 EGV25:EGV45 DWZ25:DWZ45 DND25:DND45 DDH25:DDH45 CTL25:CTL45 CJP25:CJP45 BZT25:BZT45 BPX25:BPX45 BGB25:BGB45 AWF25:AWF45 AMJ25:AMJ45 ACN25:ACN45 SR25:SR45 IV25:IV45 WBP983063 VRT983063 VHX983063 UYB983063 UOF983063 UEJ983063 TUN983063 TKR983063 TAV983063 SQZ983063 SHD983063 RXH983063 RNL983063 RDP983063 QTT983063 QJX983063 QAB983063 PQF983063 PGJ983063 OWN983063 OMR983063 OCV983063 NSZ983063 NJD983063 MZH983063 MPL983063 MFP983063 LVT983063 LLX983063 LCB983063 KSF983063 KIJ983063 JYN983063 JOR983063 JEV983063 IUZ983063 ILD983063 IBH983063 HRL983063 HHP983063 GXT983063 GNX983063 GEB983063 FUF983063 FKJ983063 FAN983063 EQR983063 EGV983063 DWZ983063 DND983063 DDH983063 CTL983063 CJP983063 BZT983063 BPX983063 BGB983063 AWF983063 AMJ983063 ACN983063 SR983063 IV983063 C983063 WVH917527 WLL917527 WBP917527 VRT917527 VHX917527 UYB917527 UOF917527 UEJ917527 TUN917527 TKR917527 TAV917527 SQZ917527 SHD917527 RXH917527 RNL917527 RDP917527 QTT917527 QJX917527 QAB917527 PQF917527 PGJ917527 OWN917527 OMR917527 OCV917527 NSZ917527 NJD917527 MZH917527 MPL917527 MFP917527 LVT917527 LLX917527 LCB917527 KSF917527 KIJ917527 JYN917527 JOR917527 JEV917527 IUZ917527 ILD917527 IBH917527 HRL917527 HHP917527 GXT917527 GNX917527 GEB917527 FUF917527 FKJ917527 FAN917527 EQR917527 EGV917527 DWZ917527 DND917527 DDH917527 CTL917527 CJP917527 BZT917527 BPX917527 BGB917527 AWF917527 AMJ917527 ACN917527 SR917527 IV917527 C917527 WVH851991 WLL851991 WBP851991 VRT851991 VHX851991 UYB851991 UOF851991 UEJ851991 TUN851991 TKR851991 TAV851991 SQZ851991 SHD851991 RXH851991 RNL851991 RDP851991 QTT851991 QJX851991 QAB851991 PQF851991 PGJ851991 OWN851991 OMR851991 OCV851991 NSZ851991 NJD851991 MZH851991 MPL851991 MFP851991 LVT851991 LLX851991 LCB851991 KSF851991 KIJ851991 JYN851991 JOR851991 JEV851991 IUZ851991 ILD851991 IBH851991 HRL851991 HHP851991 GXT851991 GNX851991 GEB851991 FUF851991 FKJ851991 FAN851991 EQR851991 EGV851991 DWZ851991 DND851991 DDH851991 CTL851991 CJP851991 BZT851991 BPX851991 BGB851991 AWF851991 AMJ851991 ACN851991 SR851991 IV851991 C851991 WVH786455 WLL786455 WBP786455 VRT786455 VHX786455 UYB786455 UOF786455 UEJ786455 TUN786455 TKR786455 TAV786455 SQZ786455 SHD786455 RXH786455 RNL786455 RDP786455 QTT786455 QJX786455 QAB786455 PQF786455 PGJ786455 OWN786455 OMR786455 OCV786455 NSZ786455 NJD786455 MZH786455 MPL786455 MFP786455 LVT786455 LLX786455 LCB786455 KSF786455 KIJ786455 JYN786455 JOR786455 JEV786455 IUZ786455 ILD786455 IBH786455 HRL786455 HHP786455 GXT786455 GNX786455 GEB786455 FUF786455 FKJ786455 FAN786455 EQR786455 EGV786455 DWZ786455 DND786455 DDH786455 CTL786455 CJP786455 BZT786455 BPX786455 BGB786455 AWF786455 AMJ786455 ACN786455 SR786455 IV786455 C786455 WVH720919 WLL720919 WBP720919 VRT720919 VHX720919 UYB720919 UOF720919 UEJ720919 TUN720919 TKR720919 TAV720919 SQZ720919 SHD720919 RXH720919 RNL720919 RDP720919 QTT720919 QJX720919 QAB720919 PQF720919 PGJ720919 OWN720919 OMR720919 OCV720919 NSZ720919 NJD720919 MZH720919 MPL720919 MFP720919 LVT720919 LLX720919 LCB720919 KSF720919 KIJ720919 JYN720919 JOR720919 JEV720919 IUZ720919 ILD720919 IBH720919 HRL720919 HHP720919 GXT720919 GNX720919 GEB720919 FUF720919 FKJ720919 FAN720919 EQR720919 EGV720919 DWZ720919 DND720919 DDH720919 CTL720919 CJP720919 BZT720919 BPX720919 BGB720919 AWF720919 AMJ720919 ACN720919 SR720919 IV720919 C720919 WVH655383 WLL655383 WBP655383 VRT655383 VHX655383 UYB655383 UOF655383 UEJ655383 TUN655383 TKR655383 TAV655383 SQZ655383 SHD655383 RXH655383 RNL655383 RDP655383 QTT655383 QJX655383 QAB655383 PQF655383 PGJ655383 OWN655383 OMR655383 OCV655383 NSZ655383 NJD655383 MZH655383 MPL655383 MFP655383 LVT655383 LLX655383 LCB655383 KSF655383 KIJ655383 JYN655383 JOR655383 JEV655383 IUZ655383 ILD655383 IBH655383 HRL655383 HHP655383 GXT655383 GNX655383 GEB655383 FUF655383 FKJ655383 FAN655383 EQR655383 EGV655383 DWZ655383 DND655383 DDH655383 CTL655383 CJP655383 BZT655383 BPX655383 BGB655383 AWF655383 AMJ655383 ACN655383 SR655383 IV655383 C655383 WVH589847 WLL589847 WBP589847 VRT589847 VHX589847 UYB589847 UOF589847 UEJ589847 TUN589847 TKR589847 TAV589847 SQZ589847 SHD589847 RXH589847 RNL589847 RDP589847 QTT589847 QJX589847 QAB589847 PQF589847 PGJ589847 OWN589847 OMR589847 OCV589847 NSZ589847 NJD589847 MZH589847 MPL589847 MFP589847 LVT589847 LLX589847 LCB589847 KSF589847 KIJ589847 JYN589847 JOR589847 JEV589847 IUZ589847 ILD589847 IBH589847 HRL589847 HHP589847 GXT589847 GNX589847 GEB589847 FUF589847 FKJ589847 FAN589847 EQR589847 EGV589847 DWZ589847 DND589847 DDH589847 CTL589847 CJP589847 BZT589847 BPX589847 BGB589847 AWF589847 AMJ589847 ACN589847 SR589847 IV589847 C589847 WVH524311 WLL524311 WBP524311 VRT524311 VHX524311 UYB524311 UOF524311 UEJ524311 TUN524311 TKR524311 TAV524311 SQZ524311 SHD524311 RXH524311 RNL524311 RDP524311 QTT524311 QJX524311 QAB524311 PQF524311 PGJ524311 OWN524311 OMR524311 OCV524311 NSZ524311 NJD524311 MZH524311 MPL524311 MFP524311 LVT524311 LLX524311 LCB524311 KSF524311 KIJ524311 JYN524311 JOR524311 JEV524311 IUZ524311 ILD524311 IBH524311 HRL524311 HHP524311 GXT524311 GNX524311 GEB524311 FUF524311 FKJ524311 FAN524311 EQR524311 EGV524311 DWZ524311 DND524311 DDH524311 CTL524311 CJP524311 BZT524311 BPX524311 BGB524311 AWF524311 AMJ524311 ACN524311 SR524311 IV524311 C524311 WVH458775 WLL458775 WBP458775 VRT458775 VHX458775 UYB458775 UOF458775 UEJ458775 TUN458775 TKR458775 TAV458775 SQZ458775 SHD458775 RXH458775 RNL458775 RDP458775 QTT458775 QJX458775 QAB458775 PQF458775 PGJ458775 OWN458775 OMR458775 OCV458775 NSZ458775 NJD458775 MZH458775 MPL458775 MFP458775 LVT458775 LLX458775 LCB458775 KSF458775 KIJ458775 JYN458775 JOR458775 JEV458775 IUZ458775 ILD458775 IBH458775 HRL458775 HHP458775 GXT458775 GNX458775 GEB458775 FUF458775 FKJ458775 FAN458775 EQR458775 EGV458775 DWZ458775 DND458775 DDH458775 CTL458775 CJP458775 BZT458775 BPX458775 BGB458775 AWF458775 AMJ458775 ACN458775 SR458775 IV458775 C458775 WVH393239 WLL393239 WBP393239 VRT393239 VHX393239 UYB393239 UOF393239 UEJ393239 TUN393239 TKR393239 TAV393239 SQZ393239 SHD393239 RXH393239 RNL393239 RDP393239 QTT393239 QJX393239 QAB393239 PQF393239 PGJ393239 OWN393239 OMR393239 OCV393239 NSZ393239 NJD393239 MZH393239 MPL393239 MFP393239 LVT393239 LLX393239 LCB393239 KSF393239 KIJ393239 JYN393239 JOR393239 JEV393239 IUZ393239 ILD393239 IBH393239 HRL393239 HHP393239 GXT393239 GNX393239 GEB393239 FUF393239 FKJ393239 FAN393239 EQR393239 EGV393239 DWZ393239 DND393239 DDH393239 CTL393239 CJP393239 BZT393239 BPX393239 BGB393239 AWF393239 AMJ393239 ACN393239 SR393239 IV393239 C393239 WVH327703 WLL327703 WBP327703 VRT327703 VHX327703 UYB327703 UOF327703 UEJ327703 TUN327703 TKR327703 TAV327703 SQZ327703 SHD327703 RXH327703 RNL327703 RDP327703 QTT327703 QJX327703 QAB327703 PQF327703 PGJ327703 OWN327703 OMR327703 OCV327703 NSZ327703 NJD327703 MZH327703 MPL327703 MFP327703 LVT327703 LLX327703 LCB327703 KSF327703 KIJ327703 JYN327703 JOR327703 JEV327703 IUZ327703 ILD327703 IBH327703 HRL327703 HHP327703 GXT327703 GNX327703 GEB327703 FUF327703 FKJ327703 FAN327703 EQR327703 EGV327703 DWZ327703 DND327703 DDH327703 CTL327703 CJP327703 BZT327703 BPX327703 BGB327703 AWF327703 AMJ327703 ACN327703 SR327703 IV327703 C327703 WVH262167 WLL262167 WBP262167 VRT262167 VHX262167 UYB262167 UOF262167 UEJ262167 TUN262167 TKR262167 TAV262167 SQZ262167 SHD262167 RXH262167 RNL262167 RDP262167 QTT262167 QJX262167 QAB262167 PQF262167 PGJ262167 OWN262167 OMR262167 OCV262167 NSZ262167 NJD262167 MZH262167 MPL262167 MFP262167 LVT262167 LLX262167 LCB262167 KSF262167 KIJ262167 JYN262167 JOR262167 JEV262167 IUZ262167 ILD262167 IBH262167 HRL262167 HHP262167 GXT262167 GNX262167 GEB262167 FUF262167 FKJ262167 FAN262167 EQR262167 EGV262167 DWZ262167 DND262167 DDH262167 CTL262167 CJP262167 BZT262167 BPX262167 BGB262167 AWF262167 AMJ262167 ACN262167 SR262167 IV262167 C262167 WVH196631 WLL196631 WBP196631 VRT196631 VHX196631 UYB196631 UOF196631 UEJ196631 TUN196631 TKR196631 TAV196631 SQZ196631 SHD196631 RXH196631 RNL196631 RDP196631 QTT196631 QJX196631 QAB196631 PQF196631 PGJ196631 OWN196631 OMR196631 OCV196631 NSZ196631 NJD196631 MZH196631 MPL196631 MFP196631 LVT196631 LLX196631 LCB196631 KSF196631 KIJ196631 JYN196631 JOR196631 JEV196631 IUZ196631 ILD196631 IBH196631 HRL196631 HHP196631 GXT196631 GNX196631 GEB196631 FUF196631 FKJ196631 FAN196631 EQR196631 EGV196631 DWZ196631 DND196631 DDH196631 CTL196631 CJP196631 BZT196631 BPX196631 BGB196631 AWF196631 AMJ196631 ACN196631 SR196631 IV196631 C196631 WVH131095 WLL131095 WBP131095 VRT131095 VHX131095 UYB131095 UOF131095 UEJ131095 TUN131095 TKR131095 TAV131095 SQZ131095 SHD131095 RXH131095 RNL131095 RDP131095 QTT131095 QJX131095 QAB131095 PQF131095 PGJ131095 OWN131095 OMR131095 OCV131095 NSZ131095 NJD131095 MZH131095 MPL131095 MFP131095 LVT131095 LLX131095 LCB131095 KSF131095 KIJ131095 JYN131095 JOR131095 JEV131095 IUZ131095 ILD131095 IBH131095 HRL131095 HHP131095 GXT131095 GNX131095 GEB131095 FUF131095 FKJ131095 FAN131095 EQR131095 EGV131095 DWZ131095 DND131095 DDH131095 CTL131095 CJP131095 BZT131095 BPX131095 BGB131095 AWF131095 AMJ131095 ACN131095 SR131095 IV131095 C131095 WVH65559 WLL65559 WBP65559 VRT65559 VHX65559 UYB65559 UOF65559 UEJ65559 TUN65559 TKR65559 TAV65559 SQZ65559 SHD65559 RXH65559 RNL65559 RDP65559 QTT65559 QJX65559 QAB65559 PQF65559 PGJ65559 OWN65559 OMR65559 OCV65559 NSZ65559 NJD65559 MZH65559 MPL65559 MFP65559 LVT65559 LLX65559 LCB65559 KSF65559 KIJ65559 JYN65559 JOR65559 JEV65559 IUZ65559 ILD65559 IBH65559 HRL65559 HHP65559 GXT65559 GNX65559 GEB65559 FUF65559 FKJ65559 FAN65559 EQR65559 EGV65559 DWZ65559 DND65559 DDH65559 CTL65559 CJP65559 BZT65559 BPX65559 BGB65559 AWF65559 AMJ65559 ACN65559 SR65559 IV65559 C65559 WLL983063">
      <formula1>0</formula1>
      <formula2>1</formula2>
    </dataValidation>
    <dataValidation type="list" allowBlank="1" showInputMessage="1" showErrorMessage="1" sqref="WVE983063 WVE25:WVE45 WLI25:WLI45 WBM25:WBM45 VRQ25:VRQ45 VHU25:VHU45 UXY25:UXY45 UOC25:UOC45 UEG25:UEG45 TUK25:TUK45 TKO25:TKO45 TAS25:TAS45 SQW25:SQW45 SHA25:SHA45 RXE25:RXE45 RNI25:RNI45 RDM25:RDM45 QTQ25:QTQ45 QJU25:QJU45 PZY25:PZY45 PQC25:PQC45 PGG25:PGG45 OWK25:OWK45 OMO25:OMO45 OCS25:OCS45 NSW25:NSW45 NJA25:NJA45 MZE25:MZE45 MPI25:MPI45 MFM25:MFM45 LVQ25:LVQ45 LLU25:LLU45 LBY25:LBY45 KSC25:KSC45 KIG25:KIG45 JYK25:JYK45 JOO25:JOO45 JES25:JES45 IUW25:IUW45 ILA25:ILA45 IBE25:IBE45 HRI25:HRI45 HHM25:HHM45 GXQ25:GXQ45 GNU25:GNU45 GDY25:GDY45 FUC25:FUC45 FKG25:FKG45 FAK25:FAK45 EQO25:EQO45 EGS25:EGS45 DWW25:DWW45 DNA25:DNA45 DDE25:DDE45 CTI25:CTI45 CJM25:CJM45 BZQ25:BZQ45 BPU25:BPU45 BFY25:BFY45 AWC25:AWC45 AMG25:AMG45 ACK25:ACK45 SO25:SO45 IS25:IS45 A25:A45 WLI983063 WBM983063 VRQ983063 VHU983063 UXY983063 UOC983063 UEG983063 TUK983063 TKO983063 TAS983063 SQW983063 SHA983063 RXE983063 RNI983063 RDM983063 QTQ983063 QJU983063 PZY983063 PQC983063 PGG983063 OWK983063 OMO983063 OCS983063 NSW983063 NJA983063 MZE983063 MPI983063 MFM983063 LVQ983063 LLU983063 LBY983063 KSC983063 KIG983063 JYK983063 JOO983063 JES983063 IUW983063 ILA983063 IBE983063 HRI983063 HHM983063 GXQ983063 GNU983063 GDY983063 FUC983063 FKG983063 FAK983063 EQO983063 EGS983063 DWW983063 DNA983063 DDE983063 CTI983063 CJM983063 BZQ983063 BPU983063 BFY983063 AWC983063 AMG983063 ACK983063 SO983063 IS983063 A983063 WVE917527 WLI917527 WBM917527 VRQ917527 VHU917527 UXY917527 UOC917527 UEG917527 TUK917527 TKO917527 TAS917527 SQW917527 SHA917527 RXE917527 RNI917527 RDM917527 QTQ917527 QJU917527 PZY917527 PQC917527 PGG917527 OWK917527 OMO917527 OCS917527 NSW917527 NJA917527 MZE917527 MPI917527 MFM917527 LVQ917527 LLU917527 LBY917527 KSC917527 KIG917527 JYK917527 JOO917527 JES917527 IUW917527 ILA917527 IBE917527 HRI917527 HHM917527 GXQ917527 GNU917527 GDY917527 FUC917527 FKG917527 FAK917527 EQO917527 EGS917527 DWW917527 DNA917527 DDE917527 CTI917527 CJM917527 BZQ917527 BPU917527 BFY917527 AWC917527 AMG917527 ACK917527 SO917527 IS917527 A917527 WVE851991 WLI851991 WBM851991 VRQ851991 VHU851991 UXY851991 UOC851991 UEG851991 TUK851991 TKO851991 TAS851991 SQW851991 SHA851991 RXE851991 RNI851991 RDM851991 QTQ851991 QJU851991 PZY851991 PQC851991 PGG851991 OWK851991 OMO851991 OCS851991 NSW851991 NJA851991 MZE851991 MPI851991 MFM851991 LVQ851991 LLU851991 LBY851991 KSC851991 KIG851991 JYK851991 JOO851991 JES851991 IUW851991 ILA851991 IBE851991 HRI851991 HHM851991 GXQ851991 GNU851991 GDY851991 FUC851991 FKG851991 FAK851991 EQO851991 EGS851991 DWW851991 DNA851991 DDE851991 CTI851991 CJM851991 BZQ851991 BPU851991 BFY851991 AWC851991 AMG851991 ACK851991 SO851991 IS851991 A851991 WVE786455 WLI786455 WBM786455 VRQ786455 VHU786455 UXY786455 UOC786455 UEG786455 TUK786455 TKO786455 TAS786455 SQW786455 SHA786455 RXE786455 RNI786455 RDM786455 QTQ786455 QJU786455 PZY786455 PQC786455 PGG786455 OWK786455 OMO786455 OCS786455 NSW786455 NJA786455 MZE786455 MPI786455 MFM786455 LVQ786455 LLU786455 LBY786455 KSC786455 KIG786455 JYK786455 JOO786455 JES786455 IUW786455 ILA786455 IBE786455 HRI786455 HHM786455 GXQ786455 GNU786455 GDY786455 FUC786455 FKG786455 FAK786455 EQO786455 EGS786455 DWW786455 DNA786455 DDE786455 CTI786455 CJM786455 BZQ786455 BPU786455 BFY786455 AWC786455 AMG786455 ACK786455 SO786455 IS786455 A786455 WVE720919 WLI720919 WBM720919 VRQ720919 VHU720919 UXY720919 UOC720919 UEG720919 TUK720919 TKO720919 TAS720919 SQW720919 SHA720919 RXE720919 RNI720919 RDM720919 QTQ720919 QJU720919 PZY720919 PQC720919 PGG720919 OWK720919 OMO720919 OCS720919 NSW720919 NJA720919 MZE720919 MPI720919 MFM720919 LVQ720919 LLU720919 LBY720919 KSC720919 KIG720919 JYK720919 JOO720919 JES720919 IUW720919 ILA720919 IBE720919 HRI720919 HHM720919 GXQ720919 GNU720919 GDY720919 FUC720919 FKG720919 FAK720919 EQO720919 EGS720919 DWW720919 DNA720919 DDE720919 CTI720919 CJM720919 BZQ720919 BPU720919 BFY720919 AWC720919 AMG720919 ACK720919 SO720919 IS720919 A720919 WVE655383 WLI655383 WBM655383 VRQ655383 VHU655383 UXY655383 UOC655383 UEG655383 TUK655383 TKO655383 TAS655383 SQW655383 SHA655383 RXE655383 RNI655383 RDM655383 QTQ655383 QJU655383 PZY655383 PQC655383 PGG655383 OWK655383 OMO655383 OCS655383 NSW655383 NJA655383 MZE655383 MPI655383 MFM655383 LVQ655383 LLU655383 LBY655383 KSC655383 KIG655383 JYK655383 JOO655383 JES655383 IUW655383 ILA655383 IBE655383 HRI655383 HHM655383 GXQ655383 GNU655383 GDY655383 FUC655383 FKG655383 FAK655383 EQO655383 EGS655383 DWW655383 DNA655383 DDE655383 CTI655383 CJM655383 BZQ655383 BPU655383 BFY655383 AWC655383 AMG655383 ACK655383 SO655383 IS655383 A655383 WVE589847 WLI589847 WBM589847 VRQ589847 VHU589847 UXY589847 UOC589847 UEG589847 TUK589847 TKO589847 TAS589847 SQW589847 SHA589847 RXE589847 RNI589847 RDM589847 QTQ589847 QJU589847 PZY589847 PQC589847 PGG589847 OWK589847 OMO589847 OCS589847 NSW589847 NJA589847 MZE589847 MPI589847 MFM589847 LVQ589847 LLU589847 LBY589847 KSC589847 KIG589847 JYK589847 JOO589847 JES589847 IUW589847 ILA589847 IBE589847 HRI589847 HHM589847 GXQ589847 GNU589847 GDY589847 FUC589847 FKG589847 FAK589847 EQO589847 EGS589847 DWW589847 DNA589847 DDE589847 CTI589847 CJM589847 BZQ589847 BPU589847 BFY589847 AWC589847 AMG589847 ACK589847 SO589847 IS589847 A589847 WVE524311 WLI524311 WBM524311 VRQ524311 VHU524311 UXY524311 UOC524311 UEG524311 TUK524311 TKO524311 TAS524311 SQW524311 SHA524311 RXE524311 RNI524311 RDM524311 QTQ524311 QJU524311 PZY524311 PQC524311 PGG524311 OWK524311 OMO524311 OCS524311 NSW524311 NJA524311 MZE524311 MPI524311 MFM524311 LVQ524311 LLU524311 LBY524311 KSC524311 KIG524311 JYK524311 JOO524311 JES524311 IUW524311 ILA524311 IBE524311 HRI524311 HHM524311 GXQ524311 GNU524311 GDY524311 FUC524311 FKG524311 FAK524311 EQO524311 EGS524311 DWW524311 DNA524311 DDE524311 CTI524311 CJM524311 BZQ524311 BPU524311 BFY524311 AWC524311 AMG524311 ACK524311 SO524311 IS524311 A524311 WVE458775 WLI458775 WBM458775 VRQ458775 VHU458775 UXY458775 UOC458775 UEG458775 TUK458775 TKO458775 TAS458775 SQW458775 SHA458775 RXE458775 RNI458775 RDM458775 QTQ458775 QJU458775 PZY458775 PQC458775 PGG458775 OWK458775 OMO458775 OCS458775 NSW458775 NJA458775 MZE458775 MPI458775 MFM458775 LVQ458775 LLU458775 LBY458775 KSC458775 KIG458775 JYK458775 JOO458775 JES458775 IUW458775 ILA458775 IBE458775 HRI458775 HHM458775 GXQ458775 GNU458775 GDY458775 FUC458775 FKG458775 FAK458775 EQO458775 EGS458775 DWW458775 DNA458775 DDE458775 CTI458775 CJM458775 BZQ458775 BPU458775 BFY458775 AWC458775 AMG458775 ACK458775 SO458775 IS458775 A458775 WVE393239 WLI393239 WBM393239 VRQ393239 VHU393239 UXY393239 UOC393239 UEG393239 TUK393239 TKO393239 TAS393239 SQW393239 SHA393239 RXE393239 RNI393239 RDM393239 QTQ393239 QJU393239 PZY393239 PQC393239 PGG393239 OWK393239 OMO393239 OCS393239 NSW393239 NJA393239 MZE393239 MPI393239 MFM393239 LVQ393239 LLU393239 LBY393239 KSC393239 KIG393239 JYK393239 JOO393239 JES393239 IUW393239 ILA393239 IBE393239 HRI393239 HHM393239 GXQ393239 GNU393239 GDY393239 FUC393239 FKG393239 FAK393239 EQO393239 EGS393239 DWW393239 DNA393239 DDE393239 CTI393239 CJM393239 BZQ393239 BPU393239 BFY393239 AWC393239 AMG393239 ACK393239 SO393239 IS393239 A393239 WVE327703 WLI327703 WBM327703 VRQ327703 VHU327703 UXY327703 UOC327703 UEG327703 TUK327703 TKO327703 TAS327703 SQW327703 SHA327703 RXE327703 RNI327703 RDM327703 QTQ327703 QJU327703 PZY327703 PQC327703 PGG327703 OWK327703 OMO327703 OCS327703 NSW327703 NJA327703 MZE327703 MPI327703 MFM327703 LVQ327703 LLU327703 LBY327703 KSC327703 KIG327703 JYK327703 JOO327703 JES327703 IUW327703 ILA327703 IBE327703 HRI327703 HHM327703 GXQ327703 GNU327703 GDY327703 FUC327703 FKG327703 FAK327703 EQO327703 EGS327703 DWW327703 DNA327703 DDE327703 CTI327703 CJM327703 BZQ327703 BPU327703 BFY327703 AWC327703 AMG327703 ACK327703 SO327703 IS327703 A327703 WVE262167 WLI262167 WBM262167 VRQ262167 VHU262167 UXY262167 UOC262167 UEG262167 TUK262167 TKO262167 TAS262167 SQW262167 SHA262167 RXE262167 RNI262167 RDM262167 QTQ262167 QJU262167 PZY262167 PQC262167 PGG262167 OWK262167 OMO262167 OCS262167 NSW262167 NJA262167 MZE262167 MPI262167 MFM262167 LVQ262167 LLU262167 LBY262167 KSC262167 KIG262167 JYK262167 JOO262167 JES262167 IUW262167 ILA262167 IBE262167 HRI262167 HHM262167 GXQ262167 GNU262167 GDY262167 FUC262167 FKG262167 FAK262167 EQO262167 EGS262167 DWW262167 DNA262167 DDE262167 CTI262167 CJM262167 BZQ262167 BPU262167 BFY262167 AWC262167 AMG262167 ACK262167 SO262167 IS262167 A262167 WVE196631 WLI196631 WBM196631 VRQ196631 VHU196631 UXY196631 UOC196631 UEG196631 TUK196631 TKO196631 TAS196631 SQW196631 SHA196631 RXE196631 RNI196631 RDM196631 QTQ196631 QJU196631 PZY196631 PQC196631 PGG196631 OWK196631 OMO196631 OCS196631 NSW196631 NJA196631 MZE196631 MPI196631 MFM196631 LVQ196631 LLU196631 LBY196631 KSC196631 KIG196631 JYK196631 JOO196631 JES196631 IUW196631 ILA196631 IBE196631 HRI196631 HHM196631 GXQ196631 GNU196631 GDY196631 FUC196631 FKG196631 FAK196631 EQO196631 EGS196631 DWW196631 DNA196631 DDE196631 CTI196631 CJM196631 BZQ196631 BPU196631 BFY196631 AWC196631 AMG196631 ACK196631 SO196631 IS196631 A196631 WVE131095 WLI131095 WBM131095 VRQ131095 VHU131095 UXY131095 UOC131095 UEG131095 TUK131095 TKO131095 TAS131095 SQW131095 SHA131095 RXE131095 RNI131095 RDM131095 QTQ131095 QJU131095 PZY131095 PQC131095 PGG131095 OWK131095 OMO131095 OCS131095 NSW131095 NJA131095 MZE131095 MPI131095 MFM131095 LVQ131095 LLU131095 LBY131095 KSC131095 KIG131095 JYK131095 JOO131095 JES131095 IUW131095 ILA131095 IBE131095 HRI131095 HHM131095 GXQ131095 GNU131095 GDY131095 FUC131095 FKG131095 FAK131095 EQO131095 EGS131095 DWW131095 DNA131095 DDE131095 CTI131095 CJM131095 BZQ131095 BPU131095 BFY131095 AWC131095 AMG131095 ACK131095 SO131095 IS131095 A131095 WVE65559 WLI65559 WBM65559 VRQ65559 VHU65559 UXY65559 UOC65559 UEG65559 TUK65559 TKO65559 TAS65559 SQW65559 SHA65559 RXE65559 RNI65559 RDM65559 QTQ65559 QJU65559 PZY65559 PQC65559 PGG65559 OWK65559 OMO65559 OCS65559 NSW65559 NJA65559 MZE65559 MPI65559 MFM65559 LVQ65559 LLU65559 LBY65559 KSC65559 KIG65559 JYK65559 JOO65559 JES65559 IUW65559 ILA65559 IBE65559 HRI65559 HHM65559 GXQ65559 GNU65559 GDY65559 FUC65559 FKG65559 FAK65559 EQO65559 EGS65559 DWW65559 DNA65559 DDE65559 CTI65559 CJM65559 BZQ65559 BPU65559 BFY65559 AWC65559 AMG65559 ACK65559 SO65559 IS65559 A65559">
      <formula1>"1,2,3,4,5"</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1"/>
  <sheetViews>
    <sheetView zoomScale="80" zoomScaleNormal="80" workbookViewId="0">
      <selection activeCell="Q97" sqref="Q97"/>
    </sheetView>
  </sheetViews>
  <sheetFormatPr baseColWidth="10" defaultRowHeight="14.25" x14ac:dyDescent="0.25"/>
  <cols>
    <col min="1" max="1" width="3.140625" style="123" bestFit="1" customWidth="1"/>
    <col min="2" max="2" width="58.85546875" style="123" customWidth="1"/>
    <col min="3" max="3" width="31.140625" style="123" customWidth="1"/>
    <col min="4" max="4" width="26.7109375" style="123" customWidth="1"/>
    <col min="5" max="5" width="25" style="123" customWidth="1"/>
    <col min="6" max="7" width="29.7109375" style="123" customWidth="1"/>
    <col min="8" max="8" width="23" style="123" customWidth="1"/>
    <col min="9" max="9" width="27.28515625" style="123" customWidth="1"/>
    <col min="10" max="10" width="29.5703125" style="123" customWidth="1"/>
    <col min="11" max="11" width="33" style="123" customWidth="1"/>
    <col min="12" max="12" width="29.85546875" style="123" customWidth="1"/>
    <col min="13" max="13" width="26.28515625" style="123" customWidth="1"/>
    <col min="14" max="14" width="22.140625" style="123" customWidth="1"/>
    <col min="15" max="15" width="26.140625" style="123" customWidth="1"/>
    <col min="16" max="16" width="19.5703125" style="123" bestFit="1" customWidth="1"/>
    <col min="17" max="17" width="21.85546875" style="123" customWidth="1"/>
    <col min="18" max="18" width="18.28515625" style="123" customWidth="1"/>
    <col min="19" max="22" width="6.42578125" style="123" customWidth="1"/>
    <col min="23" max="251" width="11.42578125" style="123"/>
    <col min="252" max="252" width="1" style="123" customWidth="1"/>
    <col min="253" max="253" width="4.28515625" style="123" customWidth="1"/>
    <col min="254" max="254" width="34.7109375" style="123" customWidth="1"/>
    <col min="255" max="255" width="0" style="123" hidden="1" customWidth="1"/>
    <col min="256" max="256" width="20" style="123" customWidth="1"/>
    <col min="257" max="257" width="20.85546875" style="123" customWidth="1"/>
    <col min="258" max="258" width="25" style="123" customWidth="1"/>
    <col min="259" max="259" width="18.7109375" style="123" customWidth="1"/>
    <col min="260" max="260" width="29.7109375" style="123" customWidth="1"/>
    <col min="261" max="261" width="13.42578125" style="123" customWidth="1"/>
    <col min="262" max="262" width="13.85546875" style="123" customWidth="1"/>
    <col min="263" max="267" width="16.5703125" style="123" customWidth="1"/>
    <col min="268" max="268" width="20.5703125" style="123" customWidth="1"/>
    <col min="269" max="269" width="21.140625" style="123" customWidth="1"/>
    <col min="270" max="270" width="9.5703125" style="123" customWidth="1"/>
    <col min="271" max="271" width="0.42578125" style="123" customWidth="1"/>
    <col min="272" max="278" width="6.42578125" style="123" customWidth="1"/>
    <col min="279" max="507" width="11.42578125" style="123"/>
    <col min="508" max="508" width="1" style="123" customWidth="1"/>
    <col min="509" max="509" width="4.28515625" style="123" customWidth="1"/>
    <col min="510" max="510" width="34.7109375" style="123" customWidth="1"/>
    <col min="511" max="511" width="0" style="123" hidden="1" customWidth="1"/>
    <col min="512" max="512" width="20" style="123" customWidth="1"/>
    <col min="513" max="513" width="20.85546875" style="123" customWidth="1"/>
    <col min="514" max="514" width="25" style="123" customWidth="1"/>
    <col min="515" max="515" width="18.7109375" style="123" customWidth="1"/>
    <col min="516" max="516" width="29.7109375" style="123" customWidth="1"/>
    <col min="517" max="517" width="13.42578125" style="123" customWidth="1"/>
    <col min="518" max="518" width="13.85546875" style="123" customWidth="1"/>
    <col min="519" max="523" width="16.5703125" style="123" customWidth="1"/>
    <col min="524" max="524" width="20.5703125" style="123" customWidth="1"/>
    <col min="525" max="525" width="21.140625" style="123" customWidth="1"/>
    <col min="526" max="526" width="9.5703125" style="123" customWidth="1"/>
    <col min="527" max="527" width="0.42578125" style="123" customWidth="1"/>
    <col min="528" max="534" width="6.42578125" style="123" customWidth="1"/>
    <col min="535" max="763" width="11.42578125" style="123"/>
    <col min="764" max="764" width="1" style="123" customWidth="1"/>
    <col min="765" max="765" width="4.28515625" style="123" customWidth="1"/>
    <col min="766" max="766" width="34.7109375" style="123" customWidth="1"/>
    <col min="767" max="767" width="0" style="123" hidden="1" customWidth="1"/>
    <col min="768" max="768" width="20" style="123" customWidth="1"/>
    <col min="769" max="769" width="20.85546875" style="123" customWidth="1"/>
    <col min="770" max="770" width="25" style="123" customWidth="1"/>
    <col min="771" max="771" width="18.7109375" style="123" customWidth="1"/>
    <col min="772" max="772" width="29.7109375" style="123" customWidth="1"/>
    <col min="773" max="773" width="13.42578125" style="123" customWidth="1"/>
    <col min="774" max="774" width="13.85546875" style="123" customWidth="1"/>
    <col min="775" max="779" width="16.5703125" style="123" customWidth="1"/>
    <col min="780" max="780" width="20.5703125" style="123" customWidth="1"/>
    <col min="781" max="781" width="21.140625" style="123" customWidth="1"/>
    <col min="782" max="782" width="9.5703125" style="123" customWidth="1"/>
    <col min="783" max="783" width="0.42578125" style="123" customWidth="1"/>
    <col min="784" max="790" width="6.42578125" style="123" customWidth="1"/>
    <col min="791" max="1019" width="11.42578125" style="123"/>
    <col min="1020" max="1020" width="1" style="123" customWidth="1"/>
    <col min="1021" max="1021" width="4.28515625" style="123" customWidth="1"/>
    <col min="1022" max="1022" width="34.7109375" style="123" customWidth="1"/>
    <col min="1023" max="1023" width="0" style="123" hidden="1" customWidth="1"/>
    <col min="1024" max="1024" width="20" style="123" customWidth="1"/>
    <col min="1025" max="1025" width="20.85546875" style="123" customWidth="1"/>
    <col min="1026" max="1026" width="25" style="123" customWidth="1"/>
    <col min="1027" max="1027" width="18.7109375" style="123" customWidth="1"/>
    <col min="1028" max="1028" width="29.7109375" style="123" customWidth="1"/>
    <col min="1029" max="1029" width="13.42578125" style="123" customWidth="1"/>
    <col min="1030" max="1030" width="13.85546875" style="123" customWidth="1"/>
    <col min="1031" max="1035" width="16.5703125" style="123" customWidth="1"/>
    <col min="1036" max="1036" width="20.5703125" style="123" customWidth="1"/>
    <col min="1037" max="1037" width="21.140625" style="123" customWidth="1"/>
    <col min="1038" max="1038" width="9.5703125" style="123" customWidth="1"/>
    <col min="1039" max="1039" width="0.42578125" style="123" customWidth="1"/>
    <col min="1040" max="1046" width="6.42578125" style="123" customWidth="1"/>
    <col min="1047" max="1275" width="11.42578125" style="123"/>
    <col min="1276" max="1276" width="1" style="123" customWidth="1"/>
    <col min="1277" max="1277" width="4.28515625" style="123" customWidth="1"/>
    <col min="1278" max="1278" width="34.7109375" style="123" customWidth="1"/>
    <col min="1279" max="1279" width="0" style="123" hidden="1" customWidth="1"/>
    <col min="1280" max="1280" width="20" style="123" customWidth="1"/>
    <col min="1281" max="1281" width="20.85546875" style="123" customWidth="1"/>
    <col min="1282" max="1282" width="25" style="123" customWidth="1"/>
    <col min="1283" max="1283" width="18.7109375" style="123" customWidth="1"/>
    <col min="1284" max="1284" width="29.7109375" style="123" customWidth="1"/>
    <col min="1285" max="1285" width="13.42578125" style="123" customWidth="1"/>
    <col min="1286" max="1286" width="13.85546875" style="123" customWidth="1"/>
    <col min="1287" max="1291" width="16.5703125" style="123" customWidth="1"/>
    <col min="1292" max="1292" width="20.5703125" style="123" customWidth="1"/>
    <col min="1293" max="1293" width="21.140625" style="123" customWidth="1"/>
    <col min="1294" max="1294" width="9.5703125" style="123" customWidth="1"/>
    <col min="1295" max="1295" width="0.42578125" style="123" customWidth="1"/>
    <col min="1296" max="1302" width="6.42578125" style="123" customWidth="1"/>
    <col min="1303" max="1531" width="11.42578125" style="123"/>
    <col min="1532" max="1532" width="1" style="123" customWidth="1"/>
    <col min="1533" max="1533" width="4.28515625" style="123" customWidth="1"/>
    <col min="1534" max="1534" width="34.7109375" style="123" customWidth="1"/>
    <col min="1535" max="1535" width="0" style="123" hidden="1" customWidth="1"/>
    <col min="1536" max="1536" width="20" style="123" customWidth="1"/>
    <col min="1537" max="1537" width="20.85546875" style="123" customWidth="1"/>
    <col min="1538" max="1538" width="25" style="123" customWidth="1"/>
    <col min="1539" max="1539" width="18.7109375" style="123" customWidth="1"/>
    <col min="1540" max="1540" width="29.7109375" style="123" customWidth="1"/>
    <col min="1541" max="1541" width="13.42578125" style="123" customWidth="1"/>
    <col min="1542" max="1542" width="13.85546875" style="123" customWidth="1"/>
    <col min="1543" max="1547" width="16.5703125" style="123" customWidth="1"/>
    <col min="1548" max="1548" width="20.5703125" style="123" customWidth="1"/>
    <col min="1549" max="1549" width="21.140625" style="123" customWidth="1"/>
    <col min="1550" max="1550" width="9.5703125" style="123" customWidth="1"/>
    <col min="1551" max="1551" width="0.42578125" style="123" customWidth="1"/>
    <col min="1552" max="1558" width="6.42578125" style="123" customWidth="1"/>
    <col min="1559" max="1787" width="11.42578125" style="123"/>
    <col min="1788" max="1788" width="1" style="123" customWidth="1"/>
    <col min="1789" max="1789" width="4.28515625" style="123" customWidth="1"/>
    <col min="1790" max="1790" width="34.7109375" style="123" customWidth="1"/>
    <col min="1791" max="1791" width="0" style="123" hidden="1" customWidth="1"/>
    <col min="1792" max="1792" width="20" style="123" customWidth="1"/>
    <col min="1793" max="1793" width="20.85546875" style="123" customWidth="1"/>
    <col min="1794" max="1794" width="25" style="123" customWidth="1"/>
    <col min="1795" max="1795" width="18.7109375" style="123" customWidth="1"/>
    <col min="1796" max="1796" width="29.7109375" style="123" customWidth="1"/>
    <col min="1797" max="1797" width="13.42578125" style="123" customWidth="1"/>
    <col min="1798" max="1798" width="13.85546875" style="123" customWidth="1"/>
    <col min="1799" max="1803" width="16.5703125" style="123" customWidth="1"/>
    <col min="1804" max="1804" width="20.5703125" style="123" customWidth="1"/>
    <col min="1805" max="1805" width="21.140625" style="123" customWidth="1"/>
    <col min="1806" max="1806" width="9.5703125" style="123" customWidth="1"/>
    <col min="1807" max="1807" width="0.42578125" style="123" customWidth="1"/>
    <col min="1808" max="1814" width="6.42578125" style="123" customWidth="1"/>
    <col min="1815" max="2043" width="11.42578125" style="123"/>
    <col min="2044" max="2044" width="1" style="123" customWidth="1"/>
    <col min="2045" max="2045" width="4.28515625" style="123" customWidth="1"/>
    <col min="2046" max="2046" width="34.7109375" style="123" customWidth="1"/>
    <col min="2047" max="2047" width="0" style="123" hidden="1" customWidth="1"/>
    <col min="2048" max="2048" width="20" style="123" customWidth="1"/>
    <col min="2049" max="2049" width="20.85546875" style="123" customWidth="1"/>
    <col min="2050" max="2050" width="25" style="123" customWidth="1"/>
    <col min="2051" max="2051" width="18.7109375" style="123" customWidth="1"/>
    <col min="2052" max="2052" width="29.7109375" style="123" customWidth="1"/>
    <col min="2053" max="2053" width="13.42578125" style="123" customWidth="1"/>
    <col min="2054" max="2054" width="13.85546875" style="123" customWidth="1"/>
    <col min="2055" max="2059" width="16.5703125" style="123" customWidth="1"/>
    <col min="2060" max="2060" width="20.5703125" style="123" customWidth="1"/>
    <col min="2061" max="2061" width="21.140625" style="123" customWidth="1"/>
    <col min="2062" max="2062" width="9.5703125" style="123" customWidth="1"/>
    <col min="2063" max="2063" width="0.42578125" style="123" customWidth="1"/>
    <col min="2064" max="2070" width="6.42578125" style="123" customWidth="1"/>
    <col min="2071" max="2299" width="11.42578125" style="123"/>
    <col min="2300" max="2300" width="1" style="123" customWidth="1"/>
    <col min="2301" max="2301" width="4.28515625" style="123" customWidth="1"/>
    <col min="2302" max="2302" width="34.7109375" style="123" customWidth="1"/>
    <col min="2303" max="2303" width="0" style="123" hidden="1" customWidth="1"/>
    <col min="2304" max="2304" width="20" style="123" customWidth="1"/>
    <col min="2305" max="2305" width="20.85546875" style="123" customWidth="1"/>
    <col min="2306" max="2306" width="25" style="123" customWidth="1"/>
    <col min="2307" max="2307" width="18.7109375" style="123" customWidth="1"/>
    <col min="2308" max="2308" width="29.7109375" style="123" customWidth="1"/>
    <col min="2309" max="2309" width="13.42578125" style="123" customWidth="1"/>
    <col min="2310" max="2310" width="13.85546875" style="123" customWidth="1"/>
    <col min="2311" max="2315" width="16.5703125" style="123" customWidth="1"/>
    <col min="2316" max="2316" width="20.5703125" style="123" customWidth="1"/>
    <col min="2317" max="2317" width="21.140625" style="123" customWidth="1"/>
    <col min="2318" max="2318" width="9.5703125" style="123" customWidth="1"/>
    <col min="2319" max="2319" width="0.42578125" style="123" customWidth="1"/>
    <col min="2320" max="2326" width="6.42578125" style="123" customWidth="1"/>
    <col min="2327" max="2555" width="11.42578125" style="123"/>
    <col min="2556" max="2556" width="1" style="123" customWidth="1"/>
    <col min="2557" max="2557" width="4.28515625" style="123" customWidth="1"/>
    <col min="2558" max="2558" width="34.7109375" style="123" customWidth="1"/>
    <col min="2559" max="2559" width="0" style="123" hidden="1" customWidth="1"/>
    <col min="2560" max="2560" width="20" style="123" customWidth="1"/>
    <col min="2561" max="2561" width="20.85546875" style="123" customWidth="1"/>
    <col min="2562" max="2562" width="25" style="123" customWidth="1"/>
    <col min="2563" max="2563" width="18.7109375" style="123" customWidth="1"/>
    <col min="2564" max="2564" width="29.7109375" style="123" customWidth="1"/>
    <col min="2565" max="2565" width="13.42578125" style="123" customWidth="1"/>
    <col min="2566" max="2566" width="13.85546875" style="123" customWidth="1"/>
    <col min="2567" max="2571" width="16.5703125" style="123" customWidth="1"/>
    <col min="2572" max="2572" width="20.5703125" style="123" customWidth="1"/>
    <col min="2573" max="2573" width="21.140625" style="123" customWidth="1"/>
    <col min="2574" max="2574" width="9.5703125" style="123" customWidth="1"/>
    <col min="2575" max="2575" width="0.42578125" style="123" customWidth="1"/>
    <col min="2576" max="2582" width="6.42578125" style="123" customWidth="1"/>
    <col min="2583" max="2811" width="11.42578125" style="123"/>
    <col min="2812" max="2812" width="1" style="123" customWidth="1"/>
    <col min="2813" max="2813" width="4.28515625" style="123" customWidth="1"/>
    <col min="2814" max="2814" width="34.7109375" style="123" customWidth="1"/>
    <col min="2815" max="2815" width="0" style="123" hidden="1" customWidth="1"/>
    <col min="2816" max="2816" width="20" style="123" customWidth="1"/>
    <col min="2817" max="2817" width="20.85546875" style="123" customWidth="1"/>
    <col min="2818" max="2818" width="25" style="123" customWidth="1"/>
    <col min="2819" max="2819" width="18.7109375" style="123" customWidth="1"/>
    <col min="2820" max="2820" width="29.7109375" style="123" customWidth="1"/>
    <col min="2821" max="2821" width="13.42578125" style="123" customWidth="1"/>
    <col min="2822" max="2822" width="13.85546875" style="123" customWidth="1"/>
    <col min="2823" max="2827" width="16.5703125" style="123" customWidth="1"/>
    <col min="2828" max="2828" width="20.5703125" style="123" customWidth="1"/>
    <col min="2829" max="2829" width="21.140625" style="123" customWidth="1"/>
    <col min="2830" max="2830" width="9.5703125" style="123" customWidth="1"/>
    <col min="2831" max="2831" width="0.42578125" style="123" customWidth="1"/>
    <col min="2832" max="2838" width="6.42578125" style="123" customWidth="1"/>
    <col min="2839" max="3067" width="11.42578125" style="123"/>
    <col min="3068" max="3068" width="1" style="123" customWidth="1"/>
    <col min="3069" max="3069" width="4.28515625" style="123" customWidth="1"/>
    <col min="3070" max="3070" width="34.7109375" style="123" customWidth="1"/>
    <col min="3071" max="3071" width="0" style="123" hidden="1" customWidth="1"/>
    <col min="3072" max="3072" width="20" style="123" customWidth="1"/>
    <col min="3073" max="3073" width="20.85546875" style="123" customWidth="1"/>
    <col min="3074" max="3074" width="25" style="123" customWidth="1"/>
    <col min="3075" max="3075" width="18.7109375" style="123" customWidth="1"/>
    <col min="3076" max="3076" width="29.7109375" style="123" customWidth="1"/>
    <col min="3077" max="3077" width="13.42578125" style="123" customWidth="1"/>
    <col min="3078" max="3078" width="13.85546875" style="123" customWidth="1"/>
    <col min="3079" max="3083" width="16.5703125" style="123" customWidth="1"/>
    <col min="3084" max="3084" width="20.5703125" style="123" customWidth="1"/>
    <col min="3085" max="3085" width="21.140625" style="123" customWidth="1"/>
    <col min="3086" max="3086" width="9.5703125" style="123" customWidth="1"/>
    <col min="3087" max="3087" width="0.42578125" style="123" customWidth="1"/>
    <col min="3088" max="3094" width="6.42578125" style="123" customWidth="1"/>
    <col min="3095" max="3323" width="11.42578125" style="123"/>
    <col min="3324" max="3324" width="1" style="123" customWidth="1"/>
    <col min="3325" max="3325" width="4.28515625" style="123" customWidth="1"/>
    <col min="3326" max="3326" width="34.7109375" style="123" customWidth="1"/>
    <col min="3327" max="3327" width="0" style="123" hidden="1" customWidth="1"/>
    <col min="3328" max="3328" width="20" style="123" customWidth="1"/>
    <col min="3329" max="3329" width="20.85546875" style="123" customWidth="1"/>
    <col min="3330" max="3330" width="25" style="123" customWidth="1"/>
    <col min="3331" max="3331" width="18.7109375" style="123" customWidth="1"/>
    <col min="3332" max="3332" width="29.7109375" style="123" customWidth="1"/>
    <col min="3333" max="3333" width="13.42578125" style="123" customWidth="1"/>
    <col min="3334" max="3334" width="13.85546875" style="123" customWidth="1"/>
    <col min="3335" max="3339" width="16.5703125" style="123" customWidth="1"/>
    <col min="3340" max="3340" width="20.5703125" style="123" customWidth="1"/>
    <col min="3341" max="3341" width="21.140625" style="123" customWidth="1"/>
    <col min="3342" max="3342" width="9.5703125" style="123" customWidth="1"/>
    <col min="3343" max="3343" width="0.42578125" style="123" customWidth="1"/>
    <col min="3344" max="3350" width="6.42578125" style="123" customWidth="1"/>
    <col min="3351" max="3579" width="11.42578125" style="123"/>
    <col min="3580" max="3580" width="1" style="123" customWidth="1"/>
    <col min="3581" max="3581" width="4.28515625" style="123" customWidth="1"/>
    <col min="3582" max="3582" width="34.7109375" style="123" customWidth="1"/>
    <col min="3583" max="3583" width="0" style="123" hidden="1" customWidth="1"/>
    <col min="3584" max="3584" width="20" style="123" customWidth="1"/>
    <col min="3585" max="3585" width="20.85546875" style="123" customWidth="1"/>
    <col min="3586" max="3586" width="25" style="123" customWidth="1"/>
    <col min="3587" max="3587" width="18.7109375" style="123" customWidth="1"/>
    <col min="3588" max="3588" width="29.7109375" style="123" customWidth="1"/>
    <col min="3589" max="3589" width="13.42578125" style="123" customWidth="1"/>
    <col min="3590" max="3590" width="13.85546875" style="123" customWidth="1"/>
    <col min="3591" max="3595" width="16.5703125" style="123" customWidth="1"/>
    <col min="3596" max="3596" width="20.5703125" style="123" customWidth="1"/>
    <col min="3597" max="3597" width="21.140625" style="123" customWidth="1"/>
    <col min="3598" max="3598" width="9.5703125" style="123" customWidth="1"/>
    <col min="3599" max="3599" width="0.42578125" style="123" customWidth="1"/>
    <col min="3600" max="3606" width="6.42578125" style="123" customWidth="1"/>
    <col min="3607" max="3835" width="11.42578125" style="123"/>
    <col min="3836" max="3836" width="1" style="123" customWidth="1"/>
    <col min="3837" max="3837" width="4.28515625" style="123" customWidth="1"/>
    <col min="3838" max="3838" width="34.7109375" style="123" customWidth="1"/>
    <col min="3839" max="3839" width="0" style="123" hidden="1" customWidth="1"/>
    <col min="3840" max="3840" width="20" style="123" customWidth="1"/>
    <col min="3841" max="3841" width="20.85546875" style="123" customWidth="1"/>
    <col min="3842" max="3842" width="25" style="123" customWidth="1"/>
    <col min="3843" max="3843" width="18.7109375" style="123" customWidth="1"/>
    <col min="3844" max="3844" width="29.7109375" style="123" customWidth="1"/>
    <col min="3845" max="3845" width="13.42578125" style="123" customWidth="1"/>
    <col min="3846" max="3846" width="13.85546875" style="123" customWidth="1"/>
    <col min="3847" max="3851" width="16.5703125" style="123" customWidth="1"/>
    <col min="3852" max="3852" width="20.5703125" style="123" customWidth="1"/>
    <col min="3853" max="3853" width="21.140625" style="123" customWidth="1"/>
    <col min="3854" max="3854" width="9.5703125" style="123" customWidth="1"/>
    <col min="3855" max="3855" width="0.42578125" style="123" customWidth="1"/>
    <col min="3856" max="3862" width="6.42578125" style="123" customWidth="1"/>
    <col min="3863" max="4091" width="11.42578125" style="123"/>
    <col min="4092" max="4092" width="1" style="123" customWidth="1"/>
    <col min="4093" max="4093" width="4.28515625" style="123" customWidth="1"/>
    <col min="4094" max="4094" width="34.7109375" style="123" customWidth="1"/>
    <col min="4095" max="4095" width="0" style="123" hidden="1" customWidth="1"/>
    <col min="4096" max="4096" width="20" style="123" customWidth="1"/>
    <col min="4097" max="4097" width="20.85546875" style="123" customWidth="1"/>
    <col min="4098" max="4098" width="25" style="123" customWidth="1"/>
    <col min="4099" max="4099" width="18.7109375" style="123" customWidth="1"/>
    <col min="4100" max="4100" width="29.7109375" style="123" customWidth="1"/>
    <col min="4101" max="4101" width="13.42578125" style="123" customWidth="1"/>
    <col min="4102" max="4102" width="13.85546875" style="123" customWidth="1"/>
    <col min="4103" max="4107" width="16.5703125" style="123" customWidth="1"/>
    <col min="4108" max="4108" width="20.5703125" style="123" customWidth="1"/>
    <col min="4109" max="4109" width="21.140625" style="123" customWidth="1"/>
    <col min="4110" max="4110" width="9.5703125" style="123" customWidth="1"/>
    <col min="4111" max="4111" width="0.42578125" style="123" customWidth="1"/>
    <col min="4112" max="4118" width="6.42578125" style="123" customWidth="1"/>
    <col min="4119" max="4347" width="11.42578125" style="123"/>
    <col min="4348" max="4348" width="1" style="123" customWidth="1"/>
    <col min="4349" max="4349" width="4.28515625" style="123" customWidth="1"/>
    <col min="4350" max="4350" width="34.7109375" style="123" customWidth="1"/>
    <col min="4351" max="4351" width="0" style="123" hidden="1" customWidth="1"/>
    <col min="4352" max="4352" width="20" style="123" customWidth="1"/>
    <col min="4353" max="4353" width="20.85546875" style="123" customWidth="1"/>
    <col min="4354" max="4354" width="25" style="123" customWidth="1"/>
    <col min="4355" max="4355" width="18.7109375" style="123" customWidth="1"/>
    <col min="4356" max="4356" width="29.7109375" style="123" customWidth="1"/>
    <col min="4357" max="4357" width="13.42578125" style="123" customWidth="1"/>
    <col min="4358" max="4358" width="13.85546875" style="123" customWidth="1"/>
    <col min="4359" max="4363" width="16.5703125" style="123" customWidth="1"/>
    <col min="4364" max="4364" width="20.5703125" style="123" customWidth="1"/>
    <col min="4365" max="4365" width="21.140625" style="123" customWidth="1"/>
    <col min="4366" max="4366" width="9.5703125" style="123" customWidth="1"/>
    <col min="4367" max="4367" width="0.42578125" style="123" customWidth="1"/>
    <col min="4368" max="4374" width="6.42578125" style="123" customWidth="1"/>
    <col min="4375" max="4603" width="11.42578125" style="123"/>
    <col min="4604" max="4604" width="1" style="123" customWidth="1"/>
    <col min="4605" max="4605" width="4.28515625" style="123" customWidth="1"/>
    <col min="4606" max="4606" width="34.7109375" style="123" customWidth="1"/>
    <col min="4607" max="4607" width="0" style="123" hidden="1" customWidth="1"/>
    <col min="4608" max="4608" width="20" style="123" customWidth="1"/>
    <col min="4609" max="4609" width="20.85546875" style="123" customWidth="1"/>
    <col min="4610" max="4610" width="25" style="123" customWidth="1"/>
    <col min="4611" max="4611" width="18.7109375" style="123" customWidth="1"/>
    <col min="4612" max="4612" width="29.7109375" style="123" customWidth="1"/>
    <col min="4613" max="4613" width="13.42578125" style="123" customWidth="1"/>
    <col min="4614" max="4614" width="13.85546875" style="123" customWidth="1"/>
    <col min="4615" max="4619" width="16.5703125" style="123" customWidth="1"/>
    <col min="4620" max="4620" width="20.5703125" style="123" customWidth="1"/>
    <col min="4621" max="4621" width="21.140625" style="123" customWidth="1"/>
    <col min="4622" max="4622" width="9.5703125" style="123" customWidth="1"/>
    <col min="4623" max="4623" width="0.42578125" style="123" customWidth="1"/>
    <col min="4624" max="4630" width="6.42578125" style="123" customWidth="1"/>
    <col min="4631" max="4859" width="11.42578125" style="123"/>
    <col min="4860" max="4860" width="1" style="123" customWidth="1"/>
    <col min="4861" max="4861" width="4.28515625" style="123" customWidth="1"/>
    <col min="4862" max="4862" width="34.7109375" style="123" customWidth="1"/>
    <col min="4863" max="4863" width="0" style="123" hidden="1" customWidth="1"/>
    <col min="4864" max="4864" width="20" style="123" customWidth="1"/>
    <col min="4865" max="4865" width="20.85546875" style="123" customWidth="1"/>
    <col min="4866" max="4866" width="25" style="123" customWidth="1"/>
    <col min="4867" max="4867" width="18.7109375" style="123" customWidth="1"/>
    <col min="4868" max="4868" width="29.7109375" style="123" customWidth="1"/>
    <col min="4869" max="4869" width="13.42578125" style="123" customWidth="1"/>
    <col min="4870" max="4870" width="13.85546875" style="123" customWidth="1"/>
    <col min="4871" max="4875" width="16.5703125" style="123" customWidth="1"/>
    <col min="4876" max="4876" width="20.5703125" style="123" customWidth="1"/>
    <col min="4877" max="4877" width="21.140625" style="123" customWidth="1"/>
    <col min="4878" max="4878" width="9.5703125" style="123" customWidth="1"/>
    <col min="4879" max="4879" width="0.42578125" style="123" customWidth="1"/>
    <col min="4880" max="4886" width="6.42578125" style="123" customWidth="1"/>
    <col min="4887" max="5115" width="11.42578125" style="123"/>
    <col min="5116" max="5116" width="1" style="123" customWidth="1"/>
    <col min="5117" max="5117" width="4.28515625" style="123" customWidth="1"/>
    <col min="5118" max="5118" width="34.7109375" style="123" customWidth="1"/>
    <col min="5119" max="5119" width="0" style="123" hidden="1" customWidth="1"/>
    <col min="5120" max="5120" width="20" style="123" customWidth="1"/>
    <col min="5121" max="5121" width="20.85546875" style="123" customWidth="1"/>
    <col min="5122" max="5122" width="25" style="123" customWidth="1"/>
    <col min="5123" max="5123" width="18.7109375" style="123" customWidth="1"/>
    <col min="5124" max="5124" width="29.7109375" style="123" customWidth="1"/>
    <col min="5125" max="5125" width="13.42578125" style="123" customWidth="1"/>
    <col min="5126" max="5126" width="13.85546875" style="123" customWidth="1"/>
    <col min="5127" max="5131" width="16.5703125" style="123" customWidth="1"/>
    <col min="5132" max="5132" width="20.5703125" style="123" customWidth="1"/>
    <col min="5133" max="5133" width="21.140625" style="123" customWidth="1"/>
    <col min="5134" max="5134" width="9.5703125" style="123" customWidth="1"/>
    <col min="5135" max="5135" width="0.42578125" style="123" customWidth="1"/>
    <col min="5136" max="5142" width="6.42578125" style="123" customWidth="1"/>
    <col min="5143" max="5371" width="11.42578125" style="123"/>
    <col min="5372" max="5372" width="1" style="123" customWidth="1"/>
    <col min="5373" max="5373" width="4.28515625" style="123" customWidth="1"/>
    <col min="5374" max="5374" width="34.7109375" style="123" customWidth="1"/>
    <col min="5375" max="5375" width="0" style="123" hidden="1" customWidth="1"/>
    <col min="5376" max="5376" width="20" style="123" customWidth="1"/>
    <col min="5377" max="5377" width="20.85546875" style="123" customWidth="1"/>
    <col min="5378" max="5378" width="25" style="123" customWidth="1"/>
    <col min="5379" max="5379" width="18.7109375" style="123" customWidth="1"/>
    <col min="5380" max="5380" width="29.7109375" style="123" customWidth="1"/>
    <col min="5381" max="5381" width="13.42578125" style="123" customWidth="1"/>
    <col min="5382" max="5382" width="13.85546875" style="123" customWidth="1"/>
    <col min="5383" max="5387" width="16.5703125" style="123" customWidth="1"/>
    <col min="5388" max="5388" width="20.5703125" style="123" customWidth="1"/>
    <col min="5389" max="5389" width="21.140625" style="123" customWidth="1"/>
    <col min="5390" max="5390" width="9.5703125" style="123" customWidth="1"/>
    <col min="5391" max="5391" width="0.42578125" style="123" customWidth="1"/>
    <col min="5392" max="5398" width="6.42578125" style="123" customWidth="1"/>
    <col min="5399" max="5627" width="11.42578125" style="123"/>
    <col min="5628" max="5628" width="1" style="123" customWidth="1"/>
    <col min="5629" max="5629" width="4.28515625" style="123" customWidth="1"/>
    <col min="5630" max="5630" width="34.7109375" style="123" customWidth="1"/>
    <col min="5631" max="5631" width="0" style="123" hidden="1" customWidth="1"/>
    <col min="5632" max="5632" width="20" style="123" customWidth="1"/>
    <col min="5633" max="5633" width="20.85546875" style="123" customWidth="1"/>
    <col min="5634" max="5634" width="25" style="123" customWidth="1"/>
    <col min="5635" max="5635" width="18.7109375" style="123" customWidth="1"/>
    <col min="5636" max="5636" width="29.7109375" style="123" customWidth="1"/>
    <col min="5637" max="5637" width="13.42578125" style="123" customWidth="1"/>
    <col min="5638" max="5638" width="13.85546875" style="123" customWidth="1"/>
    <col min="5639" max="5643" width="16.5703125" style="123" customWidth="1"/>
    <col min="5644" max="5644" width="20.5703125" style="123" customWidth="1"/>
    <col min="5645" max="5645" width="21.140625" style="123" customWidth="1"/>
    <col min="5646" max="5646" width="9.5703125" style="123" customWidth="1"/>
    <col min="5647" max="5647" width="0.42578125" style="123" customWidth="1"/>
    <col min="5648" max="5654" width="6.42578125" style="123" customWidth="1"/>
    <col min="5655" max="5883" width="11.42578125" style="123"/>
    <col min="5884" max="5884" width="1" style="123" customWidth="1"/>
    <col min="5885" max="5885" width="4.28515625" style="123" customWidth="1"/>
    <col min="5886" max="5886" width="34.7109375" style="123" customWidth="1"/>
    <col min="5887" max="5887" width="0" style="123" hidden="1" customWidth="1"/>
    <col min="5888" max="5888" width="20" style="123" customWidth="1"/>
    <col min="5889" max="5889" width="20.85546875" style="123" customWidth="1"/>
    <col min="5890" max="5890" width="25" style="123" customWidth="1"/>
    <col min="5891" max="5891" width="18.7109375" style="123" customWidth="1"/>
    <col min="5892" max="5892" width="29.7109375" style="123" customWidth="1"/>
    <col min="5893" max="5893" width="13.42578125" style="123" customWidth="1"/>
    <col min="5894" max="5894" width="13.85546875" style="123" customWidth="1"/>
    <col min="5895" max="5899" width="16.5703125" style="123" customWidth="1"/>
    <col min="5900" max="5900" width="20.5703125" style="123" customWidth="1"/>
    <col min="5901" max="5901" width="21.140625" style="123" customWidth="1"/>
    <col min="5902" max="5902" width="9.5703125" style="123" customWidth="1"/>
    <col min="5903" max="5903" width="0.42578125" style="123" customWidth="1"/>
    <col min="5904" max="5910" width="6.42578125" style="123" customWidth="1"/>
    <col min="5911" max="6139" width="11.42578125" style="123"/>
    <col min="6140" max="6140" width="1" style="123" customWidth="1"/>
    <col min="6141" max="6141" width="4.28515625" style="123" customWidth="1"/>
    <col min="6142" max="6142" width="34.7109375" style="123" customWidth="1"/>
    <col min="6143" max="6143" width="0" style="123" hidden="1" customWidth="1"/>
    <col min="6144" max="6144" width="20" style="123" customWidth="1"/>
    <col min="6145" max="6145" width="20.85546875" style="123" customWidth="1"/>
    <col min="6146" max="6146" width="25" style="123" customWidth="1"/>
    <col min="6147" max="6147" width="18.7109375" style="123" customWidth="1"/>
    <col min="6148" max="6148" width="29.7109375" style="123" customWidth="1"/>
    <col min="6149" max="6149" width="13.42578125" style="123" customWidth="1"/>
    <col min="6150" max="6150" width="13.85546875" style="123" customWidth="1"/>
    <col min="6151" max="6155" width="16.5703125" style="123" customWidth="1"/>
    <col min="6156" max="6156" width="20.5703125" style="123" customWidth="1"/>
    <col min="6157" max="6157" width="21.140625" style="123" customWidth="1"/>
    <col min="6158" max="6158" width="9.5703125" style="123" customWidth="1"/>
    <col min="6159" max="6159" width="0.42578125" style="123" customWidth="1"/>
    <col min="6160" max="6166" width="6.42578125" style="123" customWidth="1"/>
    <col min="6167" max="6395" width="11.42578125" style="123"/>
    <col min="6396" max="6396" width="1" style="123" customWidth="1"/>
    <col min="6397" max="6397" width="4.28515625" style="123" customWidth="1"/>
    <col min="6398" max="6398" width="34.7109375" style="123" customWidth="1"/>
    <col min="6399" max="6399" width="0" style="123" hidden="1" customWidth="1"/>
    <col min="6400" max="6400" width="20" style="123" customWidth="1"/>
    <col min="6401" max="6401" width="20.85546875" style="123" customWidth="1"/>
    <col min="6402" max="6402" width="25" style="123" customWidth="1"/>
    <col min="6403" max="6403" width="18.7109375" style="123" customWidth="1"/>
    <col min="6404" max="6404" width="29.7109375" style="123" customWidth="1"/>
    <col min="6405" max="6405" width="13.42578125" style="123" customWidth="1"/>
    <col min="6406" max="6406" width="13.85546875" style="123" customWidth="1"/>
    <col min="6407" max="6411" width="16.5703125" style="123" customWidth="1"/>
    <col min="6412" max="6412" width="20.5703125" style="123" customWidth="1"/>
    <col min="6413" max="6413" width="21.140625" style="123" customWidth="1"/>
    <col min="6414" max="6414" width="9.5703125" style="123" customWidth="1"/>
    <col min="6415" max="6415" width="0.42578125" style="123" customWidth="1"/>
    <col min="6416" max="6422" width="6.42578125" style="123" customWidth="1"/>
    <col min="6423" max="6651" width="11.42578125" style="123"/>
    <col min="6652" max="6652" width="1" style="123" customWidth="1"/>
    <col min="6653" max="6653" width="4.28515625" style="123" customWidth="1"/>
    <col min="6654" max="6654" width="34.7109375" style="123" customWidth="1"/>
    <col min="6655" max="6655" width="0" style="123" hidden="1" customWidth="1"/>
    <col min="6656" max="6656" width="20" style="123" customWidth="1"/>
    <col min="6657" max="6657" width="20.85546875" style="123" customWidth="1"/>
    <col min="6658" max="6658" width="25" style="123" customWidth="1"/>
    <col min="6659" max="6659" width="18.7109375" style="123" customWidth="1"/>
    <col min="6660" max="6660" width="29.7109375" style="123" customWidth="1"/>
    <col min="6661" max="6661" width="13.42578125" style="123" customWidth="1"/>
    <col min="6662" max="6662" width="13.85546875" style="123" customWidth="1"/>
    <col min="6663" max="6667" width="16.5703125" style="123" customWidth="1"/>
    <col min="6668" max="6668" width="20.5703125" style="123" customWidth="1"/>
    <col min="6669" max="6669" width="21.140625" style="123" customWidth="1"/>
    <col min="6670" max="6670" width="9.5703125" style="123" customWidth="1"/>
    <col min="6671" max="6671" width="0.42578125" style="123" customWidth="1"/>
    <col min="6672" max="6678" width="6.42578125" style="123" customWidth="1"/>
    <col min="6679" max="6907" width="11.42578125" style="123"/>
    <col min="6908" max="6908" width="1" style="123" customWidth="1"/>
    <col min="6909" max="6909" width="4.28515625" style="123" customWidth="1"/>
    <col min="6910" max="6910" width="34.7109375" style="123" customWidth="1"/>
    <col min="6911" max="6911" width="0" style="123" hidden="1" customWidth="1"/>
    <col min="6912" max="6912" width="20" style="123" customWidth="1"/>
    <col min="6913" max="6913" width="20.85546875" style="123" customWidth="1"/>
    <col min="6914" max="6914" width="25" style="123" customWidth="1"/>
    <col min="6915" max="6915" width="18.7109375" style="123" customWidth="1"/>
    <col min="6916" max="6916" width="29.7109375" style="123" customWidth="1"/>
    <col min="6917" max="6917" width="13.42578125" style="123" customWidth="1"/>
    <col min="6918" max="6918" width="13.85546875" style="123" customWidth="1"/>
    <col min="6919" max="6923" width="16.5703125" style="123" customWidth="1"/>
    <col min="6924" max="6924" width="20.5703125" style="123" customWidth="1"/>
    <col min="6925" max="6925" width="21.140625" style="123" customWidth="1"/>
    <col min="6926" max="6926" width="9.5703125" style="123" customWidth="1"/>
    <col min="6927" max="6927" width="0.42578125" style="123" customWidth="1"/>
    <col min="6928" max="6934" width="6.42578125" style="123" customWidth="1"/>
    <col min="6935" max="7163" width="11.42578125" style="123"/>
    <col min="7164" max="7164" width="1" style="123" customWidth="1"/>
    <col min="7165" max="7165" width="4.28515625" style="123" customWidth="1"/>
    <col min="7166" max="7166" width="34.7109375" style="123" customWidth="1"/>
    <col min="7167" max="7167" width="0" style="123" hidden="1" customWidth="1"/>
    <col min="7168" max="7168" width="20" style="123" customWidth="1"/>
    <col min="7169" max="7169" width="20.85546875" style="123" customWidth="1"/>
    <col min="7170" max="7170" width="25" style="123" customWidth="1"/>
    <col min="7171" max="7171" width="18.7109375" style="123" customWidth="1"/>
    <col min="7172" max="7172" width="29.7109375" style="123" customWidth="1"/>
    <col min="7173" max="7173" width="13.42578125" style="123" customWidth="1"/>
    <col min="7174" max="7174" width="13.85546875" style="123" customWidth="1"/>
    <col min="7175" max="7179" width="16.5703125" style="123" customWidth="1"/>
    <col min="7180" max="7180" width="20.5703125" style="123" customWidth="1"/>
    <col min="7181" max="7181" width="21.140625" style="123" customWidth="1"/>
    <col min="7182" max="7182" width="9.5703125" style="123" customWidth="1"/>
    <col min="7183" max="7183" width="0.42578125" style="123" customWidth="1"/>
    <col min="7184" max="7190" width="6.42578125" style="123" customWidth="1"/>
    <col min="7191" max="7419" width="11.42578125" style="123"/>
    <col min="7420" max="7420" width="1" style="123" customWidth="1"/>
    <col min="7421" max="7421" width="4.28515625" style="123" customWidth="1"/>
    <col min="7422" max="7422" width="34.7109375" style="123" customWidth="1"/>
    <col min="7423" max="7423" width="0" style="123" hidden="1" customWidth="1"/>
    <col min="7424" max="7424" width="20" style="123" customWidth="1"/>
    <col min="7425" max="7425" width="20.85546875" style="123" customWidth="1"/>
    <col min="7426" max="7426" width="25" style="123" customWidth="1"/>
    <col min="7427" max="7427" width="18.7109375" style="123" customWidth="1"/>
    <col min="7428" max="7428" width="29.7109375" style="123" customWidth="1"/>
    <col min="7429" max="7429" width="13.42578125" style="123" customWidth="1"/>
    <col min="7430" max="7430" width="13.85546875" style="123" customWidth="1"/>
    <col min="7431" max="7435" width="16.5703125" style="123" customWidth="1"/>
    <col min="7436" max="7436" width="20.5703125" style="123" customWidth="1"/>
    <col min="7437" max="7437" width="21.140625" style="123" customWidth="1"/>
    <col min="7438" max="7438" width="9.5703125" style="123" customWidth="1"/>
    <col min="7439" max="7439" width="0.42578125" style="123" customWidth="1"/>
    <col min="7440" max="7446" width="6.42578125" style="123" customWidth="1"/>
    <col min="7447" max="7675" width="11.42578125" style="123"/>
    <col min="7676" max="7676" width="1" style="123" customWidth="1"/>
    <col min="7677" max="7677" width="4.28515625" style="123" customWidth="1"/>
    <col min="7678" max="7678" width="34.7109375" style="123" customWidth="1"/>
    <col min="7679" max="7679" width="0" style="123" hidden="1" customWidth="1"/>
    <col min="7680" max="7680" width="20" style="123" customWidth="1"/>
    <col min="7681" max="7681" width="20.85546875" style="123" customWidth="1"/>
    <col min="7682" max="7682" width="25" style="123" customWidth="1"/>
    <col min="7683" max="7683" width="18.7109375" style="123" customWidth="1"/>
    <col min="7684" max="7684" width="29.7109375" style="123" customWidth="1"/>
    <col min="7685" max="7685" width="13.42578125" style="123" customWidth="1"/>
    <col min="7686" max="7686" width="13.85546875" style="123" customWidth="1"/>
    <col min="7687" max="7691" width="16.5703125" style="123" customWidth="1"/>
    <col min="7692" max="7692" width="20.5703125" style="123" customWidth="1"/>
    <col min="7693" max="7693" width="21.140625" style="123" customWidth="1"/>
    <col min="7694" max="7694" width="9.5703125" style="123" customWidth="1"/>
    <col min="7695" max="7695" width="0.42578125" style="123" customWidth="1"/>
    <col min="7696" max="7702" width="6.42578125" style="123" customWidth="1"/>
    <col min="7703" max="7931" width="11.42578125" style="123"/>
    <col min="7932" max="7932" width="1" style="123" customWidth="1"/>
    <col min="7933" max="7933" width="4.28515625" style="123" customWidth="1"/>
    <col min="7934" max="7934" width="34.7109375" style="123" customWidth="1"/>
    <col min="7935" max="7935" width="0" style="123" hidden="1" customWidth="1"/>
    <col min="7936" max="7936" width="20" style="123" customWidth="1"/>
    <col min="7937" max="7937" width="20.85546875" style="123" customWidth="1"/>
    <col min="7938" max="7938" width="25" style="123" customWidth="1"/>
    <col min="7939" max="7939" width="18.7109375" style="123" customWidth="1"/>
    <col min="7940" max="7940" width="29.7109375" style="123" customWidth="1"/>
    <col min="7941" max="7941" width="13.42578125" style="123" customWidth="1"/>
    <col min="7942" max="7942" width="13.85546875" style="123" customWidth="1"/>
    <col min="7943" max="7947" width="16.5703125" style="123" customWidth="1"/>
    <col min="7948" max="7948" width="20.5703125" style="123" customWidth="1"/>
    <col min="7949" max="7949" width="21.140625" style="123" customWidth="1"/>
    <col min="7950" max="7950" width="9.5703125" style="123" customWidth="1"/>
    <col min="7951" max="7951" width="0.42578125" style="123" customWidth="1"/>
    <col min="7952" max="7958" width="6.42578125" style="123" customWidth="1"/>
    <col min="7959" max="8187" width="11.42578125" style="123"/>
    <col min="8188" max="8188" width="1" style="123" customWidth="1"/>
    <col min="8189" max="8189" width="4.28515625" style="123" customWidth="1"/>
    <col min="8190" max="8190" width="34.7109375" style="123" customWidth="1"/>
    <col min="8191" max="8191" width="0" style="123" hidden="1" customWidth="1"/>
    <col min="8192" max="8192" width="20" style="123" customWidth="1"/>
    <col min="8193" max="8193" width="20.85546875" style="123" customWidth="1"/>
    <col min="8194" max="8194" width="25" style="123" customWidth="1"/>
    <col min="8195" max="8195" width="18.7109375" style="123" customWidth="1"/>
    <col min="8196" max="8196" width="29.7109375" style="123" customWidth="1"/>
    <col min="8197" max="8197" width="13.42578125" style="123" customWidth="1"/>
    <col min="8198" max="8198" width="13.85546875" style="123" customWidth="1"/>
    <col min="8199" max="8203" width="16.5703125" style="123" customWidth="1"/>
    <col min="8204" max="8204" width="20.5703125" style="123" customWidth="1"/>
    <col min="8205" max="8205" width="21.140625" style="123" customWidth="1"/>
    <col min="8206" max="8206" width="9.5703125" style="123" customWidth="1"/>
    <col min="8207" max="8207" width="0.42578125" style="123" customWidth="1"/>
    <col min="8208" max="8214" width="6.42578125" style="123" customWidth="1"/>
    <col min="8215" max="8443" width="11.42578125" style="123"/>
    <col min="8444" max="8444" width="1" style="123" customWidth="1"/>
    <col min="8445" max="8445" width="4.28515625" style="123" customWidth="1"/>
    <col min="8446" max="8446" width="34.7109375" style="123" customWidth="1"/>
    <col min="8447" max="8447" width="0" style="123" hidden="1" customWidth="1"/>
    <col min="8448" max="8448" width="20" style="123" customWidth="1"/>
    <col min="8449" max="8449" width="20.85546875" style="123" customWidth="1"/>
    <col min="8450" max="8450" width="25" style="123" customWidth="1"/>
    <col min="8451" max="8451" width="18.7109375" style="123" customWidth="1"/>
    <col min="8452" max="8452" width="29.7109375" style="123" customWidth="1"/>
    <col min="8453" max="8453" width="13.42578125" style="123" customWidth="1"/>
    <col min="8454" max="8454" width="13.85546875" style="123" customWidth="1"/>
    <col min="8455" max="8459" width="16.5703125" style="123" customWidth="1"/>
    <col min="8460" max="8460" width="20.5703125" style="123" customWidth="1"/>
    <col min="8461" max="8461" width="21.140625" style="123" customWidth="1"/>
    <col min="8462" max="8462" width="9.5703125" style="123" customWidth="1"/>
    <col min="8463" max="8463" width="0.42578125" style="123" customWidth="1"/>
    <col min="8464" max="8470" width="6.42578125" style="123" customWidth="1"/>
    <col min="8471" max="8699" width="11.42578125" style="123"/>
    <col min="8700" max="8700" width="1" style="123" customWidth="1"/>
    <col min="8701" max="8701" width="4.28515625" style="123" customWidth="1"/>
    <col min="8702" max="8702" width="34.7109375" style="123" customWidth="1"/>
    <col min="8703" max="8703" width="0" style="123" hidden="1" customWidth="1"/>
    <col min="8704" max="8704" width="20" style="123" customWidth="1"/>
    <col min="8705" max="8705" width="20.85546875" style="123" customWidth="1"/>
    <col min="8706" max="8706" width="25" style="123" customWidth="1"/>
    <col min="8707" max="8707" width="18.7109375" style="123" customWidth="1"/>
    <col min="8708" max="8708" width="29.7109375" style="123" customWidth="1"/>
    <col min="8709" max="8709" width="13.42578125" style="123" customWidth="1"/>
    <col min="8710" max="8710" width="13.85546875" style="123" customWidth="1"/>
    <col min="8711" max="8715" width="16.5703125" style="123" customWidth="1"/>
    <col min="8716" max="8716" width="20.5703125" style="123" customWidth="1"/>
    <col min="8717" max="8717" width="21.140625" style="123" customWidth="1"/>
    <col min="8718" max="8718" width="9.5703125" style="123" customWidth="1"/>
    <col min="8719" max="8719" width="0.42578125" style="123" customWidth="1"/>
    <col min="8720" max="8726" width="6.42578125" style="123" customWidth="1"/>
    <col min="8727" max="8955" width="11.42578125" style="123"/>
    <col min="8956" max="8956" width="1" style="123" customWidth="1"/>
    <col min="8957" max="8957" width="4.28515625" style="123" customWidth="1"/>
    <col min="8958" max="8958" width="34.7109375" style="123" customWidth="1"/>
    <col min="8959" max="8959" width="0" style="123" hidden="1" customWidth="1"/>
    <col min="8960" max="8960" width="20" style="123" customWidth="1"/>
    <col min="8961" max="8961" width="20.85546875" style="123" customWidth="1"/>
    <col min="8962" max="8962" width="25" style="123" customWidth="1"/>
    <col min="8963" max="8963" width="18.7109375" style="123" customWidth="1"/>
    <col min="8964" max="8964" width="29.7109375" style="123" customWidth="1"/>
    <col min="8965" max="8965" width="13.42578125" style="123" customWidth="1"/>
    <col min="8966" max="8966" width="13.85546875" style="123" customWidth="1"/>
    <col min="8967" max="8971" width="16.5703125" style="123" customWidth="1"/>
    <col min="8972" max="8972" width="20.5703125" style="123" customWidth="1"/>
    <col min="8973" max="8973" width="21.140625" style="123" customWidth="1"/>
    <col min="8974" max="8974" width="9.5703125" style="123" customWidth="1"/>
    <col min="8975" max="8975" width="0.42578125" style="123" customWidth="1"/>
    <col min="8976" max="8982" width="6.42578125" style="123" customWidth="1"/>
    <col min="8983" max="9211" width="11.42578125" style="123"/>
    <col min="9212" max="9212" width="1" style="123" customWidth="1"/>
    <col min="9213" max="9213" width="4.28515625" style="123" customWidth="1"/>
    <col min="9214" max="9214" width="34.7109375" style="123" customWidth="1"/>
    <col min="9215" max="9215" width="0" style="123" hidden="1" customWidth="1"/>
    <col min="9216" max="9216" width="20" style="123" customWidth="1"/>
    <col min="9217" max="9217" width="20.85546875" style="123" customWidth="1"/>
    <col min="9218" max="9218" width="25" style="123" customWidth="1"/>
    <col min="9219" max="9219" width="18.7109375" style="123" customWidth="1"/>
    <col min="9220" max="9220" width="29.7109375" style="123" customWidth="1"/>
    <col min="9221" max="9221" width="13.42578125" style="123" customWidth="1"/>
    <col min="9222" max="9222" width="13.85546875" style="123" customWidth="1"/>
    <col min="9223" max="9227" width="16.5703125" style="123" customWidth="1"/>
    <col min="9228" max="9228" width="20.5703125" style="123" customWidth="1"/>
    <col min="9229" max="9229" width="21.140625" style="123" customWidth="1"/>
    <col min="9230" max="9230" width="9.5703125" style="123" customWidth="1"/>
    <col min="9231" max="9231" width="0.42578125" style="123" customWidth="1"/>
    <col min="9232" max="9238" width="6.42578125" style="123" customWidth="1"/>
    <col min="9239" max="9467" width="11.42578125" style="123"/>
    <col min="9468" max="9468" width="1" style="123" customWidth="1"/>
    <col min="9469" max="9469" width="4.28515625" style="123" customWidth="1"/>
    <col min="9470" max="9470" width="34.7109375" style="123" customWidth="1"/>
    <col min="9471" max="9471" width="0" style="123" hidden="1" customWidth="1"/>
    <col min="9472" max="9472" width="20" style="123" customWidth="1"/>
    <col min="9473" max="9473" width="20.85546875" style="123" customWidth="1"/>
    <col min="9474" max="9474" width="25" style="123" customWidth="1"/>
    <col min="9475" max="9475" width="18.7109375" style="123" customWidth="1"/>
    <col min="9476" max="9476" width="29.7109375" style="123" customWidth="1"/>
    <col min="9477" max="9477" width="13.42578125" style="123" customWidth="1"/>
    <col min="9478" max="9478" width="13.85546875" style="123" customWidth="1"/>
    <col min="9479" max="9483" width="16.5703125" style="123" customWidth="1"/>
    <col min="9484" max="9484" width="20.5703125" style="123" customWidth="1"/>
    <col min="9485" max="9485" width="21.140625" style="123" customWidth="1"/>
    <col min="9486" max="9486" width="9.5703125" style="123" customWidth="1"/>
    <col min="9487" max="9487" width="0.42578125" style="123" customWidth="1"/>
    <col min="9488" max="9494" width="6.42578125" style="123" customWidth="1"/>
    <col min="9495" max="9723" width="11.42578125" style="123"/>
    <col min="9724" max="9724" width="1" style="123" customWidth="1"/>
    <col min="9725" max="9725" width="4.28515625" style="123" customWidth="1"/>
    <col min="9726" max="9726" width="34.7109375" style="123" customWidth="1"/>
    <col min="9727" max="9727" width="0" style="123" hidden="1" customWidth="1"/>
    <col min="9728" max="9728" width="20" style="123" customWidth="1"/>
    <col min="9729" max="9729" width="20.85546875" style="123" customWidth="1"/>
    <col min="9730" max="9730" width="25" style="123" customWidth="1"/>
    <col min="9731" max="9731" width="18.7109375" style="123" customWidth="1"/>
    <col min="9732" max="9732" width="29.7109375" style="123" customWidth="1"/>
    <col min="9733" max="9733" width="13.42578125" style="123" customWidth="1"/>
    <col min="9734" max="9734" width="13.85546875" style="123" customWidth="1"/>
    <col min="9735" max="9739" width="16.5703125" style="123" customWidth="1"/>
    <col min="9740" max="9740" width="20.5703125" style="123" customWidth="1"/>
    <col min="9741" max="9741" width="21.140625" style="123" customWidth="1"/>
    <col min="9742" max="9742" width="9.5703125" style="123" customWidth="1"/>
    <col min="9743" max="9743" width="0.42578125" style="123" customWidth="1"/>
    <col min="9744" max="9750" width="6.42578125" style="123" customWidth="1"/>
    <col min="9751" max="9979" width="11.42578125" style="123"/>
    <col min="9980" max="9980" width="1" style="123" customWidth="1"/>
    <col min="9981" max="9981" width="4.28515625" style="123" customWidth="1"/>
    <col min="9982" max="9982" width="34.7109375" style="123" customWidth="1"/>
    <col min="9983" max="9983" width="0" style="123" hidden="1" customWidth="1"/>
    <col min="9984" max="9984" width="20" style="123" customWidth="1"/>
    <col min="9985" max="9985" width="20.85546875" style="123" customWidth="1"/>
    <col min="9986" max="9986" width="25" style="123" customWidth="1"/>
    <col min="9987" max="9987" width="18.7109375" style="123" customWidth="1"/>
    <col min="9988" max="9988" width="29.7109375" style="123" customWidth="1"/>
    <col min="9989" max="9989" width="13.42578125" style="123" customWidth="1"/>
    <col min="9990" max="9990" width="13.85546875" style="123" customWidth="1"/>
    <col min="9991" max="9995" width="16.5703125" style="123" customWidth="1"/>
    <col min="9996" max="9996" width="20.5703125" style="123" customWidth="1"/>
    <col min="9997" max="9997" width="21.140625" style="123" customWidth="1"/>
    <col min="9998" max="9998" width="9.5703125" style="123" customWidth="1"/>
    <col min="9999" max="9999" width="0.42578125" style="123" customWidth="1"/>
    <col min="10000" max="10006" width="6.42578125" style="123" customWidth="1"/>
    <col min="10007" max="10235" width="11.42578125" style="123"/>
    <col min="10236" max="10236" width="1" style="123" customWidth="1"/>
    <col min="10237" max="10237" width="4.28515625" style="123" customWidth="1"/>
    <col min="10238" max="10238" width="34.7109375" style="123" customWidth="1"/>
    <col min="10239" max="10239" width="0" style="123" hidden="1" customWidth="1"/>
    <col min="10240" max="10240" width="20" style="123" customWidth="1"/>
    <col min="10241" max="10241" width="20.85546875" style="123" customWidth="1"/>
    <col min="10242" max="10242" width="25" style="123" customWidth="1"/>
    <col min="10243" max="10243" width="18.7109375" style="123" customWidth="1"/>
    <col min="10244" max="10244" width="29.7109375" style="123" customWidth="1"/>
    <col min="10245" max="10245" width="13.42578125" style="123" customWidth="1"/>
    <col min="10246" max="10246" width="13.85546875" style="123" customWidth="1"/>
    <col min="10247" max="10251" width="16.5703125" style="123" customWidth="1"/>
    <col min="10252" max="10252" width="20.5703125" style="123" customWidth="1"/>
    <col min="10253" max="10253" width="21.140625" style="123" customWidth="1"/>
    <col min="10254" max="10254" width="9.5703125" style="123" customWidth="1"/>
    <col min="10255" max="10255" width="0.42578125" style="123" customWidth="1"/>
    <col min="10256" max="10262" width="6.42578125" style="123" customWidth="1"/>
    <col min="10263" max="10491" width="11.42578125" style="123"/>
    <col min="10492" max="10492" width="1" style="123" customWidth="1"/>
    <col min="10493" max="10493" width="4.28515625" style="123" customWidth="1"/>
    <col min="10494" max="10494" width="34.7109375" style="123" customWidth="1"/>
    <col min="10495" max="10495" width="0" style="123" hidden="1" customWidth="1"/>
    <col min="10496" max="10496" width="20" style="123" customWidth="1"/>
    <col min="10497" max="10497" width="20.85546875" style="123" customWidth="1"/>
    <col min="10498" max="10498" width="25" style="123" customWidth="1"/>
    <col min="10499" max="10499" width="18.7109375" style="123" customWidth="1"/>
    <col min="10500" max="10500" width="29.7109375" style="123" customWidth="1"/>
    <col min="10501" max="10501" width="13.42578125" style="123" customWidth="1"/>
    <col min="10502" max="10502" width="13.85546875" style="123" customWidth="1"/>
    <col min="10503" max="10507" width="16.5703125" style="123" customWidth="1"/>
    <col min="10508" max="10508" width="20.5703125" style="123" customWidth="1"/>
    <col min="10509" max="10509" width="21.140625" style="123" customWidth="1"/>
    <col min="10510" max="10510" width="9.5703125" style="123" customWidth="1"/>
    <col min="10511" max="10511" width="0.42578125" style="123" customWidth="1"/>
    <col min="10512" max="10518" width="6.42578125" style="123" customWidth="1"/>
    <col min="10519" max="10747" width="11.42578125" style="123"/>
    <col min="10748" max="10748" width="1" style="123" customWidth="1"/>
    <col min="10749" max="10749" width="4.28515625" style="123" customWidth="1"/>
    <col min="10750" max="10750" width="34.7109375" style="123" customWidth="1"/>
    <col min="10751" max="10751" width="0" style="123" hidden="1" customWidth="1"/>
    <col min="10752" max="10752" width="20" style="123" customWidth="1"/>
    <col min="10753" max="10753" width="20.85546875" style="123" customWidth="1"/>
    <col min="10754" max="10754" width="25" style="123" customWidth="1"/>
    <col min="10755" max="10755" width="18.7109375" style="123" customWidth="1"/>
    <col min="10756" max="10756" width="29.7109375" style="123" customWidth="1"/>
    <col min="10757" max="10757" width="13.42578125" style="123" customWidth="1"/>
    <col min="10758" max="10758" width="13.85546875" style="123" customWidth="1"/>
    <col min="10759" max="10763" width="16.5703125" style="123" customWidth="1"/>
    <col min="10764" max="10764" width="20.5703125" style="123" customWidth="1"/>
    <col min="10765" max="10765" width="21.140625" style="123" customWidth="1"/>
    <col min="10766" max="10766" width="9.5703125" style="123" customWidth="1"/>
    <col min="10767" max="10767" width="0.42578125" style="123" customWidth="1"/>
    <col min="10768" max="10774" width="6.42578125" style="123" customWidth="1"/>
    <col min="10775" max="11003" width="11.42578125" style="123"/>
    <col min="11004" max="11004" width="1" style="123" customWidth="1"/>
    <col min="11005" max="11005" width="4.28515625" style="123" customWidth="1"/>
    <col min="11006" max="11006" width="34.7109375" style="123" customWidth="1"/>
    <col min="11007" max="11007" width="0" style="123" hidden="1" customWidth="1"/>
    <col min="11008" max="11008" width="20" style="123" customWidth="1"/>
    <col min="11009" max="11009" width="20.85546875" style="123" customWidth="1"/>
    <col min="11010" max="11010" width="25" style="123" customWidth="1"/>
    <col min="11011" max="11011" width="18.7109375" style="123" customWidth="1"/>
    <col min="11012" max="11012" width="29.7109375" style="123" customWidth="1"/>
    <col min="11013" max="11013" width="13.42578125" style="123" customWidth="1"/>
    <col min="11014" max="11014" width="13.85546875" style="123" customWidth="1"/>
    <col min="11015" max="11019" width="16.5703125" style="123" customWidth="1"/>
    <col min="11020" max="11020" width="20.5703125" style="123" customWidth="1"/>
    <col min="11021" max="11021" width="21.140625" style="123" customWidth="1"/>
    <col min="11022" max="11022" width="9.5703125" style="123" customWidth="1"/>
    <col min="11023" max="11023" width="0.42578125" style="123" customWidth="1"/>
    <col min="11024" max="11030" width="6.42578125" style="123" customWidth="1"/>
    <col min="11031" max="11259" width="11.42578125" style="123"/>
    <col min="11260" max="11260" width="1" style="123" customWidth="1"/>
    <col min="11261" max="11261" width="4.28515625" style="123" customWidth="1"/>
    <col min="11262" max="11262" width="34.7109375" style="123" customWidth="1"/>
    <col min="11263" max="11263" width="0" style="123" hidden="1" customWidth="1"/>
    <col min="11264" max="11264" width="20" style="123" customWidth="1"/>
    <col min="11265" max="11265" width="20.85546875" style="123" customWidth="1"/>
    <col min="11266" max="11266" width="25" style="123" customWidth="1"/>
    <col min="11267" max="11267" width="18.7109375" style="123" customWidth="1"/>
    <col min="11268" max="11268" width="29.7109375" style="123" customWidth="1"/>
    <col min="11269" max="11269" width="13.42578125" style="123" customWidth="1"/>
    <col min="11270" max="11270" width="13.85546875" style="123" customWidth="1"/>
    <col min="11271" max="11275" width="16.5703125" style="123" customWidth="1"/>
    <col min="11276" max="11276" width="20.5703125" style="123" customWidth="1"/>
    <col min="11277" max="11277" width="21.140625" style="123" customWidth="1"/>
    <col min="11278" max="11278" width="9.5703125" style="123" customWidth="1"/>
    <col min="11279" max="11279" width="0.42578125" style="123" customWidth="1"/>
    <col min="11280" max="11286" width="6.42578125" style="123" customWidth="1"/>
    <col min="11287" max="11515" width="11.42578125" style="123"/>
    <col min="11516" max="11516" width="1" style="123" customWidth="1"/>
    <col min="11517" max="11517" width="4.28515625" style="123" customWidth="1"/>
    <col min="11518" max="11518" width="34.7109375" style="123" customWidth="1"/>
    <col min="11519" max="11519" width="0" style="123" hidden="1" customWidth="1"/>
    <col min="11520" max="11520" width="20" style="123" customWidth="1"/>
    <col min="11521" max="11521" width="20.85546875" style="123" customWidth="1"/>
    <col min="11522" max="11522" width="25" style="123" customWidth="1"/>
    <col min="11523" max="11523" width="18.7109375" style="123" customWidth="1"/>
    <col min="11524" max="11524" width="29.7109375" style="123" customWidth="1"/>
    <col min="11525" max="11525" width="13.42578125" style="123" customWidth="1"/>
    <col min="11526" max="11526" width="13.85546875" style="123" customWidth="1"/>
    <col min="11527" max="11531" width="16.5703125" style="123" customWidth="1"/>
    <col min="11532" max="11532" width="20.5703125" style="123" customWidth="1"/>
    <col min="11533" max="11533" width="21.140625" style="123" customWidth="1"/>
    <col min="11534" max="11534" width="9.5703125" style="123" customWidth="1"/>
    <col min="11535" max="11535" width="0.42578125" style="123" customWidth="1"/>
    <col min="11536" max="11542" width="6.42578125" style="123" customWidth="1"/>
    <col min="11543" max="11771" width="11.42578125" style="123"/>
    <col min="11772" max="11772" width="1" style="123" customWidth="1"/>
    <col min="11773" max="11773" width="4.28515625" style="123" customWidth="1"/>
    <col min="11774" max="11774" width="34.7109375" style="123" customWidth="1"/>
    <col min="11775" max="11775" width="0" style="123" hidden="1" customWidth="1"/>
    <col min="11776" max="11776" width="20" style="123" customWidth="1"/>
    <col min="11777" max="11777" width="20.85546875" style="123" customWidth="1"/>
    <col min="11778" max="11778" width="25" style="123" customWidth="1"/>
    <col min="11779" max="11779" width="18.7109375" style="123" customWidth="1"/>
    <col min="11780" max="11780" width="29.7109375" style="123" customWidth="1"/>
    <col min="11781" max="11781" width="13.42578125" style="123" customWidth="1"/>
    <col min="11782" max="11782" width="13.85546875" style="123" customWidth="1"/>
    <col min="11783" max="11787" width="16.5703125" style="123" customWidth="1"/>
    <col min="11788" max="11788" width="20.5703125" style="123" customWidth="1"/>
    <col min="11789" max="11789" width="21.140625" style="123" customWidth="1"/>
    <col min="11790" max="11790" width="9.5703125" style="123" customWidth="1"/>
    <col min="11791" max="11791" width="0.42578125" style="123" customWidth="1"/>
    <col min="11792" max="11798" width="6.42578125" style="123" customWidth="1"/>
    <col min="11799" max="12027" width="11.42578125" style="123"/>
    <col min="12028" max="12028" width="1" style="123" customWidth="1"/>
    <col min="12029" max="12029" width="4.28515625" style="123" customWidth="1"/>
    <col min="12030" max="12030" width="34.7109375" style="123" customWidth="1"/>
    <col min="12031" max="12031" width="0" style="123" hidden="1" customWidth="1"/>
    <col min="12032" max="12032" width="20" style="123" customWidth="1"/>
    <col min="12033" max="12033" width="20.85546875" style="123" customWidth="1"/>
    <col min="12034" max="12034" width="25" style="123" customWidth="1"/>
    <col min="12035" max="12035" width="18.7109375" style="123" customWidth="1"/>
    <col min="12036" max="12036" width="29.7109375" style="123" customWidth="1"/>
    <col min="12037" max="12037" width="13.42578125" style="123" customWidth="1"/>
    <col min="12038" max="12038" width="13.85546875" style="123" customWidth="1"/>
    <col min="12039" max="12043" width="16.5703125" style="123" customWidth="1"/>
    <col min="12044" max="12044" width="20.5703125" style="123" customWidth="1"/>
    <col min="12045" max="12045" width="21.140625" style="123" customWidth="1"/>
    <col min="12046" max="12046" width="9.5703125" style="123" customWidth="1"/>
    <col min="12047" max="12047" width="0.42578125" style="123" customWidth="1"/>
    <col min="12048" max="12054" width="6.42578125" style="123" customWidth="1"/>
    <col min="12055" max="12283" width="11.42578125" style="123"/>
    <col min="12284" max="12284" width="1" style="123" customWidth="1"/>
    <col min="12285" max="12285" width="4.28515625" style="123" customWidth="1"/>
    <col min="12286" max="12286" width="34.7109375" style="123" customWidth="1"/>
    <col min="12287" max="12287" width="0" style="123" hidden="1" customWidth="1"/>
    <col min="12288" max="12288" width="20" style="123" customWidth="1"/>
    <col min="12289" max="12289" width="20.85546875" style="123" customWidth="1"/>
    <col min="12290" max="12290" width="25" style="123" customWidth="1"/>
    <col min="12291" max="12291" width="18.7109375" style="123" customWidth="1"/>
    <col min="12292" max="12292" width="29.7109375" style="123" customWidth="1"/>
    <col min="12293" max="12293" width="13.42578125" style="123" customWidth="1"/>
    <col min="12294" max="12294" width="13.85546875" style="123" customWidth="1"/>
    <col min="12295" max="12299" width="16.5703125" style="123" customWidth="1"/>
    <col min="12300" max="12300" width="20.5703125" style="123" customWidth="1"/>
    <col min="12301" max="12301" width="21.140625" style="123" customWidth="1"/>
    <col min="12302" max="12302" width="9.5703125" style="123" customWidth="1"/>
    <col min="12303" max="12303" width="0.42578125" style="123" customWidth="1"/>
    <col min="12304" max="12310" width="6.42578125" style="123" customWidth="1"/>
    <col min="12311" max="12539" width="11.42578125" style="123"/>
    <col min="12540" max="12540" width="1" style="123" customWidth="1"/>
    <col min="12541" max="12541" width="4.28515625" style="123" customWidth="1"/>
    <col min="12542" max="12542" width="34.7109375" style="123" customWidth="1"/>
    <col min="12543" max="12543" width="0" style="123" hidden="1" customWidth="1"/>
    <col min="12544" max="12544" width="20" style="123" customWidth="1"/>
    <col min="12545" max="12545" width="20.85546875" style="123" customWidth="1"/>
    <col min="12546" max="12546" width="25" style="123" customWidth="1"/>
    <col min="12547" max="12547" width="18.7109375" style="123" customWidth="1"/>
    <col min="12548" max="12548" width="29.7109375" style="123" customWidth="1"/>
    <col min="12549" max="12549" width="13.42578125" style="123" customWidth="1"/>
    <col min="12550" max="12550" width="13.85546875" style="123" customWidth="1"/>
    <col min="12551" max="12555" width="16.5703125" style="123" customWidth="1"/>
    <col min="12556" max="12556" width="20.5703125" style="123" customWidth="1"/>
    <col min="12557" max="12557" width="21.140625" style="123" customWidth="1"/>
    <col min="12558" max="12558" width="9.5703125" style="123" customWidth="1"/>
    <col min="12559" max="12559" width="0.42578125" style="123" customWidth="1"/>
    <col min="12560" max="12566" width="6.42578125" style="123" customWidth="1"/>
    <col min="12567" max="12795" width="11.42578125" style="123"/>
    <col min="12796" max="12796" width="1" style="123" customWidth="1"/>
    <col min="12797" max="12797" width="4.28515625" style="123" customWidth="1"/>
    <col min="12798" max="12798" width="34.7109375" style="123" customWidth="1"/>
    <col min="12799" max="12799" width="0" style="123" hidden="1" customWidth="1"/>
    <col min="12800" max="12800" width="20" style="123" customWidth="1"/>
    <col min="12801" max="12801" width="20.85546875" style="123" customWidth="1"/>
    <col min="12802" max="12802" width="25" style="123" customWidth="1"/>
    <col min="12803" max="12803" width="18.7109375" style="123" customWidth="1"/>
    <col min="12804" max="12804" width="29.7109375" style="123" customWidth="1"/>
    <col min="12805" max="12805" width="13.42578125" style="123" customWidth="1"/>
    <col min="12806" max="12806" width="13.85546875" style="123" customWidth="1"/>
    <col min="12807" max="12811" width="16.5703125" style="123" customWidth="1"/>
    <col min="12812" max="12812" width="20.5703125" style="123" customWidth="1"/>
    <col min="12813" max="12813" width="21.140625" style="123" customWidth="1"/>
    <col min="12814" max="12814" width="9.5703125" style="123" customWidth="1"/>
    <col min="12815" max="12815" width="0.42578125" style="123" customWidth="1"/>
    <col min="12816" max="12822" width="6.42578125" style="123" customWidth="1"/>
    <col min="12823" max="13051" width="11.42578125" style="123"/>
    <col min="13052" max="13052" width="1" style="123" customWidth="1"/>
    <col min="13053" max="13053" width="4.28515625" style="123" customWidth="1"/>
    <col min="13054" max="13054" width="34.7109375" style="123" customWidth="1"/>
    <col min="13055" max="13055" width="0" style="123" hidden="1" customWidth="1"/>
    <col min="13056" max="13056" width="20" style="123" customWidth="1"/>
    <col min="13057" max="13057" width="20.85546875" style="123" customWidth="1"/>
    <col min="13058" max="13058" width="25" style="123" customWidth="1"/>
    <col min="13059" max="13059" width="18.7109375" style="123" customWidth="1"/>
    <col min="13060" max="13060" width="29.7109375" style="123" customWidth="1"/>
    <col min="13061" max="13061" width="13.42578125" style="123" customWidth="1"/>
    <col min="13062" max="13062" width="13.85546875" style="123" customWidth="1"/>
    <col min="13063" max="13067" width="16.5703125" style="123" customWidth="1"/>
    <col min="13068" max="13068" width="20.5703125" style="123" customWidth="1"/>
    <col min="13069" max="13069" width="21.140625" style="123" customWidth="1"/>
    <col min="13070" max="13070" width="9.5703125" style="123" customWidth="1"/>
    <col min="13071" max="13071" width="0.42578125" style="123" customWidth="1"/>
    <col min="13072" max="13078" width="6.42578125" style="123" customWidth="1"/>
    <col min="13079" max="13307" width="11.42578125" style="123"/>
    <col min="13308" max="13308" width="1" style="123" customWidth="1"/>
    <col min="13309" max="13309" width="4.28515625" style="123" customWidth="1"/>
    <col min="13310" max="13310" width="34.7109375" style="123" customWidth="1"/>
    <col min="13311" max="13311" width="0" style="123" hidden="1" customWidth="1"/>
    <col min="13312" max="13312" width="20" style="123" customWidth="1"/>
    <col min="13313" max="13313" width="20.85546875" style="123" customWidth="1"/>
    <col min="13314" max="13314" width="25" style="123" customWidth="1"/>
    <col min="13315" max="13315" width="18.7109375" style="123" customWidth="1"/>
    <col min="13316" max="13316" width="29.7109375" style="123" customWidth="1"/>
    <col min="13317" max="13317" width="13.42578125" style="123" customWidth="1"/>
    <col min="13318" max="13318" width="13.85546875" style="123" customWidth="1"/>
    <col min="13319" max="13323" width="16.5703125" style="123" customWidth="1"/>
    <col min="13324" max="13324" width="20.5703125" style="123" customWidth="1"/>
    <col min="13325" max="13325" width="21.140625" style="123" customWidth="1"/>
    <col min="13326" max="13326" width="9.5703125" style="123" customWidth="1"/>
    <col min="13327" max="13327" width="0.42578125" style="123" customWidth="1"/>
    <col min="13328" max="13334" width="6.42578125" style="123" customWidth="1"/>
    <col min="13335" max="13563" width="11.42578125" style="123"/>
    <col min="13564" max="13564" width="1" style="123" customWidth="1"/>
    <col min="13565" max="13565" width="4.28515625" style="123" customWidth="1"/>
    <col min="13566" max="13566" width="34.7109375" style="123" customWidth="1"/>
    <col min="13567" max="13567" width="0" style="123" hidden="1" customWidth="1"/>
    <col min="13568" max="13568" width="20" style="123" customWidth="1"/>
    <col min="13569" max="13569" width="20.85546875" style="123" customWidth="1"/>
    <col min="13570" max="13570" width="25" style="123" customWidth="1"/>
    <col min="13571" max="13571" width="18.7109375" style="123" customWidth="1"/>
    <col min="13572" max="13572" width="29.7109375" style="123" customWidth="1"/>
    <col min="13573" max="13573" width="13.42578125" style="123" customWidth="1"/>
    <col min="13574" max="13574" width="13.85546875" style="123" customWidth="1"/>
    <col min="13575" max="13579" width="16.5703125" style="123" customWidth="1"/>
    <col min="13580" max="13580" width="20.5703125" style="123" customWidth="1"/>
    <col min="13581" max="13581" width="21.140625" style="123" customWidth="1"/>
    <col min="13582" max="13582" width="9.5703125" style="123" customWidth="1"/>
    <col min="13583" max="13583" width="0.42578125" style="123" customWidth="1"/>
    <col min="13584" max="13590" width="6.42578125" style="123" customWidth="1"/>
    <col min="13591" max="13819" width="11.42578125" style="123"/>
    <col min="13820" max="13820" width="1" style="123" customWidth="1"/>
    <col min="13821" max="13821" width="4.28515625" style="123" customWidth="1"/>
    <col min="13822" max="13822" width="34.7109375" style="123" customWidth="1"/>
    <col min="13823" max="13823" width="0" style="123" hidden="1" customWidth="1"/>
    <col min="13824" max="13824" width="20" style="123" customWidth="1"/>
    <col min="13825" max="13825" width="20.85546875" style="123" customWidth="1"/>
    <col min="13826" max="13826" width="25" style="123" customWidth="1"/>
    <col min="13827" max="13827" width="18.7109375" style="123" customWidth="1"/>
    <col min="13828" max="13828" width="29.7109375" style="123" customWidth="1"/>
    <col min="13829" max="13829" width="13.42578125" style="123" customWidth="1"/>
    <col min="13830" max="13830" width="13.85546875" style="123" customWidth="1"/>
    <col min="13831" max="13835" width="16.5703125" style="123" customWidth="1"/>
    <col min="13836" max="13836" width="20.5703125" style="123" customWidth="1"/>
    <col min="13837" max="13837" width="21.140625" style="123" customWidth="1"/>
    <col min="13838" max="13838" width="9.5703125" style="123" customWidth="1"/>
    <col min="13839" max="13839" width="0.42578125" style="123" customWidth="1"/>
    <col min="13840" max="13846" width="6.42578125" style="123" customWidth="1"/>
    <col min="13847" max="14075" width="11.42578125" style="123"/>
    <col min="14076" max="14076" width="1" style="123" customWidth="1"/>
    <col min="14077" max="14077" width="4.28515625" style="123" customWidth="1"/>
    <col min="14078" max="14078" width="34.7109375" style="123" customWidth="1"/>
    <col min="14079" max="14079" width="0" style="123" hidden="1" customWidth="1"/>
    <col min="14080" max="14080" width="20" style="123" customWidth="1"/>
    <col min="14081" max="14081" width="20.85546875" style="123" customWidth="1"/>
    <col min="14082" max="14082" width="25" style="123" customWidth="1"/>
    <col min="14083" max="14083" width="18.7109375" style="123" customWidth="1"/>
    <col min="14084" max="14084" width="29.7109375" style="123" customWidth="1"/>
    <col min="14085" max="14085" width="13.42578125" style="123" customWidth="1"/>
    <col min="14086" max="14086" width="13.85546875" style="123" customWidth="1"/>
    <col min="14087" max="14091" width="16.5703125" style="123" customWidth="1"/>
    <col min="14092" max="14092" width="20.5703125" style="123" customWidth="1"/>
    <col min="14093" max="14093" width="21.140625" style="123" customWidth="1"/>
    <col min="14094" max="14094" width="9.5703125" style="123" customWidth="1"/>
    <col min="14095" max="14095" width="0.42578125" style="123" customWidth="1"/>
    <col min="14096" max="14102" width="6.42578125" style="123" customWidth="1"/>
    <col min="14103" max="14331" width="11.42578125" style="123"/>
    <col min="14332" max="14332" width="1" style="123" customWidth="1"/>
    <col min="14333" max="14333" width="4.28515625" style="123" customWidth="1"/>
    <col min="14334" max="14334" width="34.7109375" style="123" customWidth="1"/>
    <col min="14335" max="14335" width="0" style="123" hidden="1" customWidth="1"/>
    <col min="14336" max="14336" width="20" style="123" customWidth="1"/>
    <col min="14337" max="14337" width="20.85546875" style="123" customWidth="1"/>
    <col min="14338" max="14338" width="25" style="123" customWidth="1"/>
    <col min="14339" max="14339" width="18.7109375" style="123" customWidth="1"/>
    <col min="14340" max="14340" width="29.7109375" style="123" customWidth="1"/>
    <col min="14341" max="14341" width="13.42578125" style="123" customWidth="1"/>
    <col min="14342" max="14342" width="13.85546875" style="123" customWidth="1"/>
    <col min="14343" max="14347" width="16.5703125" style="123" customWidth="1"/>
    <col min="14348" max="14348" width="20.5703125" style="123" customWidth="1"/>
    <col min="14349" max="14349" width="21.140625" style="123" customWidth="1"/>
    <col min="14350" max="14350" width="9.5703125" style="123" customWidth="1"/>
    <col min="14351" max="14351" width="0.42578125" style="123" customWidth="1"/>
    <col min="14352" max="14358" width="6.42578125" style="123" customWidth="1"/>
    <col min="14359" max="14587" width="11.42578125" style="123"/>
    <col min="14588" max="14588" width="1" style="123" customWidth="1"/>
    <col min="14589" max="14589" width="4.28515625" style="123" customWidth="1"/>
    <col min="14590" max="14590" width="34.7109375" style="123" customWidth="1"/>
    <col min="14591" max="14591" width="0" style="123" hidden="1" customWidth="1"/>
    <col min="14592" max="14592" width="20" style="123" customWidth="1"/>
    <col min="14593" max="14593" width="20.85546875" style="123" customWidth="1"/>
    <col min="14594" max="14594" width="25" style="123" customWidth="1"/>
    <col min="14595" max="14595" width="18.7109375" style="123" customWidth="1"/>
    <col min="14596" max="14596" width="29.7109375" style="123" customWidth="1"/>
    <col min="14597" max="14597" width="13.42578125" style="123" customWidth="1"/>
    <col min="14598" max="14598" width="13.85546875" style="123" customWidth="1"/>
    <col min="14599" max="14603" width="16.5703125" style="123" customWidth="1"/>
    <col min="14604" max="14604" width="20.5703125" style="123" customWidth="1"/>
    <col min="14605" max="14605" width="21.140625" style="123" customWidth="1"/>
    <col min="14606" max="14606" width="9.5703125" style="123" customWidth="1"/>
    <col min="14607" max="14607" width="0.42578125" style="123" customWidth="1"/>
    <col min="14608" max="14614" width="6.42578125" style="123" customWidth="1"/>
    <col min="14615" max="14843" width="11.42578125" style="123"/>
    <col min="14844" max="14844" width="1" style="123" customWidth="1"/>
    <col min="14845" max="14845" width="4.28515625" style="123" customWidth="1"/>
    <col min="14846" max="14846" width="34.7109375" style="123" customWidth="1"/>
    <col min="14847" max="14847" width="0" style="123" hidden="1" customWidth="1"/>
    <col min="14848" max="14848" width="20" style="123" customWidth="1"/>
    <col min="14849" max="14849" width="20.85546875" style="123" customWidth="1"/>
    <col min="14850" max="14850" width="25" style="123" customWidth="1"/>
    <col min="14851" max="14851" width="18.7109375" style="123" customWidth="1"/>
    <col min="14852" max="14852" width="29.7109375" style="123" customWidth="1"/>
    <col min="14853" max="14853" width="13.42578125" style="123" customWidth="1"/>
    <col min="14854" max="14854" width="13.85546875" style="123" customWidth="1"/>
    <col min="14855" max="14859" width="16.5703125" style="123" customWidth="1"/>
    <col min="14860" max="14860" width="20.5703125" style="123" customWidth="1"/>
    <col min="14861" max="14861" width="21.140625" style="123" customWidth="1"/>
    <col min="14862" max="14862" width="9.5703125" style="123" customWidth="1"/>
    <col min="14863" max="14863" width="0.42578125" style="123" customWidth="1"/>
    <col min="14864" max="14870" width="6.42578125" style="123" customWidth="1"/>
    <col min="14871" max="15099" width="11.42578125" style="123"/>
    <col min="15100" max="15100" width="1" style="123" customWidth="1"/>
    <col min="15101" max="15101" width="4.28515625" style="123" customWidth="1"/>
    <col min="15102" max="15102" width="34.7109375" style="123" customWidth="1"/>
    <col min="15103" max="15103" width="0" style="123" hidden="1" customWidth="1"/>
    <col min="15104" max="15104" width="20" style="123" customWidth="1"/>
    <col min="15105" max="15105" width="20.85546875" style="123" customWidth="1"/>
    <col min="15106" max="15106" width="25" style="123" customWidth="1"/>
    <col min="15107" max="15107" width="18.7109375" style="123" customWidth="1"/>
    <col min="15108" max="15108" width="29.7109375" style="123" customWidth="1"/>
    <col min="15109" max="15109" width="13.42578125" style="123" customWidth="1"/>
    <col min="15110" max="15110" width="13.85546875" style="123" customWidth="1"/>
    <col min="15111" max="15115" width="16.5703125" style="123" customWidth="1"/>
    <col min="15116" max="15116" width="20.5703125" style="123" customWidth="1"/>
    <col min="15117" max="15117" width="21.140625" style="123" customWidth="1"/>
    <col min="15118" max="15118" width="9.5703125" style="123" customWidth="1"/>
    <col min="15119" max="15119" width="0.42578125" style="123" customWidth="1"/>
    <col min="15120" max="15126" width="6.42578125" style="123" customWidth="1"/>
    <col min="15127" max="15355" width="11.42578125" style="123"/>
    <col min="15356" max="15356" width="1" style="123" customWidth="1"/>
    <col min="15357" max="15357" width="4.28515625" style="123" customWidth="1"/>
    <col min="15358" max="15358" width="34.7109375" style="123" customWidth="1"/>
    <col min="15359" max="15359" width="0" style="123" hidden="1" customWidth="1"/>
    <col min="15360" max="15360" width="20" style="123" customWidth="1"/>
    <col min="15361" max="15361" width="20.85546875" style="123" customWidth="1"/>
    <col min="15362" max="15362" width="25" style="123" customWidth="1"/>
    <col min="15363" max="15363" width="18.7109375" style="123" customWidth="1"/>
    <col min="15364" max="15364" width="29.7109375" style="123" customWidth="1"/>
    <col min="15365" max="15365" width="13.42578125" style="123" customWidth="1"/>
    <col min="15366" max="15366" width="13.85546875" style="123" customWidth="1"/>
    <col min="15367" max="15371" width="16.5703125" style="123" customWidth="1"/>
    <col min="15372" max="15372" width="20.5703125" style="123" customWidth="1"/>
    <col min="15373" max="15373" width="21.140625" style="123" customWidth="1"/>
    <col min="15374" max="15374" width="9.5703125" style="123" customWidth="1"/>
    <col min="15375" max="15375" width="0.42578125" style="123" customWidth="1"/>
    <col min="15376" max="15382" width="6.42578125" style="123" customWidth="1"/>
    <col min="15383" max="15611" width="11.42578125" style="123"/>
    <col min="15612" max="15612" width="1" style="123" customWidth="1"/>
    <col min="15613" max="15613" width="4.28515625" style="123" customWidth="1"/>
    <col min="15614" max="15614" width="34.7109375" style="123" customWidth="1"/>
    <col min="15615" max="15615" width="0" style="123" hidden="1" customWidth="1"/>
    <col min="15616" max="15616" width="20" style="123" customWidth="1"/>
    <col min="15617" max="15617" width="20.85546875" style="123" customWidth="1"/>
    <col min="15618" max="15618" width="25" style="123" customWidth="1"/>
    <col min="15619" max="15619" width="18.7109375" style="123" customWidth="1"/>
    <col min="15620" max="15620" width="29.7109375" style="123" customWidth="1"/>
    <col min="15621" max="15621" width="13.42578125" style="123" customWidth="1"/>
    <col min="15622" max="15622" width="13.85546875" style="123" customWidth="1"/>
    <col min="15623" max="15627" width="16.5703125" style="123" customWidth="1"/>
    <col min="15628" max="15628" width="20.5703125" style="123" customWidth="1"/>
    <col min="15629" max="15629" width="21.140625" style="123" customWidth="1"/>
    <col min="15630" max="15630" width="9.5703125" style="123" customWidth="1"/>
    <col min="15631" max="15631" width="0.42578125" style="123" customWidth="1"/>
    <col min="15632" max="15638" width="6.42578125" style="123" customWidth="1"/>
    <col min="15639" max="15867" width="11.42578125" style="123"/>
    <col min="15868" max="15868" width="1" style="123" customWidth="1"/>
    <col min="15869" max="15869" width="4.28515625" style="123" customWidth="1"/>
    <col min="15870" max="15870" width="34.7109375" style="123" customWidth="1"/>
    <col min="15871" max="15871" width="0" style="123" hidden="1" customWidth="1"/>
    <col min="15872" max="15872" width="20" style="123" customWidth="1"/>
    <col min="15873" max="15873" width="20.85546875" style="123" customWidth="1"/>
    <col min="15874" max="15874" width="25" style="123" customWidth="1"/>
    <col min="15875" max="15875" width="18.7109375" style="123" customWidth="1"/>
    <col min="15876" max="15876" width="29.7109375" style="123" customWidth="1"/>
    <col min="15877" max="15877" width="13.42578125" style="123" customWidth="1"/>
    <col min="15878" max="15878" width="13.85546875" style="123" customWidth="1"/>
    <col min="15879" max="15883" width="16.5703125" style="123" customWidth="1"/>
    <col min="15884" max="15884" width="20.5703125" style="123" customWidth="1"/>
    <col min="15885" max="15885" width="21.140625" style="123" customWidth="1"/>
    <col min="15886" max="15886" width="9.5703125" style="123" customWidth="1"/>
    <col min="15887" max="15887" width="0.42578125" style="123" customWidth="1"/>
    <col min="15888" max="15894" width="6.42578125" style="123" customWidth="1"/>
    <col min="15895" max="16123" width="11.42578125" style="123"/>
    <col min="16124" max="16124" width="1" style="123" customWidth="1"/>
    <col min="16125" max="16125" width="4.28515625" style="123" customWidth="1"/>
    <col min="16126" max="16126" width="34.7109375" style="123" customWidth="1"/>
    <col min="16127" max="16127" width="0" style="123" hidden="1" customWidth="1"/>
    <col min="16128" max="16128" width="20" style="123" customWidth="1"/>
    <col min="16129" max="16129" width="20.85546875" style="123" customWidth="1"/>
    <col min="16130" max="16130" width="25" style="123" customWidth="1"/>
    <col min="16131" max="16131" width="18.7109375" style="123" customWidth="1"/>
    <col min="16132" max="16132" width="29.7109375" style="123" customWidth="1"/>
    <col min="16133" max="16133" width="13.42578125" style="123" customWidth="1"/>
    <col min="16134" max="16134" width="13.85546875" style="123" customWidth="1"/>
    <col min="16135" max="16139" width="16.5703125" style="123" customWidth="1"/>
    <col min="16140" max="16140" width="20.5703125" style="123" customWidth="1"/>
    <col min="16141" max="16141" width="21.140625" style="123" customWidth="1"/>
    <col min="16142" max="16142" width="9.5703125" style="123" customWidth="1"/>
    <col min="16143" max="16143" width="0.42578125" style="123" customWidth="1"/>
    <col min="16144" max="16150" width="6.42578125" style="123" customWidth="1"/>
    <col min="16151" max="16371" width="11.42578125" style="123"/>
    <col min="16372" max="16384" width="11.42578125" style="123" customWidth="1"/>
  </cols>
  <sheetData>
    <row r="2" spans="1:16" ht="15" x14ac:dyDescent="0.25">
      <c r="B2" s="493" t="s">
        <v>77</v>
      </c>
      <c r="C2" s="494"/>
      <c r="D2" s="494"/>
      <c r="E2" s="494"/>
      <c r="F2" s="494"/>
      <c r="G2" s="494"/>
      <c r="H2" s="494"/>
      <c r="I2" s="494"/>
      <c r="J2" s="494"/>
      <c r="K2" s="494"/>
      <c r="L2" s="494"/>
      <c r="M2" s="494"/>
      <c r="N2" s="494"/>
      <c r="O2" s="494"/>
      <c r="P2" s="494"/>
    </row>
    <row r="4" spans="1:16" ht="15" x14ac:dyDescent="0.25">
      <c r="B4" s="505" t="s">
        <v>78</v>
      </c>
      <c r="C4" s="505"/>
      <c r="D4" s="505"/>
      <c r="E4" s="505"/>
      <c r="F4" s="505"/>
      <c r="G4" s="505"/>
      <c r="H4" s="505"/>
      <c r="I4" s="505"/>
      <c r="J4" s="505"/>
      <c r="K4" s="505"/>
      <c r="L4" s="505"/>
      <c r="M4" s="505"/>
      <c r="N4" s="505"/>
      <c r="O4" s="505"/>
      <c r="P4" s="505"/>
    </row>
    <row r="5" spans="1:16" s="171" customFormat="1" ht="15" x14ac:dyDescent="0.25">
      <c r="A5" s="508" t="s">
        <v>79</v>
      </c>
      <c r="B5" s="508"/>
      <c r="C5" s="508"/>
      <c r="D5" s="508"/>
      <c r="E5" s="508"/>
      <c r="F5" s="508"/>
      <c r="G5" s="508"/>
      <c r="H5" s="508"/>
      <c r="I5" s="508"/>
      <c r="J5" s="508"/>
      <c r="K5" s="508"/>
      <c r="L5" s="508"/>
    </row>
    <row r="6" spans="1:16" ht="15" thickBot="1" x14ac:dyDescent="0.3"/>
    <row r="7" spans="1:16" ht="15.75" thickBot="1" x14ac:dyDescent="0.3">
      <c r="B7" s="130" t="s">
        <v>80</v>
      </c>
      <c r="C7" s="500" t="s">
        <v>49</v>
      </c>
      <c r="D7" s="500"/>
      <c r="E7" s="500"/>
      <c r="F7" s="500"/>
      <c r="G7" s="500"/>
      <c r="H7" s="500"/>
      <c r="I7" s="500"/>
      <c r="J7" s="500"/>
      <c r="K7" s="500"/>
      <c r="L7" s="500"/>
      <c r="M7" s="500"/>
      <c r="N7" s="501"/>
    </row>
    <row r="8" spans="1:16" ht="15.75" thickBot="1" x14ac:dyDescent="0.3">
      <c r="B8" s="130" t="s">
        <v>81</v>
      </c>
      <c r="C8" s="500"/>
      <c r="D8" s="500"/>
      <c r="E8" s="500"/>
      <c r="F8" s="500"/>
      <c r="G8" s="500"/>
      <c r="H8" s="500"/>
      <c r="I8" s="500"/>
      <c r="J8" s="500"/>
      <c r="K8" s="500"/>
      <c r="L8" s="500"/>
      <c r="M8" s="500"/>
      <c r="N8" s="501"/>
    </row>
    <row r="9" spans="1:16" ht="15.75" thickBot="1" x14ac:dyDescent="0.3">
      <c r="B9" s="130" t="s">
        <v>82</v>
      </c>
      <c r="C9" s="500"/>
      <c r="D9" s="500"/>
      <c r="E9" s="500"/>
      <c r="F9" s="500"/>
      <c r="G9" s="500"/>
      <c r="H9" s="500"/>
      <c r="I9" s="500"/>
      <c r="J9" s="500"/>
      <c r="K9" s="500"/>
      <c r="L9" s="500"/>
      <c r="M9" s="500"/>
      <c r="N9" s="501"/>
    </row>
    <row r="10" spans="1:16" ht="15.75" thickBot="1" x14ac:dyDescent="0.3">
      <c r="B10" s="130" t="s">
        <v>83</v>
      </c>
      <c r="C10" s="500"/>
      <c r="D10" s="500"/>
      <c r="E10" s="500"/>
      <c r="F10" s="500"/>
      <c r="G10" s="500"/>
      <c r="H10" s="500"/>
      <c r="I10" s="500"/>
      <c r="J10" s="500"/>
      <c r="K10" s="500"/>
      <c r="L10" s="500"/>
      <c r="M10" s="500"/>
      <c r="N10" s="501"/>
    </row>
    <row r="11" spans="1:16" ht="15.75" thickBot="1" x14ac:dyDescent="0.3">
      <c r="B11" s="130" t="s">
        <v>84</v>
      </c>
      <c r="C11" s="502">
        <v>2</v>
      </c>
      <c r="D11" s="502"/>
      <c r="E11" s="503"/>
      <c r="F11" s="172"/>
      <c r="G11" s="172"/>
      <c r="H11" s="172"/>
      <c r="I11" s="172"/>
      <c r="J11" s="172"/>
      <c r="K11" s="172"/>
      <c r="L11" s="172"/>
      <c r="M11" s="172"/>
      <c r="N11" s="173"/>
    </row>
    <row r="12" spans="1:16" ht="15.75" thickBot="1" x14ac:dyDescent="0.3">
      <c r="B12" s="131" t="s">
        <v>85</v>
      </c>
      <c r="C12" s="147">
        <v>42023</v>
      </c>
      <c r="D12" s="104"/>
      <c r="E12" s="104"/>
      <c r="F12" s="104"/>
      <c r="G12" s="104"/>
      <c r="H12" s="104"/>
      <c r="I12" s="104"/>
      <c r="J12" s="104"/>
      <c r="K12" s="104"/>
      <c r="L12" s="104"/>
      <c r="M12" s="104"/>
      <c r="N12" s="105"/>
    </row>
    <row r="13" spans="1:16" ht="15" x14ac:dyDescent="0.25">
      <c r="B13" s="132"/>
      <c r="C13" s="148"/>
      <c r="D13" s="133"/>
      <c r="E13" s="133"/>
      <c r="F13" s="133"/>
      <c r="G13" s="133"/>
      <c r="H13" s="133"/>
      <c r="I13" s="174"/>
      <c r="J13" s="174"/>
      <c r="K13" s="174"/>
      <c r="L13" s="174"/>
      <c r="M13" s="174"/>
      <c r="N13" s="133"/>
    </row>
    <row r="14" spans="1:16" ht="15" x14ac:dyDescent="0.25">
      <c r="I14" s="174"/>
      <c r="J14" s="174"/>
      <c r="K14" s="174"/>
      <c r="L14" s="174"/>
      <c r="M14" s="174"/>
      <c r="N14" s="175"/>
    </row>
    <row r="15" spans="1:16" ht="30" customHeight="1" x14ac:dyDescent="0.25">
      <c r="B15" s="498" t="s">
        <v>86</v>
      </c>
      <c r="C15" s="498"/>
      <c r="D15" s="176" t="s">
        <v>87</v>
      </c>
      <c r="E15" s="176" t="s">
        <v>88</v>
      </c>
      <c r="F15" s="176" t="s">
        <v>89</v>
      </c>
      <c r="I15" s="149"/>
      <c r="J15" s="149"/>
      <c r="K15" s="149"/>
      <c r="L15" s="149"/>
      <c r="M15" s="149"/>
      <c r="N15" s="175"/>
    </row>
    <row r="16" spans="1:16" ht="15" x14ac:dyDescent="0.25">
      <c r="B16" s="498"/>
      <c r="C16" s="498"/>
      <c r="D16" s="176">
        <v>2</v>
      </c>
      <c r="E16" s="178">
        <v>233461600</v>
      </c>
      <c r="F16" s="178">
        <v>80</v>
      </c>
      <c r="I16" s="150"/>
      <c r="J16" s="150"/>
      <c r="K16" s="150"/>
      <c r="L16" s="150"/>
      <c r="M16" s="150"/>
      <c r="N16" s="175"/>
    </row>
    <row r="17" spans="1:14" ht="15" x14ac:dyDescent="0.25">
      <c r="B17" s="498"/>
      <c r="C17" s="498"/>
      <c r="D17" s="176"/>
      <c r="E17" s="178"/>
      <c r="F17" s="178"/>
      <c r="I17" s="150"/>
      <c r="J17" s="150"/>
      <c r="K17" s="150"/>
      <c r="L17" s="150"/>
      <c r="M17" s="150"/>
      <c r="N17" s="175"/>
    </row>
    <row r="18" spans="1:14" ht="15" x14ac:dyDescent="0.25">
      <c r="B18" s="498"/>
      <c r="C18" s="498"/>
      <c r="D18" s="176"/>
      <c r="E18" s="178"/>
      <c r="F18" s="178"/>
      <c r="I18" s="150"/>
      <c r="J18" s="150"/>
      <c r="K18" s="150"/>
      <c r="L18" s="150"/>
      <c r="M18" s="150"/>
      <c r="N18" s="175"/>
    </row>
    <row r="19" spans="1:14" ht="15" x14ac:dyDescent="0.25">
      <c r="B19" s="498"/>
      <c r="C19" s="498"/>
      <c r="D19" s="176"/>
      <c r="E19" s="180"/>
      <c r="F19" s="178"/>
      <c r="H19" s="151"/>
      <c r="I19" s="150"/>
      <c r="J19" s="150"/>
      <c r="K19" s="150"/>
      <c r="L19" s="150"/>
      <c r="M19" s="150"/>
      <c r="N19" s="181"/>
    </row>
    <row r="20" spans="1:14" ht="15" x14ac:dyDescent="0.25">
      <c r="B20" s="498"/>
      <c r="C20" s="498"/>
      <c r="D20" s="176"/>
      <c r="E20" s="180"/>
      <c r="F20" s="178"/>
      <c r="H20" s="151"/>
      <c r="I20" s="152"/>
      <c r="J20" s="152"/>
      <c r="K20" s="152"/>
      <c r="L20" s="152"/>
      <c r="M20" s="152"/>
      <c r="N20" s="181"/>
    </row>
    <row r="21" spans="1:14" ht="15" x14ac:dyDescent="0.25">
      <c r="B21" s="498"/>
      <c r="C21" s="498"/>
      <c r="D21" s="176"/>
      <c r="E21" s="180"/>
      <c r="F21" s="178"/>
      <c r="H21" s="151"/>
      <c r="I21" s="174"/>
      <c r="J21" s="174"/>
      <c r="K21" s="174"/>
      <c r="L21" s="174"/>
      <c r="M21" s="174"/>
      <c r="N21" s="181"/>
    </row>
    <row r="22" spans="1:14" ht="15" x14ac:dyDescent="0.25">
      <c r="B22" s="498"/>
      <c r="C22" s="498"/>
      <c r="D22" s="176"/>
      <c r="E22" s="180"/>
      <c r="F22" s="178"/>
      <c r="H22" s="151"/>
      <c r="I22" s="174"/>
      <c r="J22" s="174"/>
      <c r="K22" s="174"/>
      <c r="L22" s="174"/>
      <c r="M22" s="174"/>
      <c r="N22" s="181"/>
    </row>
    <row r="23" spans="1:14" ht="15.75" thickBot="1" x14ac:dyDescent="0.3">
      <c r="B23" s="489" t="s">
        <v>90</v>
      </c>
      <c r="C23" s="491"/>
      <c r="D23" s="176"/>
      <c r="E23" s="182">
        <f>SUM(E16:E22)</f>
        <v>233461600</v>
      </c>
      <c r="F23" s="178">
        <f>SUM(F16:F22)</f>
        <v>80</v>
      </c>
      <c r="H23" s="151"/>
      <c r="I23" s="174"/>
      <c r="J23" s="174"/>
      <c r="K23" s="174"/>
      <c r="L23" s="174"/>
      <c r="M23" s="174"/>
      <c r="N23" s="181"/>
    </row>
    <row r="24" spans="1:14" ht="43.5" thickBot="1" x14ac:dyDescent="0.3">
      <c r="A24" s="131"/>
      <c r="B24" s="127" t="s">
        <v>91</v>
      </c>
      <c r="C24" s="127" t="s">
        <v>92</v>
      </c>
      <c r="E24" s="149"/>
      <c r="F24" s="149"/>
      <c r="G24" s="149"/>
      <c r="H24" s="149"/>
      <c r="I24" s="132"/>
      <c r="J24" s="132"/>
      <c r="K24" s="132"/>
      <c r="L24" s="132"/>
      <c r="M24" s="132"/>
    </row>
    <row r="25" spans="1:14" ht="15.75" thickBot="1" x14ac:dyDescent="0.3">
      <c r="A25" s="183">
        <v>1</v>
      </c>
      <c r="C25" s="184">
        <f>+F23*80%</f>
        <v>64</v>
      </c>
      <c r="D25" s="150"/>
      <c r="E25" s="185">
        <f>E23</f>
        <v>233461600</v>
      </c>
      <c r="F25" s="153"/>
      <c r="G25" s="153"/>
      <c r="H25" s="153"/>
      <c r="I25" s="186"/>
      <c r="J25" s="186"/>
      <c r="K25" s="186"/>
      <c r="L25" s="186"/>
      <c r="M25" s="186"/>
    </row>
    <row r="26" spans="1:14" ht="15" x14ac:dyDescent="0.25">
      <c r="A26" s="187"/>
      <c r="C26" s="108"/>
      <c r="D26" s="150"/>
      <c r="E26" s="154"/>
      <c r="F26" s="153"/>
      <c r="G26" s="153"/>
      <c r="H26" s="153"/>
      <c r="I26" s="186"/>
      <c r="J26" s="186"/>
      <c r="K26" s="186"/>
      <c r="L26" s="186"/>
      <c r="M26" s="186"/>
    </row>
    <row r="27" spans="1:14" ht="15" x14ac:dyDescent="0.25">
      <c r="A27" s="187"/>
      <c r="C27" s="108"/>
      <c r="D27" s="150"/>
      <c r="E27" s="154"/>
      <c r="F27" s="153"/>
      <c r="G27" s="153"/>
      <c r="H27" s="153"/>
      <c r="I27" s="186"/>
      <c r="J27" s="186"/>
      <c r="K27" s="186"/>
      <c r="L27" s="186"/>
      <c r="M27" s="186"/>
    </row>
    <row r="28" spans="1:14" ht="15" x14ac:dyDescent="0.2">
      <c r="A28" s="187"/>
      <c r="B28" s="188" t="s">
        <v>93</v>
      </c>
      <c r="C28" s="171"/>
      <c r="D28" s="171"/>
      <c r="E28" s="171"/>
      <c r="F28" s="171"/>
      <c r="G28" s="171"/>
      <c r="H28" s="171"/>
      <c r="I28" s="174"/>
      <c r="J28" s="174"/>
      <c r="K28" s="174"/>
      <c r="L28" s="174"/>
      <c r="M28" s="174"/>
      <c r="N28" s="175"/>
    </row>
    <row r="29" spans="1:14" ht="15" x14ac:dyDescent="0.2">
      <c r="A29" s="187"/>
      <c r="B29" s="171"/>
      <c r="C29" s="171"/>
      <c r="D29" s="171"/>
      <c r="E29" s="171"/>
      <c r="F29" s="171"/>
      <c r="G29" s="171"/>
      <c r="H29" s="171"/>
      <c r="I29" s="174"/>
      <c r="J29" s="174"/>
      <c r="K29" s="174"/>
      <c r="L29" s="174"/>
      <c r="M29" s="174"/>
      <c r="N29" s="175"/>
    </row>
    <row r="30" spans="1:14" ht="15" x14ac:dyDescent="0.2">
      <c r="A30" s="187"/>
      <c r="B30" s="176" t="s">
        <v>94</v>
      </c>
      <c r="C30" s="176" t="s">
        <v>75</v>
      </c>
      <c r="D30" s="176" t="s">
        <v>95</v>
      </c>
      <c r="E30" s="176" t="s">
        <v>96</v>
      </c>
      <c r="F30" s="171"/>
      <c r="G30" s="171"/>
      <c r="H30" s="171"/>
      <c r="I30" s="174"/>
      <c r="J30" s="174"/>
      <c r="K30" s="174"/>
      <c r="L30" s="174"/>
      <c r="M30" s="174"/>
      <c r="N30" s="175"/>
    </row>
    <row r="31" spans="1:14" ht="15" x14ac:dyDescent="0.2">
      <c r="A31" s="187"/>
      <c r="B31" s="99" t="s">
        <v>97</v>
      </c>
      <c r="C31" s="85" t="s">
        <v>98</v>
      </c>
      <c r="D31" s="85"/>
      <c r="E31" s="144"/>
      <c r="F31" s="171"/>
      <c r="G31" s="171"/>
      <c r="H31" s="171"/>
      <c r="I31" s="174"/>
      <c r="J31" s="174"/>
      <c r="K31" s="174"/>
      <c r="L31" s="174"/>
      <c r="M31" s="174"/>
      <c r="N31" s="175"/>
    </row>
    <row r="32" spans="1:14" ht="15" x14ac:dyDescent="0.2">
      <c r="A32" s="187"/>
      <c r="B32" s="99" t="s">
        <v>99</v>
      </c>
      <c r="C32" s="85" t="s">
        <v>98</v>
      </c>
      <c r="D32" s="85"/>
      <c r="E32" s="144"/>
      <c r="F32" s="171"/>
      <c r="G32" s="171"/>
      <c r="H32" s="171"/>
      <c r="I32" s="174"/>
      <c r="J32" s="174"/>
      <c r="K32" s="174"/>
      <c r="L32" s="174"/>
      <c r="M32" s="174"/>
      <c r="N32" s="175"/>
    </row>
    <row r="33" spans="1:14" ht="15" x14ac:dyDescent="0.2">
      <c r="A33" s="187"/>
      <c r="B33" s="99" t="s">
        <v>100</v>
      </c>
      <c r="C33" s="85" t="s">
        <v>98</v>
      </c>
      <c r="D33" s="85"/>
      <c r="E33" s="144"/>
      <c r="F33" s="171"/>
      <c r="G33" s="171"/>
      <c r="H33" s="171"/>
      <c r="I33" s="174"/>
      <c r="J33" s="174"/>
      <c r="K33" s="174"/>
      <c r="L33" s="174"/>
      <c r="M33" s="174"/>
      <c r="N33" s="175"/>
    </row>
    <row r="34" spans="1:14" ht="15" x14ac:dyDescent="0.2">
      <c r="A34" s="187"/>
      <c r="B34" s="99" t="s">
        <v>101</v>
      </c>
      <c r="C34" s="85" t="s">
        <v>98</v>
      </c>
      <c r="D34" s="99"/>
      <c r="E34" s="76"/>
      <c r="F34" s="171"/>
      <c r="G34" s="171"/>
      <c r="H34" s="171"/>
      <c r="I34" s="174"/>
      <c r="J34" s="174"/>
      <c r="K34" s="174"/>
      <c r="L34" s="174"/>
      <c r="M34" s="174"/>
      <c r="N34" s="175"/>
    </row>
    <row r="35" spans="1:14" ht="15" x14ac:dyDescent="0.2">
      <c r="A35" s="187"/>
      <c r="B35" s="171"/>
      <c r="C35" s="171"/>
      <c r="D35" s="171"/>
      <c r="E35" s="171"/>
      <c r="F35" s="171"/>
      <c r="G35" s="171"/>
      <c r="H35" s="171"/>
      <c r="I35" s="174"/>
      <c r="J35" s="174"/>
      <c r="K35" s="174"/>
      <c r="L35" s="174"/>
      <c r="M35" s="174"/>
      <c r="N35" s="175"/>
    </row>
    <row r="36" spans="1:14" ht="15" x14ac:dyDescent="0.2">
      <c r="A36" s="187"/>
      <c r="B36" s="171"/>
      <c r="C36" s="171"/>
      <c r="D36" s="171"/>
      <c r="E36" s="171"/>
      <c r="F36" s="171"/>
      <c r="G36" s="171"/>
      <c r="H36" s="171"/>
      <c r="I36" s="174"/>
      <c r="J36" s="174"/>
      <c r="K36" s="174"/>
      <c r="L36" s="174"/>
      <c r="M36" s="174"/>
      <c r="N36" s="175"/>
    </row>
    <row r="37" spans="1:14" ht="15" x14ac:dyDescent="0.2">
      <c r="A37" s="187"/>
      <c r="B37" s="188" t="s">
        <v>102</v>
      </c>
      <c r="C37" s="171"/>
      <c r="D37" s="171"/>
      <c r="E37" s="171"/>
      <c r="F37" s="171"/>
      <c r="G37" s="171"/>
      <c r="H37" s="171"/>
      <c r="I37" s="174"/>
      <c r="J37" s="174"/>
      <c r="K37" s="174"/>
      <c r="L37" s="174"/>
      <c r="M37" s="174"/>
      <c r="N37" s="175"/>
    </row>
    <row r="38" spans="1:14" ht="15" x14ac:dyDescent="0.2">
      <c r="A38" s="187"/>
      <c r="B38" s="171"/>
      <c r="C38" s="171"/>
      <c r="D38" s="171"/>
      <c r="E38" s="171"/>
      <c r="F38" s="171"/>
      <c r="G38" s="171"/>
      <c r="H38" s="171"/>
      <c r="I38" s="174"/>
      <c r="J38" s="174"/>
      <c r="K38" s="174"/>
      <c r="L38" s="174"/>
      <c r="M38" s="174"/>
      <c r="N38" s="175"/>
    </row>
    <row r="39" spans="1:14" ht="15" x14ac:dyDescent="0.2">
      <c r="A39" s="187"/>
      <c r="B39" s="171"/>
      <c r="C39" s="171"/>
      <c r="D39" s="171"/>
      <c r="E39" s="171"/>
      <c r="F39" s="171"/>
      <c r="G39" s="171"/>
      <c r="H39" s="171"/>
      <c r="I39" s="174"/>
      <c r="J39" s="174"/>
      <c r="K39" s="174"/>
      <c r="L39" s="174"/>
      <c r="M39" s="174"/>
      <c r="N39" s="175"/>
    </row>
    <row r="40" spans="1:14" ht="15" x14ac:dyDescent="0.2">
      <c r="A40" s="187"/>
      <c r="B40" s="176" t="s">
        <v>94</v>
      </c>
      <c r="C40" s="176" t="s">
        <v>103</v>
      </c>
      <c r="D40" s="158" t="s">
        <v>104</v>
      </c>
      <c r="E40" s="158" t="s">
        <v>105</v>
      </c>
      <c r="F40" s="171"/>
      <c r="G40" s="171"/>
      <c r="H40" s="171"/>
      <c r="I40" s="174"/>
      <c r="J40" s="174"/>
      <c r="K40" s="174"/>
      <c r="L40" s="174"/>
      <c r="M40" s="174"/>
      <c r="N40" s="175"/>
    </row>
    <row r="41" spans="1:14" ht="42.75" x14ac:dyDescent="0.2">
      <c r="A41" s="187"/>
      <c r="B41" s="190" t="s">
        <v>106</v>
      </c>
      <c r="C41" s="47">
        <v>40</v>
      </c>
      <c r="D41" s="85">
        <v>0</v>
      </c>
      <c r="E41" s="474">
        <f>+D41+D42</f>
        <v>10</v>
      </c>
      <c r="F41" s="171"/>
      <c r="G41" s="171"/>
      <c r="H41" s="171"/>
      <c r="I41" s="174"/>
      <c r="J41" s="174"/>
      <c r="K41" s="174"/>
      <c r="L41" s="174"/>
      <c r="M41" s="174"/>
      <c r="N41" s="175"/>
    </row>
    <row r="42" spans="1:14" ht="71.25" x14ac:dyDescent="0.2">
      <c r="A42" s="187"/>
      <c r="B42" s="190" t="s">
        <v>107</v>
      </c>
      <c r="C42" s="47">
        <v>60</v>
      </c>
      <c r="D42" s="85">
        <v>10</v>
      </c>
      <c r="E42" s="475"/>
      <c r="F42" s="171"/>
      <c r="G42" s="171"/>
      <c r="H42" s="171"/>
      <c r="I42" s="174"/>
      <c r="J42" s="174"/>
      <c r="K42" s="174"/>
      <c r="L42" s="174"/>
      <c r="M42" s="174"/>
      <c r="N42" s="175"/>
    </row>
    <row r="43" spans="1:14" ht="15" x14ac:dyDescent="0.25">
      <c r="A43" s="187"/>
      <c r="C43" s="108"/>
      <c r="D43" s="150"/>
      <c r="E43" s="154"/>
      <c r="F43" s="153"/>
      <c r="G43" s="153"/>
      <c r="H43" s="153"/>
      <c r="I43" s="186"/>
      <c r="J43" s="186"/>
      <c r="K43" s="186"/>
      <c r="L43" s="186"/>
      <c r="M43" s="186"/>
    </row>
    <row r="44" spans="1:14" ht="15" x14ac:dyDescent="0.25">
      <c r="A44" s="187"/>
      <c r="C44" s="108"/>
      <c r="D44" s="150"/>
      <c r="E44" s="154"/>
      <c r="F44" s="153"/>
      <c r="G44" s="153"/>
      <c r="H44" s="153"/>
      <c r="I44" s="186"/>
      <c r="J44" s="186"/>
      <c r="K44" s="186"/>
      <c r="L44" s="186"/>
      <c r="M44" s="186"/>
    </row>
    <row r="45" spans="1:14" ht="15" x14ac:dyDescent="0.25">
      <c r="A45" s="187"/>
      <c r="C45" s="108"/>
      <c r="D45" s="150"/>
      <c r="E45" s="154"/>
      <c r="F45" s="153"/>
      <c r="G45" s="153"/>
      <c r="H45" s="153"/>
      <c r="I45" s="186"/>
      <c r="J45" s="186"/>
      <c r="K45" s="186"/>
      <c r="L45" s="186"/>
      <c r="M45" s="186"/>
    </row>
    <row r="46" spans="1:14" ht="15.75" customHeight="1" thickBot="1" x14ac:dyDescent="0.3">
      <c r="M46" s="504" t="s">
        <v>108</v>
      </c>
      <c r="N46" s="504"/>
    </row>
    <row r="47" spans="1:14" ht="15" x14ac:dyDescent="0.25">
      <c r="B47" s="188" t="s">
        <v>109</v>
      </c>
      <c r="M47" s="191"/>
      <c r="N47" s="191"/>
    </row>
    <row r="48" spans="1:14" ht="15" thickBot="1" x14ac:dyDescent="0.3">
      <c r="M48" s="191"/>
      <c r="N48" s="191"/>
    </row>
    <row r="49" spans="1:26" s="174" customFormat="1" ht="75" x14ac:dyDescent="0.25">
      <c r="B49" s="192" t="s">
        <v>110</v>
      </c>
      <c r="C49" s="192" t="s">
        <v>111</v>
      </c>
      <c r="D49" s="192" t="s">
        <v>112</v>
      </c>
      <c r="E49" s="192" t="s">
        <v>113</v>
      </c>
      <c r="F49" s="192" t="s">
        <v>114</v>
      </c>
      <c r="G49" s="192" t="s">
        <v>115</v>
      </c>
      <c r="H49" s="192" t="s">
        <v>116</v>
      </c>
      <c r="I49" s="192" t="s">
        <v>117</v>
      </c>
      <c r="J49" s="192" t="s">
        <v>118</v>
      </c>
      <c r="K49" s="192" t="s">
        <v>119</v>
      </c>
      <c r="L49" s="192" t="s">
        <v>120</v>
      </c>
      <c r="M49" s="193" t="s">
        <v>121</v>
      </c>
      <c r="N49" s="192" t="s">
        <v>122</v>
      </c>
      <c r="O49" s="192" t="s">
        <v>123</v>
      </c>
      <c r="P49" s="194" t="s">
        <v>124</v>
      </c>
      <c r="Q49" s="194" t="s">
        <v>125</v>
      </c>
    </row>
    <row r="50" spans="1:26" s="79" customFormat="1" ht="28.5" x14ac:dyDescent="0.25">
      <c r="A50" s="47">
        <v>1</v>
      </c>
      <c r="B50" s="62" t="s">
        <v>33</v>
      </c>
      <c r="C50" s="62" t="s">
        <v>33</v>
      </c>
      <c r="D50" s="62" t="s">
        <v>126</v>
      </c>
      <c r="E50" s="62" t="s">
        <v>127</v>
      </c>
      <c r="F50" s="134" t="s">
        <v>75</v>
      </c>
      <c r="G50" s="64" t="s">
        <v>128</v>
      </c>
      <c r="H50" s="65">
        <v>40920</v>
      </c>
      <c r="I50" s="65">
        <v>41090</v>
      </c>
      <c r="J50" s="66" t="s">
        <v>95</v>
      </c>
      <c r="K50" s="135">
        <v>5</v>
      </c>
      <c r="L50" s="136" t="s">
        <v>652</v>
      </c>
      <c r="M50" s="69">
        <v>80</v>
      </c>
      <c r="N50" s="68" t="s">
        <v>128</v>
      </c>
      <c r="O50" s="137">
        <v>25094016</v>
      </c>
      <c r="P50" s="70"/>
      <c r="Q50" s="76"/>
      <c r="R50" s="86"/>
      <c r="S50" s="86"/>
      <c r="T50" s="86"/>
      <c r="U50" s="86"/>
      <c r="V50" s="86"/>
      <c r="W50" s="86"/>
      <c r="X50" s="86"/>
      <c r="Y50" s="86"/>
      <c r="Z50" s="86"/>
    </row>
    <row r="51" spans="1:26" s="79" customFormat="1" ht="99.75" x14ac:dyDescent="0.25">
      <c r="A51" s="47">
        <v>2</v>
      </c>
      <c r="B51" s="62" t="s">
        <v>33</v>
      </c>
      <c r="C51" s="62" t="s">
        <v>33</v>
      </c>
      <c r="D51" s="62" t="s">
        <v>126</v>
      </c>
      <c r="E51" s="62" t="s">
        <v>129</v>
      </c>
      <c r="F51" s="134" t="s">
        <v>75</v>
      </c>
      <c r="G51" s="64" t="s">
        <v>128</v>
      </c>
      <c r="H51" s="65">
        <v>41088</v>
      </c>
      <c r="I51" s="65">
        <v>41273</v>
      </c>
      <c r="J51" s="66" t="s">
        <v>95</v>
      </c>
      <c r="K51" s="136">
        <v>5</v>
      </c>
      <c r="L51" s="136" t="s">
        <v>652</v>
      </c>
      <c r="M51" s="69">
        <v>80</v>
      </c>
      <c r="N51" s="68" t="s">
        <v>128</v>
      </c>
      <c r="O51" s="137">
        <v>115200000</v>
      </c>
      <c r="P51" s="70"/>
      <c r="Q51" s="76" t="s">
        <v>130</v>
      </c>
      <c r="R51" s="86"/>
      <c r="S51" s="86"/>
      <c r="T51" s="86"/>
      <c r="U51" s="86"/>
      <c r="V51" s="86"/>
      <c r="W51" s="86"/>
      <c r="X51" s="86"/>
      <c r="Y51" s="86"/>
      <c r="Z51" s="86"/>
    </row>
    <row r="52" spans="1:26" s="79" customFormat="1" ht="85.5" x14ac:dyDescent="0.25">
      <c r="A52" s="47">
        <v>3</v>
      </c>
      <c r="B52" s="62" t="s">
        <v>33</v>
      </c>
      <c r="C52" s="62" t="s">
        <v>33</v>
      </c>
      <c r="D52" s="62" t="s">
        <v>126</v>
      </c>
      <c r="E52" s="62" t="s">
        <v>131</v>
      </c>
      <c r="F52" s="134" t="s">
        <v>75</v>
      </c>
      <c r="G52" s="64" t="s">
        <v>128</v>
      </c>
      <c r="H52" s="65">
        <v>41249</v>
      </c>
      <c r="I52" s="65">
        <v>41988</v>
      </c>
      <c r="J52" s="66" t="s">
        <v>95</v>
      </c>
      <c r="K52" s="136">
        <v>24</v>
      </c>
      <c r="L52" s="136" t="s">
        <v>652</v>
      </c>
      <c r="M52" s="69">
        <v>80</v>
      </c>
      <c r="N52" s="68" t="s">
        <v>128</v>
      </c>
      <c r="O52" s="137">
        <v>354449200</v>
      </c>
      <c r="P52" s="70"/>
      <c r="Q52" s="76" t="s">
        <v>132</v>
      </c>
      <c r="R52" s="86"/>
      <c r="S52" s="86"/>
      <c r="T52" s="86"/>
      <c r="U52" s="86"/>
      <c r="V52" s="86"/>
      <c r="W52" s="86"/>
      <c r="X52" s="86"/>
      <c r="Y52" s="86"/>
      <c r="Z52" s="86"/>
    </row>
    <row r="53" spans="1:26" s="79" customFormat="1" ht="15" x14ac:dyDescent="0.25">
      <c r="A53" s="47"/>
      <c r="B53" s="118" t="s">
        <v>105</v>
      </c>
      <c r="C53" s="63"/>
      <c r="D53" s="62"/>
      <c r="E53" s="138"/>
      <c r="F53" s="63"/>
      <c r="G53" s="63"/>
      <c r="H53" s="63"/>
      <c r="I53" s="66"/>
      <c r="J53" s="66"/>
      <c r="K53" s="139">
        <f>SUM(K50:K52)</f>
        <v>34</v>
      </c>
      <c r="L53" s="140"/>
      <c r="M53" s="139">
        <f>SUM(M50:M51)</f>
        <v>160</v>
      </c>
      <c r="N53" s="140">
        <f>SUM(N50:N51)</f>
        <v>0</v>
      </c>
      <c r="O53" s="70"/>
      <c r="P53" s="70"/>
      <c r="Q53" s="76"/>
    </row>
    <row r="54" spans="1:26" x14ac:dyDescent="0.25">
      <c r="E54" s="155"/>
      <c r="K54" s="156"/>
    </row>
    <row r="55" spans="1:26" ht="15" x14ac:dyDescent="0.25">
      <c r="B55" s="471" t="s">
        <v>133</v>
      </c>
      <c r="C55" s="471" t="s">
        <v>134</v>
      </c>
      <c r="D55" s="505" t="s">
        <v>135</v>
      </c>
      <c r="E55" s="505"/>
      <c r="K55" s="157"/>
      <c r="L55" s="157"/>
      <c r="M55" s="157"/>
    </row>
    <row r="56" spans="1:26" ht="15" x14ac:dyDescent="0.25">
      <c r="B56" s="473"/>
      <c r="C56" s="473"/>
      <c r="D56" s="158" t="s">
        <v>136</v>
      </c>
      <c r="E56" s="159" t="s">
        <v>137</v>
      </c>
      <c r="F56" s="160" t="s">
        <v>138</v>
      </c>
      <c r="H56" s="141"/>
      <c r="I56" s="161"/>
      <c r="K56" s="161"/>
      <c r="L56" s="157"/>
    </row>
    <row r="57" spans="1:26" ht="73.5" customHeight="1" x14ac:dyDescent="0.25">
      <c r="B57" s="160" t="s">
        <v>139</v>
      </c>
      <c r="C57" s="162">
        <f>+K53</f>
        <v>34</v>
      </c>
      <c r="D57" s="85" t="s">
        <v>98</v>
      </c>
      <c r="E57" s="85"/>
      <c r="F57" s="76"/>
      <c r="G57" s="142"/>
      <c r="H57" s="142"/>
      <c r="I57" s="142"/>
      <c r="J57" s="142"/>
      <c r="L57" s="243" t="e">
        <f>#REF!+#REF!+#REF!+#REF!</f>
        <v>#REF!</v>
      </c>
      <c r="M57" s="142"/>
    </row>
    <row r="58" spans="1:26" ht="88.5" customHeight="1" x14ac:dyDescent="0.25">
      <c r="B58" s="160" t="s">
        <v>140</v>
      </c>
      <c r="C58" s="164">
        <f>+M53</f>
        <v>160</v>
      </c>
      <c r="D58" s="85" t="s">
        <v>98</v>
      </c>
      <c r="E58" s="85"/>
      <c r="F58" s="76"/>
    </row>
    <row r="59" spans="1:26" x14ac:dyDescent="0.25">
      <c r="B59" s="187"/>
      <c r="C59" s="506"/>
      <c r="D59" s="506"/>
      <c r="E59" s="506"/>
      <c r="F59" s="506"/>
      <c r="G59" s="506"/>
      <c r="H59" s="506"/>
      <c r="I59" s="506"/>
      <c r="J59" s="506"/>
      <c r="K59" s="506"/>
      <c r="L59" s="506"/>
      <c r="M59" s="506"/>
      <c r="N59" s="506"/>
    </row>
    <row r="60" spans="1:26" ht="15" thickBot="1" x14ac:dyDescent="0.3"/>
    <row r="61" spans="1:26" ht="15.75" thickBot="1" x14ac:dyDescent="0.3">
      <c r="B61" s="507" t="s">
        <v>141</v>
      </c>
      <c r="C61" s="507"/>
      <c r="D61" s="507"/>
      <c r="E61" s="507"/>
      <c r="F61" s="507"/>
      <c r="G61" s="507"/>
      <c r="H61" s="507"/>
      <c r="I61" s="507"/>
      <c r="J61" s="507"/>
      <c r="K61" s="507"/>
      <c r="L61" s="507"/>
      <c r="M61" s="507"/>
      <c r="N61" s="507"/>
    </row>
    <row r="64" spans="1:26" ht="90" x14ac:dyDescent="0.25">
      <c r="B64" s="176" t="s">
        <v>142</v>
      </c>
      <c r="C64" s="195" t="s">
        <v>143</v>
      </c>
      <c r="D64" s="195" t="s">
        <v>144</v>
      </c>
      <c r="E64" s="195" t="s">
        <v>145</v>
      </c>
      <c r="F64" s="195" t="s">
        <v>146</v>
      </c>
      <c r="G64" s="195" t="s">
        <v>147</v>
      </c>
      <c r="H64" s="195" t="s">
        <v>148</v>
      </c>
      <c r="I64" s="176" t="s">
        <v>149</v>
      </c>
      <c r="J64" s="195" t="s">
        <v>150</v>
      </c>
      <c r="K64" s="195" t="s">
        <v>151</v>
      </c>
      <c r="L64" s="195" t="s">
        <v>152</v>
      </c>
      <c r="M64" s="195" t="s">
        <v>153</v>
      </c>
      <c r="N64" s="196" t="s">
        <v>154</v>
      </c>
      <c r="O64" s="196" t="s">
        <v>155</v>
      </c>
      <c r="P64" s="489" t="s">
        <v>96</v>
      </c>
      <c r="Q64" s="491"/>
      <c r="R64" s="195" t="s">
        <v>156</v>
      </c>
    </row>
    <row r="65" spans="2:18" ht="77.25" customHeight="1" x14ac:dyDescent="0.25">
      <c r="B65" s="99" t="s">
        <v>157</v>
      </c>
      <c r="C65" s="99" t="s">
        <v>157</v>
      </c>
      <c r="D65" s="84" t="s">
        <v>158</v>
      </c>
      <c r="E65" s="127">
        <v>80</v>
      </c>
      <c r="F65" s="47" t="s">
        <v>128</v>
      </c>
      <c r="G65" s="81" t="s">
        <v>75</v>
      </c>
      <c r="H65" s="47" t="s">
        <v>128</v>
      </c>
      <c r="I65" s="47" t="s">
        <v>128</v>
      </c>
      <c r="J65" s="47" t="s">
        <v>128</v>
      </c>
      <c r="K65" s="47" t="s">
        <v>75</v>
      </c>
      <c r="L65" s="47" t="s">
        <v>75</v>
      </c>
      <c r="M65" s="47" t="s">
        <v>75</v>
      </c>
      <c r="N65" s="47" t="s">
        <v>75</v>
      </c>
      <c r="O65" s="47" t="s">
        <v>75</v>
      </c>
      <c r="P65" s="511"/>
      <c r="Q65" s="512"/>
      <c r="R65" s="47" t="s">
        <v>75</v>
      </c>
    </row>
    <row r="66" spans="2:18" x14ac:dyDescent="0.25">
      <c r="B66" s="123" t="s">
        <v>159</v>
      </c>
    </row>
    <row r="67" spans="2:18" x14ac:dyDescent="0.25">
      <c r="B67" s="123" t="s">
        <v>160</v>
      </c>
    </row>
    <row r="68" spans="2:18" x14ac:dyDescent="0.25">
      <c r="B68" s="123" t="s">
        <v>161</v>
      </c>
    </row>
    <row r="70" spans="2:18" ht="15" thickBot="1" x14ac:dyDescent="0.3"/>
    <row r="71" spans="2:18" ht="15.75" thickBot="1" x14ac:dyDescent="0.3">
      <c r="B71" s="486" t="s">
        <v>162</v>
      </c>
      <c r="C71" s="487"/>
      <c r="D71" s="487"/>
      <c r="E71" s="487"/>
      <c r="F71" s="487"/>
      <c r="G71" s="487"/>
      <c r="H71" s="487"/>
      <c r="I71" s="487"/>
      <c r="J71" s="487"/>
      <c r="K71" s="487"/>
      <c r="L71" s="487"/>
      <c r="M71" s="487"/>
      <c r="N71" s="488"/>
    </row>
    <row r="76" spans="2:18" ht="15" customHeight="1" x14ac:dyDescent="0.25">
      <c r="B76" s="476" t="s">
        <v>163</v>
      </c>
      <c r="C76" s="498" t="s">
        <v>164</v>
      </c>
      <c r="D76" s="498" t="s">
        <v>165</v>
      </c>
      <c r="E76" s="498" t="s">
        <v>166</v>
      </c>
      <c r="F76" s="498" t="s">
        <v>167</v>
      </c>
      <c r="G76" s="498" t="s">
        <v>168</v>
      </c>
      <c r="H76" s="498" t="s">
        <v>169</v>
      </c>
      <c r="I76" s="498" t="s">
        <v>170</v>
      </c>
      <c r="J76" s="498" t="s">
        <v>171</v>
      </c>
      <c r="K76" s="498"/>
      <c r="L76" s="498"/>
      <c r="M76" s="498" t="s">
        <v>172</v>
      </c>
      <c r="N76" s="498" t="s">
        <v>640</v>
      </c>
      <c r="O76" s="498" t="s">
        <v>641</v>
      </c>
      <c r="P76" s="498" t="s">
        <v>96</v>
      </c>
      <c r="Q76" s="498"/>
    </row>
    <row r="77" spans="2:18" ht="28.5" x14ac:dyDescent="0.2">
      <c r="B77" s="477"/>
      <c r="C77" s="498"/>
      <c r="D77" s="498"/>
      <c r="E77" s="498"/>
      <c r="F77" s="498"/>
      <c r="G77" s="498"/>
      <c r="H77" s="498"/>
      <c r="I77" s="498"/>
      <c r="J77" s="166" t="s">
        <v>173</v>
      </c>
      <c r="K77" s="144" t="s">
        <v>174</v>
      </c>
      <c r="L77" s="100" t="s">
        <v>175</v>
      </c>
      <c r="M77" s="498"/>
      <c r="N77" s="498"/>
      <c r="O77" s="498"/>
      <c r="P77" s="498"/>
      <c r="Q77" s="498"/>
    </row>
    <row r="78" spans="2:18" ht="57" x14ac:dyDescent="0.25">
      <c r="B78" s="76" t="s">
        <v>176</v>
      </c>
      <c r="C78" s="76">
        <v>80</v>
      </c>
      <c r="D78" s="76" t="s">
        <v>34</v>
      </c>
      <c r="E78" s="76">
        <v>32724207</v>
      </c>
      <c r="F78" s="76" t="s">
        <v>177</v>
      </c>
      <c r="G78" s="76" t="s">
        <v>178</v>
      </c>
      <c r="H78" s="200" t="s">
        <v>179</v>
      </c>
      <c r="I78" s="76" t="s">
        <v>128</v>
      </c>
      <c r="J78" s="127" t="s">
        <v>180</v>
      </c>
      <c r="K78" s="129" t="s">
        <v>181</v>
      </c>
      <c r="L78" s="127" t="s">
        <v>182</v>
      </c>
      <c r="M78" s="47" t="s">
        <v>75</v>
      </c>
      <c r="N78" s="47" t="s">
        <v>75</v>
      </c>
      <c r="O78" s="47" t="s">
        <v>75</v>
      </c>
      <c r="P78" s="470"/>
      <c r="Q78" s="470"/>
    </row>
    <row r="79" spans="2:18" ht="38.25" customHeight="1" x14ac:dyDescent="0.25">
      <c r="B79" s="76" t="s">
        <v>183</v>
      </c>
      <c r="C79" s="76">
        <v>80</v>
      </c>
      <c r="D79" s="76" t="s">
        <v>184</v>
      </c>
      <c r="E79" s="198">
        <v>79894329</v>
      </c>
      <c r="F79" s="76" t="s">
        <v>185</v>
      </c>
      <c r="G79" s="76" t="s">
        <v>186</v>
      </c>
      <c r="H79" s="199" t="s">
        <v>187</v>
      </c>
      <c r="I79" s="76" t="s">
        <v>128</v>
      </c>
      <c r="J79" s="127" t="s">
        <v>188</v>
      </c>
      <c r="K79" s="127" t="s">
        <v>189</v>
      </c>
      <c r="L79" s="127" t="s">
        <v>190</v>
      </c>
      <c r="M79" s="47" t="s">
        <v>75</v>
      </c>
      <c r="N79" s="47" t="s">
        <v>75</v>
      </c>
      <c r="O79" s="47" t="s">
        <v>75</v>
      </c>
      <c r="P79" s="470"/>
      <c r="Q79" s="470"/>
    </row>
    <row r="80" spans="2:18" x14ac:dyDescent="0.25">
      <c r="B80" s="86"/>
      <c r="C80" s="86"/>
      <c r="D80" s="86"/>
      <c r="E80" s="203"/>
      <c r="F80" s="203"/>
      <c r="G80" s="86"/>
      <c r="H80" s="204"/>
      <c r="I80" s="86"/>
      <c r="J80" s="149"/>
      <c r="K80" s="149"/>
      <c r="L80" s="149"/>
      <c r="M80" s="187"/>
      <c r="N80" s="187"/>
      <c r="O80" s="187"/>
      <c r="P80" s="152"/>
      <c r="Q80" s="152"/>
    </row>
    <row r="81" spans="1:26" ht="15" thickBot="1" x14ac:dyDescent="0.3">
      <c r="B81" s="86"/>
      <c r="C81" s="86"/>
      <c r="D81" s="86"/>
      <c r="E81" s="203"/>
      <c r="F81" s="203"/>
      <c r="G81" s="86"/>
      <c r="H81" s="204"/>
      <c r="I81" s="86"/>
      <c r="J81" s="149"/>
      <c r="K81" s="149"/>
      <c r="L81" s="149"/>
      <c r="M81" s="187"/>
      <c r="N81" s="187"/>
      <c r="O81" s="187"/>
      <c r="P81" s="152"/>
      <c r="Q81" s="152"/>
    </row>
    <row r="82" spans="1:26" ht="15.75" thickBot="1" x14ac:dyDescent="0.3">
      <c r="B82" s="486" t="s">
        <v>191</v>
      </c>
      <c r="C82" s="487"/>
      <c r="D82" s="487"/>
      <c r="E82" s="487"/>
      <c r="F82" s="487"/>
      <c r="G82" s="487"/>
      <c r="H82" s="487"/>
      <c r="I82" s="487"/>
      <c r="J82" s="487"/>
      <c r="K82" s="487"/>
      <c r="L82" s="487"/>
      <c r="M82" s="487"/>
      <c r="N82" s="488"/>
    </row>
    <row r="85" spans="1:26" ht="30" x14ac:dyDescent="0.25">
      <c r="B85" s="195" t="s">
        <v>94</v>
      </c>
      <c r="C85" s="195" t="s">
        <v>156</v>
      </c>
      <c r="D85" s="489" t="s">
        <v>96</v>
      </c>
      <c r="E85" s="491"/>
    </row>
    <row r="86" spans="1:26" ht="28.5" x14ac:dyDescent="0.25">
      <c r="B86" s="127" t="s">
        <v>192</v>
      </c>
      <c r="C86" s="85" t="s">
        <v>75</v>
      </c>
      <c r="D86" s="492"/>
      <c r="E86" s="492"/>
    </row>
    <row r="89" spans="1:26" ht="15" x14ac:dyDescent="0.25">
      <c r="B89" s="493" t="s">
        <v>193</v>
      </c>
      <c r="C89" s="494"/>
      <c r="D89" s="494"/>
      <c r="E89" s="494"/>
      <c r="F89" s="494"/>
      <c r="G89" s="494"/>
      <c r="H89" s="494"/>
      <c r="I89" s="494"/>
      <c r="J89" s="494"/>
      <c r="K89" s="494"/>
      <c r="L89" s="494"/>
      <c r="M89" s="494"/>
      <c r="N89" s="494"/>
      <c r="O89" s="494"/>
      <c r="P89" s="494"/>
    </row>
    <row r="91" spans="1:26" ht="15" thickBot="1" x14ac:dyDescent="0.3"/>
    <row r="92" spans="1:26" ht="15.75" thickBot="1" x14ac:dyDescent="0.3">
      <c r="B92" s="486" t="s">
        <v>194</v>
      </c>
      <c r="C92" s="487"/>
      <c r="D92" s="487"/>
      <c r="E92" s="487"/>
      <c r="F92" s="487"/>
      <c r="G92" s="487"/>
      <c r="H92" s="487"/>
      <c r="I92" s="487"/>
      <c r="J92" s="487"/>
      <c r="K92" s="487"/>
      <c r="L92" s="487"/>
      <c r="M92" s="487"/>
      <c r="N92" s="488"/>
    </row>
    <row r="94" spans="1:26" ht="15" thickBot="1" x14ac:dyDescent="0.3">
      <c r="M94" s="191"/>
      <c r="N94" s="191"/>
    </row>
    <row r="95" spans="1:26" s="174" customFormat="1" ht="75" x14ac:dyDescent="0.25">
      <c r="B95" s="192" t="s">
        <v>110</v>
      </c>
      <c r="C95" s="192" t="s">
        <v>111</v>
      </c>
      <c r="D95" s="192" t="s">
        <v>112</v>
      </c>
      <c r="E95" s="192" t="s">
        <v>113</v>
      </c>
      <c r="F95" s="192" t="s">
        <v>114</v>
      </c>
      <c r="G95" s="192" t="s">
        <v>115</v>
      </c>
      <c r="H95" s="192" t="s">
        <v>116</v>
      </c>
      <c r="I95" s="192" t="s">
        <v>117</v>
      </c>
      <c r="J95" s="192" t="s">
        <v>118</v>
      </c>
      <c r="K95" s="192" t="s">
        <v>119</v>
      </c>
      <c r="L95" s="192" t="s">
        <v>120</v>
      </c>
      <c r="M95" s="193" t="s">
        <v>121</v>
      </c>
      <c r="N95" s="192" t="s">
        <v>122</v>
      </c>
      <c r="O95" s="192" t="s">
        <v>123</v>
      </c>
      <c r="P95" s="194" t="s">
        <v>124</v>
      </c>
      <c r="Q95" s="194" t="s">
        <v>125</v>
      </c>
    </row>
    <row r="96" spans="1:26" s="79" customFormat="1" ht="128.25" x14ac:dyDescent="0.25">
      <c r="A96" s="47">
        <v>1</v>
      </c>
      <c r="B96" s="62" t="s">
        <v>49</v>
      </c>
      <c r="C96" s="62" t="s">
        <v>49</v>
      </c>
      <c r="D96" s="62" t="s">
        <v>61</v>
      </c>
      <c r="E96" s="62" t="s">
        <v>195</v>
      </c>
      <c r="F96" s="134" t="s">
        <v>75</v>
      </c>
      <c r="G96" s="64" t="s">
        <v>128</v>
      </c>
      <c r="H96" s="65">
        <v>40330</v>
      </c>
      <c r="I96" s="65">
        <v>40543</v>
      </c>
      <c r="J96" s="66" t="s">
        <v>95</v>
      </c>
      <c r="K96" s="136">
        <v>0</v>
      </c>
      <c r="L96" s="62">
        <v>6</v>
      </c>
      <c r="M96" s="69">
        <v>80</v>
      </c>
      <c r="N96" s="68" t="s">
        <v>128</v>
      </c>
      <c r="O96" s="137">
        <v>34464825</v>
      </c>
      <c r="P96" s="70">
        <v>199</v>
      </c>
      <c r="Q96" s="76" t="s">
        <v>196</v>
      </c>
      <c r="R96" s="86"/>
      <c r="S96" s="86"/>
      <c r="T96" s="86"/>
      <c r="U96" s="86"/>
      <c r="V96" s="86"/>
      <c r="W96" s="86"/>
      <c r="X96" s="86"/>
      <c r="Y96" s="86"/>
      <c r="Z96" s="86"/>
    </row>
    <row r="97" spans="1:26" s="79" customFormat="1" ht="128.25" x14ac:dyDescent="0.25">
      <c r="A97" s="47">
        <v>2</v>
      </c>
      <c r="B97" s="62" t="s">
        <v>49</v>
      </c>
      <c r="C97" s="62" t="s">
        <v>49</v>
      </c>
      <c r="D97" s="62" t="s">
        <v>61</v>
      </c>
      <c r="E97" s="62" t="s">
        <v>197</v>
      </c>
      <c r="F97" s="62" t="s">
        <v>75</v>
      </c>
      <c r="G97" s="62" t="s">
        <v>128</v>
      </c>
      <c r="H97" s="62" t="s">
        <v>198</v>
      </c>
      <c r="I97" s="62" t="s">
        <v>199</v>
      </c>
      <c r="J97" s="62" t="s">
        <v>95</v>
      </c>
      <c r="K97" s="62" t="s">
        <v>200</v>
      </c>
      <c r="L97" s="62" t="s">
        <v>201</v>
      </c>
      <c r="M97" s="62" t="s">
        <v>202</v>
      </c>
      <c r="N97" s="68" t="s">
        <v>128</v>
      </c>
      <c r="O97" s="143">
        <v>190979613</v>
      </c>
      <c r="P97" s="62" t="s">
        <v>203</v>
      </c>
      <c r="Q97" s="76" t="s">
        <v>196</v>
      </c>
      <c r="R97" s="86"/>
      <c r="S97" s="86"/>
      <c r="T97" s="86"/>
      <c r="U97" s="86"/>
      <c r="V97" s="86"/>
      <c r="W97" s="86"/>
      <c r="X97" s="86"/>
      <c r="Y97" s="86"/>
      <c r="Z97" s="86"/>
    </row>
    <row r="98" spans="1:26" s="79" customFormat="1" ht="15" x14ac:dyDescent="0.25">
      <c r="A98" s="47"/>
      <c r="B98" s="118" t="s">
        <v>105</v>
      </c>
      <c r="C98" s="63"/>
      <c r="D98" s="62"/>
      <c r="E98" s="138"/>
      <c r="F98" s="63"/>
      <c r="G98" s="63"/>
      <c r="H98" s="63"/>
      <c r="I98" s="66"/>
      <c r="J98" s="66"/>
      <c r="K98" s="139">
        <f>SUM(K95:K96)</f>
        <v>0</v>
      </c>
      <c r="L98" s="76"/>
      <c r="M98" s="139">
        <f>SUM(M96:M96)</f>
        <v>80</v>
      </c>
      <c r="N98" s="140"/>
      <c r="O98" s="70"/>
      <c r="P98" s="70"/>
      <c r="Q98" s="76"/>
    </row>
    <row r="99" spans="1:26" x14ac:dyDescent="0.25">
      <c r="E99" s="155"/>
    </row>
    <row r="100" spans="1:26" ht="30.75" customHeight="1" x14ac:dyDescent="0.25">
      <c r="B100" s="167" t="s">
        <v>204</v>
      </c>
      <c r="C100" s="209">
        <f>K98</f>
        <v>0</v>
      </c>
      <c r="H100" s="142"/>
      <c r="I100" s="142"/>
      <c r="J100" s="142"/>
      <c r="K100" s="142"/>
      <c r="L100" s="142"/>
      <c r="M100" s="142"/>
    </row>
    <row r="102" spans="1:26" ht="15" thickBot="1" x14ac:dyDescent="0.3"/>
    <row r="103" spans="1:26" ht="30.75" thickBot="1" x14ac:dyDescent="0.3">
      <c r="B103" s="210" t="s">
        <v>205</v>
      </c>
      <c r="C103" s="211" t="s">
        <v>206</v>
      </c>
      <c r="D103" s="210" t="s">
        <v>104</v>
      </c>
      <c r="E103" s="211" t="s">
        <v>207</v>
      </c>
    </row>
    <row r="104" spans="1:26" x14ac:dyDescent="0.25">
      <c r="B104" s="47" t="s">
        <v>208</v>
      </c>
      <c r="C104" s="212">
        <v>20</v>
      </c>
      <c r="D104" s="212">
        <v>0</v>
      </c>
      <c r="E104" s="495">
        <f>+D104+D105+D106</f>
        <v>0</v>
      </c>
    </row>
    <row r="105" spans="1:26" x14ac:dyDescent="0.25">
      <c r="B105" s="47" t="s">
        <v>209</v>
      </c>
      <c r="C105" s="85">
        <v>30</v>
      </c>
      <c r="D105" s="85">
        <v>0</v>
      </c>
      <c r="E105" s="496"/>
    </row>
    <row r="106" spans="1:26" ht="15" thickBot="1" x14ac:dyDescent="0.3">
      <c r="B106" s="47" t="s">
        <v>210</v>
      </c>
      <c r="C106" s="213">
        <v>40</v>
      </c>
      <c r="D106" s="213">
        <v>0</v>
      </c>
      <c r="E106" s="497"/>
    </row>
    <row r="108" spans="1:26" ht="15" thickBot="1" x14ac:dyDescent="0.3"/>
    <row r="109" spans="1:26" ht="15.75" thickBot="1" x14ac:dyDescent="0.3">
      <c r="B109" s="486" t="s">
        <v>211</v>
      </c>
      <c r="C109" s="487"/>
      <c r="D109" s="487"/>
      <c r="E109" s="487"/>
      <c r="F109" s="487"/>
      <c r="G109" s="487"/>
      <c r="H109" s="487"/>
      <c r="I109" s="487"/>
      <c r="J109" s="487"/>
      <c r="K109" s="487"/>
      <c r="L109" s="487"/>
      <c r="M109" s="487"/>
      <c r="N109" s="488"/>
    </row>
    <row r="111" spans="1:26" ht="15" customHeight="1" x14ac:dyDescent="0.25">
      <c r="B111" s="476" t="s">
        <v>163</v>
      </c>
      <c r="C111" s="476" t="s">
        <v>164</v>
      </c>
      <c r="D111" s="476" t="s">
        <v>165</v>
      </c>
      <c r="E111" s="476" t="s">
        <v>166</v>
      </c>
      <c r="F111" s="476" t="s">
        <v>167</v>
      </c>
      <c r="G111" s="476" t="s">
        <v>168</v>
      </c>
      <c r="H111" s="476" t="s">
        <v>169</v>
      </c>
      <c r="I111" s="476" t="s">
        <v>170</v>
      </c>
      <c r="J111" s="489" t="s">
        <v>171</v>
      </c>
      <c r="K111" s="490"/>
      <c r="L111" s="491"/>
      <c r="M111" s="476" t="s">
        <v>172</v>
      </c>
      <c r="N111" s="476" t="s">
        <v>640</v>
      </c>
      <c r="O111" s="476" t="s">
        <v>641</v>
      </c>
      <c r="P111" s="478" t="s">
        <v>96</v>
      </c>
      <c r="Q111" s="479"/>
    </row>
    <row r="112" spans="1:26" ht="30" x14ac:dyDescent="0.25">
      <c r="B112" s="477"/>
      <c r="C112" s="477"/>
      <c r="D112" s="477"/>
      <c r="E112" s="477"/>
      <c r="F112" s="477"/>
      <c r="G112" s="477"/>
      <c r="H112" s="477"/>
      <c r="I112" s="477"/>
      <c r="J112" s="176" t="s">
        <v>173</v>
      </c>
      <c r="K112" s="176" t="s">
        <v>174</v>
      </c>
      <c r="L112" s="176" t="s">
        <v>175</v>
      </c>
      <c r="M112" s="477"/>
      <c r="N112" s="477"/>
      <c r="O112" s="477"/>
      <c r="P112" s="480"/>
      <c r="Q112" s="481"/>
    </row>
    <row r="113" spans="2:17" ht="30" x14ac:dyDescent="0.2">
      <c r="B113" s="127" t="s">
        <v>1801</v>
      </c>
      <c r="C113" s="128" t="s">
        <v>212</v>
      </c>
      <c r="D113" s="128" t="s">
        <v>213</v>
      </c>
      <c r="E113" s="128" t="s">
        <v>213</v>
      </c>
      <c r="F113" s="128" t="s">
        <v>213</v>
      </c>
      <c r="G113" s="128" t="s">
        <v>213</v>
      </c>
      <c r="H113" s="128" t="s">
        <v>213</v>
      </c>
      <c r="I113" s="128" t="s">
        <v>213</v>
      </c>
      <c r="J113" s="128" t="s">
        <v>213</v>
      </c>
      <c r="K113" s="128" t="s">
        <v>213</v>
      </c>
      <c r="L113" s="128" t="s">
        <v>213</v>
      </c>
      <c r="M113" s="128" t="s">
        <v>213</v>
      </c>
      <c r="N113" s="128" t="s">
        <v>213</v>
      </c>
      <c r="O113" s="128" t="s">
        <v>213</v>
      </c>
      <c r="P113" s="509" t="s">
        <v>213</v>
      </c>
      <c r="Q113" s="510"/>
    </row>
    <row r="114" spans="2:17" s="215" customFormat="1" ht="30" x14ac:dyDescent="0.25">
      <c r="B114" s="127" t="s">
        <v>1802</v>
      </c>
      <c r="C114" s="345" t="s">
        <v>212</v>
      </c>
      <c r="D114" s="127" t="s">
        <v>214</v>
      </c>
      <c r="E114" s="127">
        <v>52130255</v>
      </c>
      <c r="F114" s="127" t="s">
        <v>215</v>
      </c>
      <c r="G114" s="127" t="s">
        <v>216</v>
      </c>
      <c r="H114" s="129">
        <v>36000</v>
      </c>
      <c r="I114" s="127" t="s">
        <v>128</v>
      </c>
      <c r="J114" s="127" t="s">
        <v>217</v>
      </c>
      <c r="K114" s="127" t="s">
        <v>218</v>
      </c>
      <c r="L114" s="127" t="s">
        <v>219</v>
      </c>
      <c r="M114" s="127" t="s">
        <v>75</v>
      </c>
      <c r="N114" s="127" t="s">
        <v>75</v>
      </c>
      <c r="O114" s="127" t="s">
        <v>75</v>
      </c>
      <c r="P114" s="468"/>
      <c r="Q114" s="469"/>
    </row>
    <row r="115" spans="2:17" s="215" customFormat="1" ht="29.25" x14ac:dyDescent="0.25">
      <c r="B115" s="127" t="s">
        <v>1803</v>
      </c>
      <c r="C115" s="345" t="s">
        <v>220</v>
      </c>
      <c r="D115" s="127" t="s">
        <v>221</v>
      </c>
      <c r="E115" s="127">
        <v>79373811</v>
      </c>
      <c r="F115" s="127" t="s">
        <v>222</v>
      </c>
      <c r="G115" s="127" t="s">
        <v>223</v>
      </c>
      <c r="H115" s="129">
        <v>34242</v>
      </c>
      <c r="I115" s="127" t="s">
        <v>224</v>
      </c>
      <c r="J115" s="127" t="s">
        <v>217</v>
      </c>
      <c r="K115" s="127" t="s">
        <v>225</v>
      </c>
      <c r="L115" s="127" t="s">
        <v>226</v>
      </c>
      <c r="M115" s="127" t="s">
        <v>75</v>
      </c>
      <c r="N115" s="127" t="s">
        <v>75</v>
      </c>
      <c r="O115" s="127" t="s">
        <v>75</v>
      </c>
      <c r="P115" s="468"/>
      <c r="Q115" s="469"/>
    </row>
    <row r="118" spans="2:17" ht="15" thickBot="1" x14ac:dyDescent="0.3"/>
    <row r="119" spans="2:17" ht="30" x14ac:dyDescent="0.25">
      <c r="B119" s="158" t="s">
        <v>94</v>
      </c>
      <c r="C119" s="158" t="s">
        <v>205</v>
      </c>
      <c r="D119" s="176" t="s">
        <v>206</v>
      </c>
      <c r="E119" s="158" t="s">
        <v>104</v>
      </c>
      <c r="F119" s="211" t="s">
        <v>227</v>
      </c>
      <c r="G119" s="177"/>
    </row>
    <row r="120" spans="2:17" ht="156.75" x14ac:dyDescent="0.2">
      <c r="B120" s="470" t="s">
        <v>228</v>
      </c>
      <c r="C120" s="217" t="s">
        <v>229</v>
      </c>
      <c r="D120" s="85">
        <v>25</v>
      </c>
      <c r="E120" s="85">
        <v>0</v>
      </c>
      <c r="F120" s="471">
        <f>+E120+E121+E122</f>
        <v>35</v>
      </c>
      <c r="G120" s="221"/>
    </row>
    <row r="121" spans="2:17" ht="83.25" customHeight="1" x14ac:dyDescent="0.2">
      <c r="B121" s="470"/>
      <c r="C121" s="217" t="s">
        <v>230</v>
      </c>
      <c r="D121" s="47">
        <v>25</v>
      </c>
      <c r="E121" s="85">
        <v>25</v>
      </c>
      <c r="F121" s="472"/>
      <c r="G121" s="221"/>
    </row>
    <row r="122" spans="2:17" ht="99.75" x14ac:dyDescent="0.2">
      <c r="B122" s="470"/>
      <c r="C122" s="217" t="s">
        <v>231</v>
      </c>
      <c r="D122" s="85">
        <v>10</v>
      </c>
      <c r="E122" s="85">
        <v>10</v>
      </c>
      <c r="F122" s="473"/>
      <c r="G122" s="221"/>
    </row>
    <row r="123" spans="2:17" x14ac:dyDescent="0.2">
      <c r="C123" s="171"/>
    </row>
    <row r="126" spans="2:17" ht="15" x14ac:dyDescent="0.25">
      <c r="B126" s="188" t="s">
        <v>232</v>
      </c>
    </row>
    <row r="129" spans="2:5" ht="15" x14ac:dyDescent="0.25">
      <c r="B129" s="176" t="s">
        <v>94</v>
      </c>
      <c r="C129" s="176" t="s">
        <v>103</v>
      </c>
      <c r="D129" s="158" t="s">
        <v>104</v>
      </c>
      <c r="E129" s="158" t="s">
        <v>105</v>
      </c>
    </row>
    <row r="130" spans="2:5" ht="42.75" x14ac:dyDescent="0.25">
      <c r="B130" s="190" t="s">
        <v>106</v>
      </c>
      <c r="C130" s="47">
        <v>40</v>
      </c>
      <c r="D130" s="85">
        <f>+E104</f>
        <v>0</v>
      </c>
      <c r="E130" s="474">
        <f>+D130+D131</f>
        <v>35</v>
      </c>
    </row>
    <row r="131" spans="2:5" ht="71.25" x14ac:dyDescent="0.25">
      <c r="B131" s="190" t="s">
        <v>107</v>
      </c>
      <c r="C131" s="47">
        <v>60</v>
      </c>
      <c r="D131" s="85">
        <f>+F120</f>
        <v>35</v>
      </c>
      <c r="E131" s="475"/>
    </row>
  </sheetData>
  <mergeCells count="61">
    <mergeCell ref="C9:N9"/>
    <mergeCell ref="B2:P2"/>
    <mergeCell ref="B4:P4"/>
    <mergeCell ref="A5:L5"/>
    <mergeCell ref="C7:N7"/>
    <mergeCell ref="C8:N8"/>
    <mergeCell ref="P64:Q64"/>
    <mergeCell ref="C10:N10"/>
    <mergeCell ref="C11:E11"/>
    <mergeCell ref="B15:C22"/>
    <mergeCell ref="B23:C23"/>
    <mergeCell ref="E41:E42"/>
    <mergeCell ref="M46:N46"/>
    <mergeCell ref="B55:B56"/>
    <mergeCell ref="C55:C56"/>
    <mergeCell ref="D55:E55"/>
    <mergeCell ref="C59:N59"/>
    <mergeCell ref="B61:N61"/>
    <mergeCell ref="P76:Q77"/>
    <mergeCell ref="P78:Q78"/>
    <mergeCell ref="P65:Q65"/>
    <mergeCell ref="B71:N71"/>
    <mergeCell ref="B76:B77"/>
    <mergeCell ref="C76:C77"/>
    <mergeCell ref="D76:D77"/>
    <mergeCell ref="E76:E77"/>
    <mergeCell ref="F76:F77"/>
    <mergeCell ref="G76:G77"/>
    <mergeCell ref="H76:H77"/>
    <mergeCell ref="I76:I77"/>
    <mergeCell ref="B92:N92"/>
    <mergeCell ref="J76:L76"/>
    <mergeCell ref="M76:M77"/>
    <mergeCell ref="N76:N77"/>
    <mergeCell ref="O76:O77"/>
    <mergeCell ref="P79:Q79"/>
    <mergeCell ref="B82:N82"/>
    <mergeCell ref="D85:E85"/>
    <mergeCell ref="D86:E86"/>
    <mergeCell ref="B89:P89"/>
    <mergeCell ref="P113:Q113"/>
    <mergeCell ref="E104:E106"/>
    <mergeCell ref="B109:N109"/>
    <mergeCell ref="B111:B112"/>
    <mergeCell ref="C111:C112"/>
    <mergeCell ref="D111:D112"/>
    <mergeCell ref="E111:E112"/>
    <mergeCell ref="F111:F112"/>
    <mergeCell ref="G111:G112"/>
    <mergeCell ref="H111:H112"/>
    <mergeCell ref="I111:I112"/>
    <mergeCell ref="J111:L111"/>
    <mergeCell ref="M111:M112"/>
    <mergeCell ref="N111:N112"/>
    <mergeCell ref="O111:O112"/>
    <mergeCell ref="P111:Q112"/>
    <mergeCell ref="P114:Q114"/>
    <mergeCell ref="P115:Q115"/>
    <mergeCell ref="B120:B122"/>
    <mergeCell ref="F120:F122"/>
    <mergeCell ref="E130:E131"/>
  </mergeCells>
  <dataValidations count="2">
    <dataValidation type="decimal" allowBlank="1" showInputMessage="1" showErrorMessage="1" sqref="WVH983047 WVH25:WVH45 WLL25:WLL45 WBP25:WBP45 VRT25:VRT45 VHX25:VHX45 UYB25:UYB45 UOF25:UOF45 UEJ25:UEJ45 TUN25:TUN45 TKR25:TKR45 TAV25:TAV45 SQZ25:SQZ45 SHD25:SHD45 RXH25:RXH45 RNL25:RNL45 RDP25:RDP45 QTT25:QTT45 QJX25:QJX45 QAB25:QAB45 PQF25:PQF45 PGJ25:PGJ45 OWN25:OWN45 OMR25:OMR45 OCV25:OCV45 NSZ25:NSZ45 NJD25:NJD45 MZH25:MZH45 MPL25:MPL45 MFP25:MFP45 LVT25:LVT45 LLX25:LLX45 LCB25:LCB45 KSF25:KSF45 KIJ25:KIJ45 JYN25:JYN45 JOR25:JOR45 JEV25:JEV45 IUZ25:IUZ45 ILD25:ILD45 IBH25:IBH45 HRL25:HRL45 HHP25:HHP45 GXT25:GXT45 GNX25:GNX45 GEB25:GEB45 FUF25:FUF45 FKJ25:FKJ45 FAN25:FAN45 EQR25:EQR45 EGV25:EGV45 DWZ25:DWZ45 DND25:DND45 DDH25:DDH45 CTL25:CTL45 CJP25:CJP45 BZT25:BZT45 BPX25:BPX45 BGB25:BGB45 AWF25:AWF45 AMJ25:AMJ45 ACN25:ACN45 SR25:SR45 IV25:IV45 WBP983047 VRT983047 VHX983047 UYB983047 UOF983047 UEJ983047 TUN983047 TKR983047 TAV983047 SQZ983047 SHD983047 RXH983047 RNL983047 RDP983047 QTT983047 QJX983047 QAB983047 PQF983047 PGJ983047 OWN983047 OMR983047 OCV983047 NSZ983047 NJD983047 MZH983047 MPL983047 MFP983047 LVT983047 LLX983047 LCB983047 KSF983047 KIJ983047 JYN983047 JOR983047 JEV983047 IUZ983047 ILD983047 IBH983047 HRL983047 HHP983047 GXT983047 GNX983047 GEB983047 FUF983047 FKJ983047 FAN983047 EQR983047 EGV983047 DWZ983047 DND983047 DDH983047 CTL983047 CJP983047 BZT983047 BPX983047 BGB983047 AWF983047 AMJ983047 ACN983047 SR983047 IV983047 C983047 WVH917511 WLL917511 WBP917511 VRT917511 VHX917511 UYB917511 UOF917511 UEJ917511 TUN917511 TKR917511 TAV917511 SQZ917511 SHD917511 RXH917511 RNL917511 RDP917511 QTT917511 QJX917511 QAB917511 PQF917511 PGJ917511 OWN917511 OMR917511 OCV917511 NSZ917511 NJD917511 MZH917511 MPL917511 MFP917511 LVT917511 LLX917511 LCB917511 KSF917511 KIJ917511 JYN917511 JOR917511 JEV917511 IUZ917511 ILD917511 IBH917511 HRL917511 HHP917511 GXT917511 GNX917511 GEB917511 FUF917511 FKJ917511 FAN917511 EQR917511 EGV917511 DWZ917511 DND917511 DDH917511 CTL917511 CJP917511 BZT917511 BPX917511 BGB917511 AWF917511 AMJ917511 ACN917511 SR917511 IV917511 C917511 WVH851975 WLL851975 WBP851975 VRT851975 VHX851975 UYB851975 UOF851975 UEJ851975 TUN851975 TKR851975 TAV851975 SQZ851975 SHD851975 RXH851975 RNL851975 RDP851975 QTT851975 QJX851975 QAB851975 PQF851975 PGJ851975 OWN851975 OMR851975 OCV851975 NSZ851975 NJD851975 MZH851975 MPL851975 MFP851975 LVT851975 LLX851975 LCB851975 KSF851975 KIJ851975 JYN851975 JOR851975 JEV851975 IUZ851975 ILD851975 IBH851975 HRL851975 HHP851975 GXT851975 GNX851975 GEB851975 FUF851975 FKJ851975 FAN851975 EQR851975 EGV851975 DWZ851975 DND851975 DDH851975 CTL851975 CJP851975 BZT851975 BPX851975 BGB851975 AWF851975 AMJ851975 ACN851975 SR851975 IV851975 C851975 WVH786439 WLL786439 WBP786439 VRT786439 VHX786439 UYB786439 UOF786439 UEJ786439 TUN786439 TKR786439 TAV786439 SQZ786439 SHD786439 RXH786439 RNL786439 RDP786439 QTT786439 QJX786439 QAB786439 PQF786439 PGJ786439 OWN786439 OMR786439 OCV786439 NSZ786439 NJD786439 MZH786439 MPL786439 MFP786439 LVT786439 LLX786439 LCB786439 KSF786439 KIJ786439 JYN786439 JOR786439 JEV786439 IUZ786439 ILD786439 IBH786439 HRL786439 HHP786439 GXT786439 GNX786439 GEB786439 FUF786439 FKJ786439 FAN786439 EQR786439 EGV786439 DWZ786439 DND786439 DDH786439 CTL786439 CJP786439 BZT786439 BPX786439 BGB786439 AWF786439 AMJ786439 ACN786439 SR786439 IV786439 C786439 WVH720903 WLL720903 WBP720903 VRT720903 VHX720903 UYB720903 UOF720903 UEJ720903 TUN720903 TKR720903 TAV720903 SQZ720903 SHD720903 RXH720903 RNL720903 RDP720903 QTT720903 QJX720903 QAB720903 PQF720903 PGJ720903 OWN720903 OMR720903 OCV720903 NSZ720903 NJD720903 MZH720903 MPL720903 MFP720903 LVT720903 LLX720903 LCB720903 KSF720903 KIJ720903 JYN720903 JOR720903 JEV720903 IUZ720903 ILD720903 IBH720903 HRL720903 HHP720903 GXT720903 GNX720903 GEB720903 FUF720903 FKJ720903 FAN720903 EQR720903 EGV720903 DWZ720903 DND720903 DDH720903 CTL720903 CJP720903 BZT720903 BPX720903 BGB720903 AWF720903 AMJ720903 ACN720903 SR720903 IV720903 C720903 WVH655367 WLL655367 WBP655367 VRT655367 VHX655367 UYB655367 UOF655367 UEJ655367 TUN655367 TKR655367 TAV655367 SQZ655367 SHD655367 RXH655367 RNL655367 RDP655367 QTT655367 QJX655367 QAB655367 PQF655367 PGJ655367 OWN655367 OMR655367 OCV655367 NSZ655367 NJD655367 MZH655367 MPL655367 MFP655367 LVT655367 LLX655367 LCB655367 KSF655367 KIJ655367 JYN655367 JOR655367 JEV655367 IUZ655367 ILD655367 IBH655367 HRL655367 HHP655367 GXT655367 GNX655367 GEB655367 FUF655367 FKJ655367 FAN655367 EQR655367 EGV655367 DWZ655367 DND655367 DDH655367 CTL655367 CJP655367 BZT655367 BPX655367 BGB655367 AWF655367 AMJ655367 ACN655367 SR655367 IV655367 C655367 WVH589831 WLL589831 WBP589831 VRT589831 VHX589831 UYB589831 UOF589831 UEJ589831 TUN589831 TKR589831 TAV589831 SQZ589831 SHD589831 RXH589831 RNL589831 RDP589831 QTT589831 QJX589831 QAB589831 PQF589831 PGJ589831 OWN589831 OMR589831 OCV589831 NSZ589831 NJD589831 MZH589831 MPL589831 MFP589831 LVT589831 LLX589831 LCB589831 KSF589831 KIJ589831 JYN589831 JOR589831 JEV589831 IUZ589831 ILD589831 IBH589831 HRL589831 HHP589831 GXT589831 GNX589831 GEB589831 FUF589831 FKJ589831 FAN589831 EQR589831 EGV589831 DWZ589831 DND589831 DDH589831 CTL589831 CJP589831 BZT589831 BPX589831 BGB589831 AWF589831 AMJ589831 ACN589831 SR589831 IV589831 C589831 WVH524295 WLL524295 WBP524295 VRT524295 VHX524295 UYB524295 UOF524295 UEJ524295 TUN524295 TKR524295 TAV524295 SQZ524295 SHD524295 RXH524295 RNL524295 RDP524295 QTT524295 QJX524295 QAB524295 PQF524295 PGJ524295 OWN524295 OMR524295 OCV524295 NSZ524295 NJD524295 MZH524295 MPL524295 MFP524295 LVT524295 LLX524295 LCB524295 KSF524295 KIJ524295 JYN524295 JOR524295 JEV524295 IUZ524295 ILD524295 IBH524295 HRL524295 HHP524295 GXT524295 GNX524295 GEB524295 FUF524295 FKJ524295 FAN524295 EQR524295 EGV524295 DWZ524295 DND524295 DDH524295 CTL524295 CJP524295 BZT524295 BPX524295 BGB524295 AWF524295 AMJ524295 ACN524295 SR524295 IV524295 C524295 WVH458759 WLL458759 WBP458759 VRT458759 VHX458759 UYB458759 UOF458759 UEJ458759 TUN458759 TKR458759 TAV458759 SQZ458759 SHD458759 RXH458759 RNL458759 RDP458759 QTT458759 QJX458759 QAB458759 PQF458759 PGJ458759 OWN458759 OMR458759 OCV458759 NSZ458759 NJD458759 MZH458759 MPL458759 MFP458759 LVT458759 LLX458759 LCB458759 KSF458759 KIJ458759 JYN458759 JOR458759 JEV458759 IUZ458759 ILD458759 IBH458759 HRL458759 HHP458759 GXT458759 GNX458759 GEB458759 FUF458759 FKJ458759 FAN458759 EQR458759 EGV458759 DWZ458759 DND458759 DDH458759 CTL458759 CJP458759 BZT458759 BPX458759 BGB458759 AWF458759 AMJ458759 ACN458759 SR458759 IV458759 C458759 WVH393223 WLL393223 WBP393223 VRT393223 VHX393223 UYB393223 UOF393223 UEJ393223 TUN393223 TKR393223 TAV393223 SQZ393223 SHD393223 RXH393223 RNL393223 RDP393223 QTT393223 QJX393223 QAB393223 PQF393223 PGJ393223 OWN393223 OMR393223 OCV393223 NSZ393223 NJD393223 MZH393223 MPL393223 MFP393223 LVT393223 LLX393223 LCB393223 KSF393223 KIJ393223 JYN393223 JOR393223 JEV393223 IUZ393223 ILD393223 IBH393223 HRL393223 HHP393223 GXT393223 GNX393223 GEB393223 FUF393223 FKJ393223 FAN393223 EQR393223 EGV393223 DWZ393223 DND393223 DDH393223 CTL393223 CJP393223 BZT393223 BPX393223 BGB393223 AWF393223 AMJ393223 ACN393223 SR393223 IV393223 C393223 WVH327687 WLL327687 WBP327687 VRT327687 VHX327687 UYB327687 UOF327687 UEJ327687 TUN327687 TKR327687 TAV327687 SQZ327687 SHD327687 RXH327687 RNL327687 RDP327687 QTT327687 QJX327687 QAB327687 PQF327687 PGJ327687 OWN327687 OMR327687 OCV327687 NSZ327687 NJD327687 MZH327687 MPL327687 MFP327687 LVT327687 LLX327687 LCB327687 KSF327687 KIJ327687 JYN327687 JOR327687 JEV327687 IUZ327687 ILD327687 IBH327687 HRL327687 HHP327687 GXT327687 GNX327687 GEB327687 FUF327687 FKJ327687 FAN327687 EQR327687 EGV327687 DWZ327687 DND327687 DDH327687 CTL327687 CJP327687 BZT327687 BPX327687 BGB327687 AWF327687 AMJ327687 ACN327687 SR327687 IV327687 C327687 WVH262151 WLL262151 WBP262151 VRT262151 VHX262151 UYB262151 UOF262151 UEJ262151 TUN262151 TKR262151 TAV262151 SQZ262151 SHD262151 RXH262151 RNL262151 RDP262151 QTT262151 QJX262151 QAB262151 PQF262151 PGJ262151 OWN262151 OMR262151 OCV262151 NSZ262151 NJD262151 MZH262151 MPL262151 MFP262151 LVT262151 LLX262151 LCB262151 KSF262151 KIJ262151 JYN262151 JOR262151 JEV262151 IUZ262151 ILD262151 IBH262151 HRL262151 HHP262151 GXT262151 GNX262151 GEB262151 FUF262151 FKJ262151 FAN262151 EQR262151 EGV262151 DWZ262151 DND262151 DDH262151 CTL262151 CJP262151 BZT262151 BPX262151 BGB262151 AWF262151 AMJ262151 ACN262151 SR262151 IV262151 C262151 WVH196615 WLL196615 WBP196615 VRT196615 VHX196615 UYB196615 UOF196615 UEJ196615 TUN196615 TKR196615 TAV196615 SQZ196615 SHD196615 RXH196615 RNL196615 RDP196615 QTT196615 QJX196615 QAB196615 PQF196615 PGJ196615 OWN196615 OMR196615 OCV196615 NSZ196615 NJD196615 MZH196615 MPL196615 MFP196615 LVT196615 LLX196615 LCB196615 KSF196615 KIJ196615 JYN196615 JOR196615 JEV196615 IUZ196615 ILD196615 IBH196615 HRL196615 HHP196615 GXT196615 GNX196615 GEB196615 FUF196615 FKJ196615 FAN196615 EQR196615 EGV196615 DWZ196615 DND196615 DDH196615 CTL196615 CJP196615 BZT196615 BPX196615 BGB196615 AWF196615 AMJ196615 ACN196615 SR196615 IV196615 C196615 WVH131079 WLL131079 WBP131079 VRT131079 VHX131079 UYB131079 UOF131079 UEJ131079 TUN131079 TKR131079 TAV131079 SQZ131079 SHD131079 RXH131079 RNL131079 RDP131079 QTT131079 QJX131079 QAB131079 PQF131079 PGJ131079 OWN131079 OMR131079 OCV131079 NSZ131079 NJD131079 MZH131079 MPL131079 MFP131079 LVT131079 LLX131079 LCB131079 KSF131079 KIJ131079 JYN131079 JOR131079 JEV131079 IUZ131079 ILD131079 IBH131079 HRL131079 HHP131079 GXT131079 GNX131079 GEB131079 FUF131079 FKJ131079 FAN131079 EQR131079 EGV131079 DWZ131079 DND131079 DDH131079 CTL131079 CJP131079 BZT131079 BPX131079 BGB131079 AWF131079 AMJ131079 ACN131079 SR131079 IV131079 C131079 WVH65543 WLL65543 WBP65543 VRT65543 VHX65543 UYB65543 UOF65543 UEJ65543 TUN65543 TKR65543 TAV65543 SQZ65543 SHD65543 RXH65543 RNL65543 RDP65543 QTT65543 QJX65543 QAB65543 PQF65543 PGJ65543 OWN65543 OMR65543 OCV65543 NSZ65543 NJD65543 MZH65543 MPL65543 MFP65543 LVT65543 LLX65543 LCB65543 KSF65543 KIJ65543 JYN65543 JOR65543 JEV65543 IUZ65543 ILD65543 IBH65543 HRL65543 HHP65543 GXT65543 GNX65543 GEB65543 FUF65543 FKJ65543 FAN65543 EQR65543 EGV65543 DWZ65543 DND65543 DDH65543 CTL65543 CJP65543 BZT65543 BPX65543 BGB65543 AWF65543 AMJ65543 ACN65543 SR65543 IV65543 C65543 WLL983047">
      <formula1>0</formula1>
      <formula2>1</formula2>
    </dataValidation>
    <dataValidation type="list" allowBlank="1" showInputMessage="1" showErrorMessage="1" sqref="WVE983047 WVE25:WVE45 WLI25:WLI45 WBM25:WBM45 VRQ25:VRQ45 VHU25:VHU45 UXY25:UXY45 UOC25:UOC45 UEG25:UEG45 TUK25:TUK45 TKO25:TKO45 TAS25:TAS45 SQW25:SQW45 SHA25:SHA45 RXE25:RXE45 RNI25:RNI45 RDM25:RDM45 QTQ25:QTQ45 QJU25:QJU45 PZY25:PZY45 PQC25:PQC45 PGG25:PGG45 OWK25:OWK45 OMO25:OMO45 OCS25:OCS45 NSW25:NSW45 NJA25:NJA45 MZE25:MZE45 MPI25:MPI45 MFM25:MFM45 LVQ25:LVQ45 LLU25:LLU45 LBY25:LBY45 KSC25:KSC45 KIG25:KIG45 JYK25:JYK45 JOO25:JOO45 JES25:JES45 IUW25:IUW45 ILA25:ILA45 IBE25:IBE45 HRI25:HRI45 HHM25:HHM45 GXQ25:GXQ45 GNU25:GNU45 GDY25:GDY45 FUC25:FUC45 FKG25:FKG45 FAK25:FAK45 EQO25:EQO45 EGS25:EGS45 DWW25:DWW45 DNA25:DNA45 DDE25:DDE45 CTI25:CTI45 CJM25:CJM45 BZQ25:BZQ45 BPU25:BPU45 BFY25:BFY45 AWC25:AWC45 AMG25:AMG45 ACK25:ACK45 SO25:SO45 IS25:IS45 A25:A45 WLI983047 WBM983047 VRQ983047 VHU983047 UXY983047 UOC983047 UEG983047 TUK983047 TKO983047 TAS983047 SQW983047 SHA983047 RXE983047 RNI983047 RDM983047 QTQ983047 QJU983047 PZY983047 PQC983047 PGG983047 OWK983047 OMO983047 OCS983047 NSW983047 NJA983047 MZE983047 MPI983047 MFM983047 LVQ983047 LLU983047 LBY983047 KSC983047 KIG983047 JYK983047 JOO983047 JES983047 IUW983047 ILA983047 IBE983047 HRI983047 HHM983047 GXQ983047 GNU983047 GDY983047 FUC983047 FKG983047 FAK983047 EQO983047 EGS983047 DWW983047 DNA983047 DDE983047 CTI983047 CJM983047 BZQ983047 BPU983047 BFY983047 AWC983047 AMG983047 ACK983047 SO983047 IS983047 A983047 WVE917511 WLI917511 WBM917511 VRQ917511 VHU917511 UXY917511 UOC917511 UEG917511 TUK917511 TKO917511 TAS917511 SQW917511 SHA917511 RXE917511 RNI917511 RDM917511 QTQ917511 QJU917511 PZY917511 PQC917511 PGG917511 OWK917511 OMO917511 OCS917511 NSW917511 NJA917511 MZE917511 MPI917511 MFM917511 LVQ917511 LLU917511 LBY917511 KSC917511 KIG917511 JYK917511 JOO917511 JES917511 IUW917511 ILA917511 IBE917511 HRI917511 HHM917511 GXQ917511 GNU917511 GDY917511 FUC917511 FKG917511 FAK917511 EQO917511 EGS917511 DWW917511 DNA917511 DDE917511 CTI917511 CJM917511 BZQ917511 BPU917511 BFY917511 AWC917511 AMG917511 ACK917511 SO917511 IS917511 A917511 WVE851975 WLI851975 WBM851975 VRQ851975 VHU851975 UXY851975 UOC851975 UEG851975 TUK851975 TKO851975 TAS851975 SQW851975 SHA851975 RXE851975 RNI851975 RDM851975 QTQ851975 QJU851975 PZY851975 PQC851975 PGG851975 OWK851975 OMO851975 OCS851975 NSW851975 NJA851975 MZE851975 MPI851975 MFM851975 LVQ851975 LLU851975 LBY851975 KSC851975 KIG851975 JYK851975 JOO851975 JES851975 IUW851975 ILA851975 IBE851975 HRI851975 HHM851975 GXQ851975 GNU851975 GDY851975 FUC851975 FKG851975 FAK851975 EQO851975 EGS851975 DWW851975 DNA851975 DDE851975 CTI851975 CJM851975 BZQ851975 BPU851975 BFY851975 AWC851975 AMG851975 ACK851975 SO851975 IS851975 A851975 WVE786439 WLI786439 WBM786439 VRQ786439 VHU786439 UXY786439 UOC786439 UEG786439 TUK786439 TKO786439 TAS786439 SQW786439 SHA786439 RXE786439 RNI786439 RDM786439 QTQ786439 QJU786439 PZY786439 PQC786439 PGG786439 OWK786439 OMO786439 OCS786439 NSW786439 NJA786439 MZE786439 MPI786439 MFM786439 LVQ786439 LLU786439 LBY786439 KSC786439 KIG786439 JYK786439 JOO786439 JES786439 IUW786439 ILA786439 IBE786439 HRI786439 HHM786439 GXQ786439 GNU786439 GDY786439 FUC786439 FKG786439 FAK786439 EQO786439 EGS786439 DWW786439 DNA786439 DDE786439 CTI786439 CJM786439 BZQ786439 BPU786439 BFY786439 AWC786439 AMG786439 ACK786439 SO786439 IS786439 A786439 WVE720903 WLI720903 WBM720903 VRQ720903 VHU720903 UXY720903 UOC720903 UEG720903 TUK720903 TKO720903 TAS720903 SQW720903 SHA720903 RXE720903 RNI720903 RDM720903 QTQ720903 QJU720903 PZY720903 PQC720903 PGG720903 OWK720903 OMO720903 OCS720903 NSW720903 NJA720903 MZE720903 MPI720903 MFM720903 LVQ720903 LLU720903 LBY720903 KSC720903 KIG720903 JYK720903 JOO720903 JES720903 IUW720903 ILA720903 IBE720903 HRI720903 HHM720903 GXQ720903 GNU720903 GDY720903 FUC720903 FKG720903 FAK720903 EQO720903 EGS720903 DWW720903 DNA720903 DDE720903 CTI720903 CJM720903 BZQ720903 BPU720903 BFY720903 AWC720903 AMG720903 ACK720903 SO720903 IS720903 A720903 WVE655367 WLI655367 WBM655367 VRQ655367 VHU655367 UXY655367 UOC655367 UEG655367 TUK655367 TKO655367 TAS655367 SQW655367 SHA655367 RXE655367 RNI655367 RDM655367 QTQ655367 QJU655367 PZY655367 PQC655367 PGG655367 OWK655367 OMO655367 OCS655367 NSW655367 NJA655367 MZE655367 MPI655367 MFM655367 LVQ655367 LLU655367 LBY655367 KSC655367 KIG655367 JYK655367 JOO655367 JES655367 IUW655367 ILA655367 IBE655367 HRI655367 HHM655367 GXQ655367 GNU655367 GDY655367 FUC655367 FKG655367 FAK655367 EQO655367 EGS655367 DWW655367 DNA655367 DDE655367 CTI655367 CJM655367 BZQ655367 BPU655367 BFY655367 AWC655367 AMG655367 ACK655367 SO655367 IS655367 A655367 WVE589831 WLI589831 WBM589831 VRQ589831 VHU589831 UXY589831 UOC589831 UEG589831 TUK589831 TKO589831 TAS589831 SQW589831 SHA589831 RXE589831 RNI589831 RDM589831 QTQ589831 QJU589831 PZY589831 PQC589831 PGG589831 OWK589831 OMO589831 OCS589831 NSW589831 NJA589831 MZE589831 MPI589831 MFM589831 LVQ589831 LLU589831 LBY589831 KSC589831 KIG589831 JYK589831 JOO589831 JES589831 IUW589831 ILA589831 IBE589831 HRI589831 HHM589831 GXQ589831 GNU589831 GDY589831 FUC589831 FKG589831 FAK589831 EQO589831 EGS589831 DWW589831 DNA589831 DDE589831 CTI589831 CJM589831 BZQ589831 BPU589831 BFY589831 AWC589831 AMG589831 ACK589831 SO589831 IS589831 A589831 WVE524295 WLI524295 WBM524295 VRQ524295 VHU524295 UXY524295 UOC524295 UEG524295 TUK524295 TKO524295 TAS524295 SQW524295 SHA524295 RXE524295 RNI524295 RDM524295 QTQ524295 QJU524295 PZY524295 PQC524295 PGG524295 OWK524295 OMO524295 OCS524295 NSW524295 NJA524295 MZE524295 MPI524295 MFM524295 LVQ524295 LLU524295 LBY524295 KSC524295 KIG524295 JYK524295 JOO524295 JES524295 IUW524295 ILA524295 IBE524295 HRI524295 HHM524295 GXQ524295 GNU524295 GDY524295 FUC524295 FKG524295 FAK524295 EQO524295 EGS524295 DWW524295 DNA524295 DDE524295 CTI524295 CJM524295 BZQ524295 BPU524295 BFY524295 AWC524295 AMG524295 ACK524295 SO524295 IS524295 A524295 WVE458759 WLI458759 WBM458759 VRQ458759 VHU458759 UXY458759 UOC458759 UEG458759 TUK458759 TKO458759 TAS458759 SQW458759 SHA458759 RXE458759 RNI458759 RDM458759 QTQ458759 QJU458759 PZY458759 PQC458759 PGG458759 OWK458759 OMO458759 OCS458759 NSW458759 NJA458759 MZE458759 MPI458759 MFM458759 LVQ458759 LLU458759 LBY458759 KSC458759 KIG458759 JYK458759 JOO458759 JES458759 IUW458759 ILA458759 IBE458759 HRI458759 HHM458759 GXQ458759 GNU458759 GDY458759 FUC458759 FKG458759 FAK458759 EQO458759 EGS458759 DWW458759 DNA458759 DDE458759 CTI458759 CJM458759 BZQ458759 BPU458759 BFY458759 AWC458759 AMG458759 ACK458759 SO458759 IS458759 A458759 WVE393223 WLI393223 WBM393223 VRQ393223 VHU393223 UXY393223 UOC393223 UEG393223 TUK393223 TKO393223 TAS393223 SQW393223 SHA393223 RXE393223 RNI393223 RDM393223 QTQ393223 QJU393223 PZY393223 PQC393223 PGG393223 OWK393223 OMO393223 OCS393223 NSW393223 NJA393223 MZE393223 MPI393223 MFM393223 LVQ393223 LLU393223 LBY393223 KSC393223 KIG393223 JYK393223 JOO393223 JES393223 IUW393223 ILA393223 IBE393223 HRI393223 HHM393223 GXQ393223 GNU393223 GDY393223 FUC393223 FKG393223 FAK393223 EQO393223 EGS393223 DWW393223 DNA393223 DDE393223 CTI393223 CJM393223 BZQ393223 BPU393223 BFY393223 AWC393223 AMG393223 ACK393223 SO393223 IS393223 A393223 WVE327687 WLI327687 WBM327687 VRQ327687 VHU327687 UXY327687 UOC327687 UEG327687 TUK327687 TKO327687 TAS327687 SQW327687 SHA327687 RXE327687 RNI327687 RDM327687 QTQ327687 QJU327687 PZY327687 PQC327687 PGG327687 OWK327687 OMO327687 OCS327687 NSW327687 NJA327687 MZE327687 MPI327687 MFM327687 LVQ327687 LLU327687 LBY327687 KSC327687 KIG327687 JYK327687 JOO327687 JES327687 IUW327687 ILA327687 IBE327687 HRI327687 HHM327687 GXQ327687 GNU327687 GDY327687 FUC327687 FKG327687 FAK327687 EQO327687 EGS327687 DWW327687 DNA327687 DDE327687 CTI327687 CJM327687 BZQ327687 BPU327687 BFY327687 AWC327687 AMG327687 ACK327687 SO327687 IS327687 A327687 WVE262151 WLI262151 WBM262151 VRQ262151 VHU262151 UXY262151 UOC262151 UEG262151 TUK262151 TKO262151 TAS262151 SQW262151 SHA262151 RXE262151 RNI262151 RDM262151 QTQ262151 QJU262151 PZY262151 PQC262151 PGG262151 OWK262151 OMO262151 OCS262151 NSW262151 NJA262151 MZE262151 MPI262151 MFM262151 LVQ262151 LLU262151 LBY262151 KSC262151 KIG262151 JYK262151 JOO262151 JES262151 IUW262151 ILA262151 IBE262151 HRI262151 HHM262151 GXQ262151 GNU262151 GDY262151 FUC262151 FKG262151 FAK262151 EQO262151 EGS262151 DWW262151 DNA262151 DDE262151 CTI262151 CJM262151 BZQ262151 BPU262151 BFY262151 AWC262151 AMG262151 ACK262151 SO262151 IS262151 A262151 WVE196615 WLI196615 WBM196615 VRQ196615 VHU196615 UXY196615 UOC196615 UEG196615 TUK196615 TKO196615 TAS196615 SQW196615 SHA196615 RXE196615 RNI196615 RDM196615 QTQ196615 QJU196615 PZY196615 PQC196615 PGG196615 OWK196615 OMO196615 OCS196615 NSW196615 NJA196615 MZE196615 MPI196615 MFM196615 LVQ196615 LLU196615 LBY196615 KSC196615 KIG196615 JYK196615 JOO196615 JES196615 IUW196615 ILA196615 IBE196615 HRI196615 HHM196615 GXQ196615 GNU196615 GDY196615 FUC196615 FKG196615 FAK196615 EQO196615 EGS196615 DWW196615 DNA196615 DDE196615 CTI196615 CJM196615 BZQ196615 BPU196615 BFY196615 AWC196615 AMG196615 ACK196615 SO196615 IS196615 A196615 WVE131079 WLI131079 WBM131079 VRQ131079 VHU131079 UXY131079 UOC131079 UEG131079 TUK131079 TKO131079 TAS131079 SQW131079 SHA131079 RXE131079 RNI131079 RDM131079 QTQ131079 QJU131079 PZY131079 PQC131079 PGG131079 OWK131079 OMO131079 OCS131079 NSW131079 NJA131079 MZE131079 MPI131079 MFM131079 LVQ131079 LLU131079 LBY131079 KSC131079 KIG131079 JYK131079 JOO131079 JES131079 IUW131079 ILA131079 IBE131079 HRI131079 HHM131079 GXQ131079 GNU131079 GDY131079 FUC131079 FKG131079 FAK131079 EQO131079 EGS131079 DWW131079 DNA131079 DDE131079 CTI131079 CJM131079 BZQ131079 BPU131079 BFY131079 AWC131079 AMG131079 ACK131079 SO131079 IS131079 A131079 WVE65543 WLI65543 WBM65543 VRQ65543 VHU65543 UXY65543 UOC65543 UEG65543 TUK65543 TKO65543 TAS65543 SQW65543 SHA65543 RXE65543 RNI65543 RDM65543 QTQ65543 QJU65543 PZY65543 PQC65543 PGG65543 OWK65543 OMO65543 OCS65543 NSW65543 NJA65543 MZE65543 MPI65543 MFM65543 LVQ65543 LLU65543 LBY65543 KSC65543 KIG65543 JYK65543 JOO65543 JES65543 IUW65543 ILA65543 IBE65543 HRI65543 HHM65543 GXQ65543 GNU65543 GDY65543 FUC65543 FKG65543 FAK65543 EQO65543 EGS65543 DWW65543 DNA65543 DDE65543 CTI65543 CJM65543 BZQ65543 BPU65543 BFY65543 AWC65543 AMG65543 ACK65543 SO65543 IS65543 A65543">
      <formula1>"1,2,3,4,5"</formula1>
    </dataValidation>
  </dataValidations>
  <pageMargins left="0.7" right="0.7" top="0.75" bottom="0.75" header="0.3" footer="0.3"/>
  <pageSetup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3"/>
  <sheetViews>
    <sheetView zoomScale="80" zoomScaleNormal="80" workbookViewId="0">
      <selection activeCell="P83" sqref="P83:Q83"/>
    </sheetView>
  </sheetViews>
  <sheetFormatPr baseColWidth="10" defaultRowHeight="14.25" x14ac:dyDescent="0.25"/>
  <cols>
    <col min="1" max="1" width="3.140625" style="123" bestFit="1" customWidth="1"/>
    <col min="2" max="2" width="58.85546875" style="123" customWidth="1"/>
    <col min="3" max="3" width="31.140625" style="123" customWidth="1"/>
    <col min="4" max="4" width="26.7109375" style="123" customWidth="1"/>
    <col min="5" max="5" width="31.5703125" style="123" customWidth="1"/>
    <col min="6" max="7" width="29.7109375" style="123" customWidth="1"/>
    <col min="8" max="8" width="23" style="123" customWidth="1"/>
    <col min="9" max="9" width="27.28515625" style="123" customWidth="1"/>
    <col min="10" max="10" width="29.5703125" style="123" customWidth="1"/>
    <col min="11" max="11" width="33" style="123" customWidth="1"/>
    <col min="12" max="12" width="29.85546875" style="123" customWidth="1"/>
    <col min="13" max="13" width="26.28515625" style="123" customWidth="1"/>
    <col min="14" max="14" width="22.140625" style="123" customWidth="1"/>
    <col min="15" max="15" width="26.140625" style="123" customWidth="1"/>
    <col min="16" max="16" width="19.5703125" style="123" bestFit="1" customWidth="1"/>
    <col min="17" max="17" width="21.85546875" style="123" customWidth="1"/>
    <col min="18" max="18" width="18.28515625" style="123" customWidth="1"/>
    <col min="19" max="22" width="6.42578125" style="123" customWidth="1"/>
    <col min="23" max="251" width="11.42578125" style="123"/>
    <col min="252" max="252" width="1" style="123" customWidth="1"/>
    <col min="253" max="253" width="4.28515625" style="123" customWidth="1"/>
    <col min="254" max="254" width="34.7109375" style="123" customWidth="1"/>
    <col min="255" max="255" width="0" style="123" hidden="1" customWidth="1"/>
    <col min="256" max="256" width="20" style="123" customWidth="1"/>
    <col min="257" max="257" width="20.85546875" style="123" customWidth="1"/>
    <col min="258" max="258" width="25" style="123" customWidth="1"/>
    <col min="259" max="259" width="18.7109375" style="123" customWidth="1"/>
    <col min="260" max="260" width="29.7109375" style="123" customWidth="1"/>
    <col min="261" max="261" width="13.42578125" style="123" customWidth="1"/>
    <col min="262" max="262" width="13.85546875" style="123" customWidth="1"/>
    <col min="263" max="267" width="16.5703125" style="123" customWidth="1"/>
    <col min="268" max="268" width="20.5703125" style="123" customWidth="1"/>
    <col min="269" max="269" width="21.140625" style="123" customWidth="1"/>
    <col min="270" max="270" width="9.5703125" style="123" customWidth="1"/>
    <col min="271" max="271" width="0.42578125" style="123" customWidth="1"/>
    <col min="272" max="278" width="6.42578125" style="123" customWidth="1"/>
    <col min="279" max="507" width="11.42578125" style="123"/>
    <col min="508" max="508" width="1" style="123" customWidth="1"/>
    <col min="509" max="509" width="4.28515625" style="123" customWidth="1"/>
    <col min="510" max="510" width="34.7109375" style="123" customWidth="1"/>
    <col min="511" max="511" width="0" style="123" hidden="1" customWidth="1"/>
    <col min="512" max="512" width="20" style="123" customWidth="1"/>
    <col min="513" max="513" width="20.85546875" style="123" customWidth="1"/>
    <col min="514" max="514" width="25" style="123" customWidth="1"/>
    <col min="515" max="515" width="18.7109375" style="123" customWidth="1"/>
    <col min="516" max="516" width="29.7109375" style="123" customWidth="1"/>
    <col min="517" max="517" width="13.42578125" style="123" customWidth="1"/>
    <col min="518" max="518" width="13.85546875" style="123" customWidth="1"/>
    <col min="519" max="523" width="16.5703125" style="123" customWidth="1"/>
    <col min="524" max="524" width="20.5703125" style="123" customWidth="1"/>
    <col min="525" max="525" width="21.140625" style="123" customWidth="1"/>
    <col min="526" max="526" width="9.5703125" style="123" customWidth="1"/>
    <col min="527" max="527" width="0.42578125" style="123" customWidth="1"/>
    <col min="528" max="534" width="6.42578125" style="123" customWidth="1"/>
    <col min="535" max="763" width="11.42578125" style="123"/>
    <col min="764" max="764" width="1" style="123" customWidth="1"/>
    <col min="765" max="765" width="4.28515625" style="123" customWidth="1"/>
    <col min="766" max="766" width="34.7109375" style="123" customWidth="1"/>
    <col min="767" max="767" width="0" style="123" hidden="1" customWidth="1"/>
    <col min="768" max="768" width="20" style="123" customWidth="1"/>
    <col min="769" max="769" width="20.85546875" style="123" customWidth="1"/>
    <col min="770" max="770" width="25" style="123" customWidth="1"/>
    <col min="771" max="771" width="18.7109375" style="123" customWidth="1"/>
    <col min="772" max="772" width="29.7109375" style="123" customWidth="1"/>
    <col min="773" max="773" width="13.42578125" style="123" customWidth="1"/>
    <col min="774" max="774" width="13.85546875" style="123" customWidth="1"/>
    <col min="775" max="779" width="16.5703125" style="123" customWidth="1"/>
    <col min="780" max="780" width="20.5703125" style="123" customWidth="1"/>
    <col min="781" max="781" width="21.140625" style="123" customWidth="1"/>
    <col min="782" max="782" width="9.5703125" style="123" customWidth="1"/>
    <col min="783" max="783" width="0.42578125" style="123" customWidth="1"/>
    <col min="784" max="790" width="6.42578125" style="123" customWidth="1"/>
    <col min="791" max="1019" width="11.42578125" style="123"/>
    <col min="1020" max="1020" width="1" style="123" customWidth="1"/>
    <col min="1021" max="1021" width="4.28515625" style="123" customWidth="1"/>
    <col min="1022" max="1022" width="34.7109375" style="123" customWidth="1"/>
    <col min="1023" max="1023" width="0" style="123" hidden="1" customWidth="1"/>
    <col min="1024" max="1024" width="20" style="123" customWidth="1"/>
    <col min="1025" max="1025" width="20.85546875" style="123" customWidth="1"/>
    <col min="1026" max="1026" width="25" style="123" customWidth="1"/>
    <col min="1027" max="1027" width="18.7109375" style="123" customWidth="1"/>
    <col min="1028" max="1028" width="29.7109375" style="123" customWidth="1"/>
    <col min="1029" max="1029" width="13.42578125" style="123" customWidth="1"/>
    <col min="1030" max="1030" width="13.85546875" style="123" customWidth="1"/>
    <col min="1031" max="1035" width="16.5703125" style="123" customWidth="1"/>
    <col min="1036" max="1036" width="20.5703125" style="123" customWidth="1"/>
    <col min="1037" max="1037" width="21.140625" style="123" customWidth="1"/>
    <col min="1038" max="1038" width="9.5703125" style="123" customWidth="1"/>
    <col min="1039" max="1039" width="0.42578125" style="123" customWidth="1"/>
    <col min="1040" max="1046" width="6.42578125" style="123" customWidth="1"/>
    <col min="1047" max="1275" width="11.42578125" style="123"/>
    <col min="1276" max="1276" width="1" style="123" customWidth="1"/>
    <col min="1277" max="1277" width="4.28515625" style="123" customWidth="1"/>
    <col min="1278" max="1278" width="34.7109375" style="123" customWidth="1"/>
    <col min="1279" max="1279" width="0" style="123" hidden="1" customWidth="1"/>
    <col min="1280" max="1280" width="20" style="123" customWidth="1"/>
    <col min="1281" max="1281" width="20.85546875" style="123" customWidth="1"/>
    <col min="1282" max="1282" width="25" style="123" customWidth="1"/>
    <col min="1283" max="1283" width="18.7109375" style="123" customWidth="1"/>
    <col min="1284" max="1284" width="29.7109375" style="123" customWidth="1"/>
    <col min="1285" max="1285" width="13.42578125" style="123" customWidth="1"/>
    <col min="1286" max="1286" width="13.85546875" style="123" customWidth="1"/>
    <col min="1287" max="1291" width="16.5703125" style="123" customWidth="1"/>
    <col min="1292" max="1292" width="20.5703125" style="123" customWidth="1"/>
    <col min="1293" max="1293" width="21.140625" style="123" customWidth="1"/>
    <col min="1294" max="1294" width="9.5703125" style="123" customWidth="1"/>
    <col min="1295" max="1295" width="0.42578125" style="123" customWidth="1"/>
    <col min="1296" max="1302" width="6.42578125" style="123" customWidth="1"/>
    <col min="1303" max="1531" width="11.42578125" style="123"/>
    <col min="1532" max="1532" width="1" style="123" customWidth="1"/>
    <col min="1533" max="1533" width="4.28515625" style="123" customWidth="1"/>
    <col min="1534" max="1534" width="34.7109375" style="123" customWidth="1"/>
    <col min="1535" max="1535" width="0" style="123" hidden="1" customWidth="1"/>
    <col min="1536" max="1536" width="20" style="123" customWidth="1"/>
    <col min="1537" max="1537" width="20.85546875" style="123" customWidth="1"/>
    <col min="1538" max="1538" width="25" style="123" customWidth="1"/>
    <col min="1539" max="1539" width="18.7109375" style="123" customWidth="1"/>
    <col min="1540" max="1540" width="29.7109375" style="123" customWidth="1"/>
    <col min="1541" max="1541" width="13.42578125" style="123" customWidth="1"/>
    <col min="1542" max="1542" width="13.85546875" style="123" customWidth="1"/>
    <col min="1543" max="1547" width="16.5703125" style="123" customWidth="1"/>
    <col min="1548" max="1548" width="20.5703125" style="123" customWidth="1"/>
    <col min="1549" max="1549" width="21.140625" style="123" customWidth="1"/>
    <col min="1550" max="1550" width="9.5703125" style="123" customWidth="1"/>
    <col min="1551" max="1551" width="0.42578125" style="123" customWidth="1"/>
    <col min="1552" max="1558" width="6.42578125" style="123" customWidth="1"/>
    <col min="1559" max="1787" width="11.42578125" style="123"/>
    <col min="1788" max="1788" width="1" style="123" customWidth="1"/>
    <col min="1789" max="1789" width="4.28515625" style="123" customWidth="1"/>
    <col min="1790" max="1790" width="34.7109375" style="123" customWidth="1"/>
    <col min="1791" max="1791" width="0" style="123" hidden="1" customWidth="1"/>
    <col min="1792" max="1792" width="20" style="123" customWidth="1"/>
    <col min="1793" max="1793" width="20.85546875" style="123" customWidth="1"/>
    <col min="1794" max="1794" width="25" style="123" customWidth="1"/>
    <col min="1795" max="1795" width="18.7109375" style="123" customWidth="1"/>
    <col min="1796" max="1796" width="29.7109375" style="123" customWidth="1"/>
    <col min="1797" max="1797" width="13.42578125" style="123" customWidth="1"/>
    <col min="1798" max="1798" width="13.85546875" style="123" customWidth="1"/>
    <col min="1799" max="1803" width="16.5703125" style="123" customWidth="1"/>
    <col min="1804" max="1804" width="20.5703125" style="123" customWidth="1"/>
    <col min="1805" max="1805" width="21.140625" style="123" customWidth="1"/>
    <col min="1806" max="1806" width="9.5703125" style="123" customWidth="1"/>
    <col min="1807" max="1807" width="0.42578125" style="123" customWidth="1"/>
    <col min="1808" max="1814" width="6.42578125" style="123" customWidth="1"/>
    <col min="1815" max="2043" width="11.42578125" style="123"/>
    <col min="2044" max="2044" width="1" style="123" customWidth="1"/>
    <col min="2045" max="2045" width="4.28515625" style="123" customWidth="1"/>
    <col min="2046" max="2046" width="34.7109375" style="123" customWidth="1"/>
    <col min="2047" max="2047" width="0" style="123" hidden="1" customWidth="1"/>
    <col min="2048" max="2048" width="20" style="123" customWidth="1"/>
    <col min="2049" max="2049" width="20.85546875" style="123" customWidth="1"/>
    <col min="2050" max="2050" width="25" style="123" customWidth="1"/>
    <col min="2051" max="2051" width="18.7109375" style="123" customWidth="1"/>
    <col min="2052" max="2052" width="29.7109375" style="123" customWidth="1"/>
    <col min="2053" max="2053" width="13.42578125" style="123" customWidth="1"/>
    <col min="2054" max="2054" width="13.85546875" style="123" customWidth="1"/>
    <col min="2055" max="2059" width="16.5703125" style="123" customWidth="1"/>
    <col min="2060" max="2060" width="20.5703125" style="123" customWidth="1"/>
    <col min="2061" max="2061" width="21.140625" style="123" customWidth="1"/>
    <col min="2062" max="2062" width="9.5703125" style="123" customWidth="1"/>
    <col min="2063" max="2063" width="0.42578125" style="123" customWidth="1"/>
    <col min="2064" max="2070" width="6.42578125" style="123" customWidth="1"/>
    <col min="2071" max="2299" width="11.42578125" style="123"/>
    <col min="2300" max="2300" width="1" style="123" customWidth="1"/>
    <col min="2301" max="2301" width="4.28515625" style="123" customWidth="1"/>
    <col min="2302" max="2302" width="34.7109375" style="123" customWidth="1"/>
    <col min="2303" max="2303" width="0" style="123" hidden="1" customWidth="1"/>
    <col min="2304" max="2304" width="20" style="123" customWidth="1"/>
    <col min="2305" max="2305" width="20.85546875" style="123" customWidth="1"/>
    <col min="2306" max="2306" width="25" style="123" customWidth="1"/>
    <col min="2307" max="2307" width="18.7109375" style="123" customWidth="1"/>
    <col min="2308" max="2308" width="29.7109375" style="123" customWidth="1"/>
    <col min="2309" max="2309" width="13.42578125" style="123" customWidth="1"/>
    <col min="2310" max="2310" width="13.85546875" style="123" customWidth="1"/>
    <col min="2311" max="2315" width="16.5703125" style="123" customWidth="1"/>
    <col min="2316" max="2316" width="20.5703125" style="123" customWidth="1"/>
    <col min="2317" max="2317" width="21.140625" style="123" customWidth="1"/>
    <col min="2318" max="2318" width="9.5703125" style="123" customWidth="1"/>
    <col min="2319" max="2319" width="0.42578125" style="123" customWidth="1"/>
    <col min="2320" max="2326" width="6.42578125" style="123" customWidth="1"/>
    <col min="2327" max="2555" width="11.42578125" style="123"/>
    <col min="2556" max="2556" width="1" style="123" customWidth="1"/>
    <col min="2557" max="2557" width="4.28515625" style="123" customWidth="1"/>
    <col min="2558" max="2558" width="34.7109375" style="123" customWidth="1"/>
    <col min="2559" max="2559" width="0" style="123" hidden="1" customWidth="1"/>
    <col min="2560" max="2560" width="20" style="123" customWidth="1"/>
    <col min="2561" max="2561" width="20.85546875" style="123" customWidth="1"/>
    <col min="2562" max="2562" width="25" style="123" customWidth="1"/>
    <col min="2563" max="2563" width="18.7109375" style="123" customWidth="1"/>
    <col min="2564" max="2564" width="29.7109375" style="123" customWidth="1"/>
    <col min="2565" max="2565" width="13.42578125" style="123" customWidth="1"/>
    <col min="2566" max="2566" width="13.85546875" style="123" customWidth="1"/>
    <col min="2567" max="2571" width="16.5703125" style="123" customWidth="1"/>
    <col min="2572" max="2572" width="20.5703125" style="123" customWidth="1"/>
    <col min="2573" max="2573" width="21.140625" style="123" customWidth="1"/>
    <col min="2574" max="2574" width="9.5703125" style="123" customWidth="1"/>
    <col min="2575" max="2575" width="0.42578125" style="123" customWidth="1"/>
    <col min="2576" max="2582" width="6.42578125" style="123" customWidth="1"/>
    <col min="2583" max="2811" width="11.42578125" style="123"/>
    <col min="2812" max="2812" width="1" style="123" customWidth="1"/>
    <col min="2813" max="2813" width="4.28515625" style="123" customWidth="1"/>
    <col min="2814" max="2814" width="34.7109375" style="123" customWidth="1"/>
    <col min="2815" max="2815" width="0" style="123" hidden="1" customWidth="1"/>
    <col min="2816" max="2816" width="20" style="123" customWidth="1"/>
    <col min="2817" max="2817" width="20.85546875" style="123" customWidth="1"/>
    <col min="2818" max="2818" width="25" style="123" customWidth="1"/>
    <col min="2819" max="2819" width="18.7109375" style="123" customWidth="1"/>
    <col min="2820" max="2820" width="29.7109375" style="123" customWidth="1"/>
    <col min="2821" max="2821" width="13.42578125" style="123" customWidth="1"/>
    <col min="2822" max="2822" width="13.85546875" style="123" customWidth="1"/>
    <col min="2823" max="2827" width="16.5703125" style="123" customWidth="1"/>
    <col min="2828" max="2828" width="20.5703125" style="123" customWidth="1"/>
    <col min="2829" max="2829" width="21.140625" style="123" customWidth="1"/>
    <col min="2830" max="2830" width="9.5703125" style="123" customWidth="1"/>
    <col min="2831" max="2831" width="0.42578125" style="123" customWidth="1"/>
    <col min="2832" max="2838" width="6.42578125" style="123" customWidth="1"/>
    <col min="2839" max="3067" width="11.42578125" style="123"/>
    <col min="3068" max="3068" width="1" style="123" customWidth="1"/>
    <col min="3069" max="3069" width="4.28515625" style="123" customWidth="1"/>
    <col min="3070" max="3070" width="34.7109375" style="123" customWidth="1"/>
    <col min="3071" max="3071" width="0" style="123" hidden="1" customWidth="1"/>
    <col min="3072" max="3072" width="20" style="123" customWidth="1"/>
    <col min="3073" max="3073" width="20.85546875" style="123" customWidth="1"/>
    <col min="3074" max="3074" width="25" style="123" customWidth="1"/>
    <col min="3075" max="3075" width="18.7109375" style="123" customWidth="1"/>
    <col min="3076" max="3076" width="29.7109375" style="123" customWidth="1"/>
    <col min="3077" max="3077" width="13.42578125" style="123" customWidth="1"/>
    <col min="3078" max="3078" width="13.85546875" style="123" customWidth="1"/>
    <col min="3079" max="3083" width="16.5703125" style="123" customWidth="1"/>
    <col min="3084" max="3084" width="20.5703125" style="123" customWidth="1"/>
    <col min="3085" max="3085" width="21.140625" style="123" customWidth="1"/>
    <col min="3086" max="3086" width="9.5703125" style="123" customWidth="1"/>
    <col min="3087" max="3087" width="0.42578125" style="123" customWidth="1"/>
    <col min="3088" max="3094" width="6.42578125" style="123" customWidth="1"/>
    <col min="3095" max="3323" width="11.42578125" style="123"/>
    <col min="3324" max="3324" width="1" style="123" customWidth="1"/>
    <col min="3325" max="3325" width="4.28515625" style="123" customWidth="1"/>
    <col min="3326" max="3326" width="34.7109375" style="123" customWidth="1"/>
    <col min="3327" max="3327" width="0" style="123" hidden="1" customWidth="1"/>
    <col min="3328" max="3328" width="20" style="123" customWidth="1"/>
    <col min="3329" max="3329" width="20.85546875" style="123" customWidth="1"/>
    <col min="3330" max="3330" width="25" style="123" customWidth="1"/>
    <col min="3331" max="3331" width="18.7109375" style="123" customWidth="1"/>
    <col min="3332" max="3332" width="29.7109375" style="123" customWidth="1"/>
    <col min="3333" max="3333" width="13.42578125" style="123" customWidth="1"/>
    <col min="3334" max="3334" width="13.85546875" style="123" customWidth="1"/>
    <col min="3335" max="3339" width="16.5703125" style="123" customWidth="1"/>
    <col min="3340" max="3340" width="20.5703125" style="123" customWidth="1"/>
    <col min="3341" max="3341" width="21.140625" style="123" customWidth="1"/>
    <col min="3342" max="3342" width="9.5703125" style="123" customWidth="1"/>
    <col min="3343" max="3343" width="0.42578125" style="123" customWidth="1"/>
    <col min="3344" max="3350" width="6.42578125" style="123" customWidth="1"/>
    <col min="3351" max="3579" width="11.42578125" style="123"/>
    <col min="3580" max="3580" width="1" style="123" customWidth="1"/>
    <col min="3581" max="3581" width="4.28515625" style="123" customWidth="1"/>
    <col min="3582" max="3582" width="34.7109375" style="123" customWidth="1"/>
    <col min="3583" max="3583" width="0" style="123" hidden="1" customWidth="1"/>
    <col min="3584" max="3584" width="20" style="123" customWidth="1"/>
    <col min="3585" max="3585" width="20.85546875" style="123" customWidth="1"/>
    <col min="3586" max="3586" width="25" style="123" customWidth="1"/>
    <col min="3587" max="3587" width="18.7109375" style="123" customWidth="1"/>
    <col min="3588" max="3588" width="29.7109375" style="123" customWidth="1"/>
    <col min="3589" max="3589" width="13.42578125" style="123" customWidth="1"/>
    <col min="3590" max="3590" width="13.85546875" style="123" customWidth="1"/>
    <col min="3591" max="3595" width="16.5703125" style="123" customWidth="1"/>
    <col min="3596" max="3596" width="20.5703125" style="123" customWidth="1"/>
    <col min="3597" max="3597" width="21.140625" style="123" customWidth="1"/>
    <col min="3598" max="3598" width="9.5703125" style="123" customWidth="1"/>
    <col min="3599" max="3599" width="0.42578125" style="123" customWidth="1"/>
    <col min="3600" max="3606" width="6.42578125" style="123" customWidth="1"/>
    <col min="3607" max="3835" width="11.42578125" style="123"/>
    <col min="3836" max="3836" width="1" style="123" customWidth="1"/>
    <col min="3837" max="3837" width="4.28515625" style="123" customWidth="1"/>
    <col min="3838" max="3838" width="34.7109375" style="123" customWidth="1"/>
    <col min="3839" max="3839" width="0" style="123" hidden="1" customWidth="1"/>
    <col min="3840" max="3840" width="20" style="123" customWidth="1"/>
    <col min="3841" max="3841" width="20.85546875" style="123" customWidth="1"/>
    <col min="3842" max="3842" width="25" style="123" customWidth="1"/>
    <col min="3843" max="3843" width="18.7109375" style="123" customWidth="1"/>
    <col min="3844" max="3844" width="29.7109375" style="123" customWidth="1"/>
    <col min="3845" max="3845" width="13.42578125" style="123" customWidth="1"/>
    <col min="3846" max="3846" width="13.85546875" style="123" customWidth="1"/>
    <col min="3847" max="3851" width="16.5703125" style="123" customWidth="1"/>
    <col min="3852" max="3852" width="20.5703125" style="123" customWidth="1"/>
    <col min="3853" max="3853" width="21.140625" style="123" customWidth="1"/>
    <col min="3854" max="3854" width="9.5703125" style="123" customWidth="1"/>
    <col min="3855" max="3855" width="0.42578125" style="123" customWidth="1"/>
    <col min="3856" max="3862" width="6.42578125" style="123" customWidth="1"/>
    <col min="3863" max="4091" width="11.42578125" style="123"/>
    <col min="4092" max="4092" width="1" style="123" customWidth="1"/>
    <col min="4093" max="4093" width="4.28515625" style="123" customWidth="1"/>
    <col min="4094" max="4094" width="34.7109375" style="123" customWidth="1"/>
    <col min="4095" max="4095" width="0" style="123" hidden="1" customWidth="1"/>
    <col min="4096" max="4096" width="20" style="123" customWidth="1"/>
    <col min="4097" max="4097" width="20.85546875" style="123" customWidth="1"/>
    <col min="4098" max="4098" width="25" style="123" customWidth="1"/>
    <col min="4099" max="4099" width="18.7109375" style="123" customWidth="1"/>
    <col min="4100" max="4100" width="29.7109375" style="123" customWidth="1"/>
    <col min="4101" max="4101" width="13.42578125" style="123" customWidth="1"/>
    <col min="4102" max="4102" width="13.85546875" style="123" customWidth="1"/>
    <col min="4103" max="4107" width="16.5703125" style="123" customWidth="1"/>
    <col min="4108" max="4108" width="20.5703125" style="123" customWidth="1"/>
    <col min="4109" max="4109" width="21.140625" style="123" customWidth="1"/>
    <col min="4110" max="4110" width="9.5703125" style="123" customWidth="1"/>
    <col min="4111" max="4111" width="0.42578125" style="123" customWidth="1"/>
    <col min="4112" max="4118" width="6.42578125" style="123" customWidth="1"/>
    <col min="4119" max="4347" width="11.42578125" style="123"/>
    <col min="4348" max="4348" width="1" style="123" customWidth="1"/>
    <col min="4349" max="4349" width="4.28515625" style="123" customWidth="1"/>
    <col min="4350" max="4350" width="34.7109375" style="123" customWidth="1"/>
    <col min="4351" max="4351" width="0" style="123" hidden="1" customWidth="1"/>
    <col min="4352" max="4352" width="20" style="123" customWidth="1"/>
    <col min="4353" max="4353" width="20.85546875" style="123" customWidth="1"/>
    <col min="4354" max="4354" width="25" style="123" customWidth="1"/>
    <col min="4355" max="4355" width="18.7109375" style="123" customWidth="1"/>
    <col min="4356" max="4356" width="29.7109375" style="123" customWidth="1"/>
    <col min="4357" max="4357" width="13.42578125" style="123" customWidth="1"/>
    <col min="4358" max="4358" width="13.85546875" style="123" customWidth="1"/>
    <col min="4359" max="4363" width="16.5703125" style="123" customWidth="1"/>
    <col min="4364" max="4364" width="20.5703125" style="123" customWidth="1"/>
    <col min="4365" max="4365" width="21.140625" style="123" customWidth="1"/>
    <col min="4366" max="4366" width="9.5703125" style="123" customWidth="1"/>
    <col min="4367" max="4367" width="0.42578125" style="123" customWidth="1"/>
    <col min="4368" max="4374" width="6.42578125" style="123" customWidth="1"/>
    <col min="4375" max="4603" width="11.42578125" style="123"/>
    <col min="4604" max="4604" width="1" style="123" customWidth="1"/>
    <col min="4605" max="4605" width="4.28515625" style="123" customWidth="1"/>
    <col min="4606" max="4606" width="34.7109375" style="123" customWidth="1"/>
    <col min="4607" max="4607" width="0" style="123" hidden="1" customWidth="1"/>
    <col min="4608" max="4608" width="20" style="123" customWidth="1"/>
    <col min="4609" max="4609" width="20.85546875" style="123" customWidth="1"/>
    <col min="4610" max="4610" width="25" style="123" customWidth="1"/>
    <col min="4611" max="4611" width="18.7109375" style="123" customWidth="1"/>
    <col min="4612" max="4612" width="29.7109375" style="123" customWidth="1"/>
    <col min="4613" max="4613" width="13.42578125" style="123" customWidth="1"/>
    <col min="4614" max="4614" width="13.85546875" style="123" customWidth="1"/>
    <col min="4615" max="4619" width="16.5703125" style="123" customWidth="1"/>
    <col min="4620" max="4620" width="20.5703125" style="123" customWidth="1"/>
    <col min="4621" max="4621" width="21.140625" style="123" customWidth="1"/>
    <col min="4622" max="4622" width="9.5703125" style="123" customWidth="1"/>
    <col min="4623" max="4623" width="0.42578125" style="123" customWidth="1"/>
    <col min="4624" max="4630" width="6.42578125" style="123" customWidth="1"/>
    <col min="4631" max="4859" width="11.42578125" style="123"/>
    <col min="4860" max="4860" width="1" style="123" customWidth="1"/>
    <col min="4861" max="4861" width="4.28515625" style="123" customWidth="1"/>
    <col min="4862" max="4862" width="34.7109375" style="123" customWidth="1"/>
    <col min="4863" max="4863" width="0" style="123" hidden="1" customWidth="1"/>
    <col min="4864" max="4864" width="20" style="123" customWidth="1"/>
    <col min="4865" max="4865" width="20.85546875" style="123" customWidth="1"/>
    <col min="4866" max="4866" width="25" style="123" customWidth="1"/>
    <col min="4867" max="4867" width="18.7109375" style="123" customWidth="1"/>
    <col min="4868" max="4868" width="29.7109375" style="123" customWidth="1"/>
    <col min="4869" max="4869" width="13.42578125" style="123" customWidth="1"/>
    <col min="4870" max="4870" width="13.85546875" style="123" customWidth="1"/>
    <col min="4871" max="4875" width="16.5703125" style="123" customWidth="1"/>
    <col min="4876" max="4876" width="20.5703125" style="123" customWidth="1"/>
    <col min="4877" max="4877" width="21.140625" style="123" customWidth="1"/>
    <col min="4878" max="4878" width="9.5703125" style="123" customWidth="1"/>
    <col min="4879" max="4879" width="0.42578125" style="123" customWidth="1"/>
    <col min="4880" max="4886" width="6.42578125" style="123" customWidth="1"/>
    <col min="4887" max="5115" width="11.42578125" style="123"/>
    <col min="5116" max="5116" width="1" style="123" customWidth="1"/>
    <col min="5117" max="5117" width="4.28515625" style="123" customWidth="1"/>
    <col min="5118" max="5118" width="34.7109375" style="123" customWidth="1"/>
    <col min="5119" max="5119" width="0" style="123" hidden="1" customWidth="1"/>
    <col min="5120" max="5120" width="20" style="123" customWidth="1"/>
    <col min="5121" max="5121" width="20.85546875" style="123" customWidth="1"/>
    <col min="5122" max="5122" width="25" style="123" customWidth="1"/>
    <col min="5123" max="5123" width="18.7109375" style="123" customWidth="1"/>
    <col min="5124" max="5124" width="29.7109375" style="123" customWidth="1"/>
    <col min="5125" max="5125" width="13.42578125" style="123" customWidth="1"/>
    <col min="5126" max="5126" width="13.85546875" style="123" customWidth="1"/>
    <col min="5127" max="5131" width="16.5703125" style="123" customWidth="1"/>
    <col min="5132" max="5132" width="20.5703125" style="123" customWidth="1"/>
    <col min="5133" max="5133" width="21.140625" style="123" customWidth="1"/>
    <col min="5134" max="5134" width="9.5703125" style="123" customWidth="1"/>
    <col min="5135" max="5135" width="0.42578125" style="123" customWidth="1"/>
    <col min="5136" max="5142" width="6.42578125" style="123" customWidth="1"/>
    <col min="5143" max="5371" width="11.42578125" style="123"/>
    <col min="5372" max="5372" width="1" style="123" customWidth="1"/>
    <col min="5373" max="5373" width="4.28515625" style="123" customWidth="1"/>
    <col min="5374" max="5374" width="34.7109375" style="123" customWidth="1"/>
    <col min="5375" max="5375" width="0" style="123" hidden="1" customWidth="1"/>
    <col min="5376" max="5376" width="20" style="123" customWidth="1"/>
    <col min="5377" max="5377" width="20.85546875" style="123" customWidth="1"/>
    <col min="5378" max="5378" width="25" style="123" customWidth="1"/>
    <col min="5379" max="5379" width="18.7109375" style="123" customWidth="1"/>
    <col min="5380" max="5380" width="29.7109375" style="123" customWidth="1"/>
    <col min="5381" max="5381" width="13.42578125" style="123" customWidth="1"/>
    <col min="5382" max="5382" width="13.85546875" style="123" customWidth="1"/>
    <col min="5383" max="5387" width="16.5703125" style="123" customWidth="1"/>
    <col min="5388" max="5388" width="20.5703125" style="123" customWidth="1"/>
    <col min="5389" max="5389" width="21.140625" style="123" customWidth="1"/>
    <col min="5390" max="5390" width="9.5703125" style="123" customWidth="1"/>
    <col min="5391" max="5391" width="0.42578125" style="123" customWidth="1"/>
    <col min="5392" max="5398" width="6.42578125" style="123" customWidth="1"/>
    <col min="5399" max="5627" width="11.42578125" style="123"/>
    <col min="5628" max="5628" width="1" style="123" customWidth="1"/>
    <col min="5629" max="5629" width="4.28515625" style="123" customWidth="1"/>
    <col min="5630" max="5630" width="34.7109375" style="123" customWidth="1"/>
    <col min="5631" max="5631" width="0" style="123" hidden="1" customWidth="1"/>
    <col min="5632" max="5632" width="20" style="123" customWidth="1"/>
    <col min="5633" max="5633" width="20.85546875" style="123" customWidth="1"/>
    <col min="5634" max="5634" width="25" style="123" customWidth="1"/>
    <col min="5635" max="5635" width="18.7109375" style="123" customWidth="1"/>
    <col min="5636" max="5636" width="29.7109375" style="123" customWidth="1"/>
    <col min="5637" max="5637" width="13.42578125" style="123" customWidth="1"/>
    <col min="5638" max="5638" width="13.85546875" style="123" customWidth="1"/>
    <col min="5639" max="5643" width="16.5703125" style="123" customWidth="1"/>
    <col min="5644" max="5644" width="20.5703125" style="123" customWidth="1"/>
    <col min="5645" max="5645" width="21.140625" style="123" customWidth="1"/>
    <col min="5646" max="5646" width="9.5703125" style="123" customWidth="1"/>
    <col min="5647" max="5647" width="0.42578125" style="123" customWidth="1"/>
    <col min="5648" max="5654" width="6.42578125" style="123" customWidth="1"/>
    <col min="5655" max="5883" width="11.42578125" style="123"/>
    <col min="5884" max="5884" width="1" style="123" customWidth="1"/>
    <col min="5885" max="5885" width="4.28515625" style="123" customWidth="1"/>
    <col min="5886" max="5886" width="34.7109375" style="123" customWidth="1"/>
    <col min="5887" max="5887" width="0" style="123" hidden="1" customWidth="1"/>
    <col min="5888" max="5888" width="20" style="123" customWidth="1"/>
    <col min="5889" max="5889" width="20.85546875" style="123" customWidth="1"/>
    <col min="5890" max="5890" width="25" style="123" customWidth="1"/>
    <col min="5891" max="5891" width="18.7109375" style="123" customWidth="1"/>
    <col min="5892" max="5892" width="29.7109375" style="123" customWidth="1"/>
    <col min="5893" max="5893" width="13.42578125" style="123" customWidth="1"/>
    <col min="5894" max="5894" width="13.85546875" style="123" customWidth="1"/>
    <col min="5895" max="5899" width="16.5703125" style="123" customWidth="1"/>
    <col min="5900" max="5900" width="20.5703125" style="123" customWidth="1"/>
    <col min="5901" max="5901" width="21.140625" style="123" customWidth="1"/>
    <col min="5902" max="5902" width="9.5703125" style="123" customWidth="1"/>
    <col min="5903" max="5903" width="0.42578125" style="123" customWidth="1"/>
    <col min="5904" max="5910" width="6.42578125" style="123" customWidth="1"/>
    <col min="5911" max="6139" width="11.42578125" style="123"/>
    <col min="6140" max="6140" width="1" style="123" customWidth="1"/>
    <col min="6141" max="6141" width="4.28515625" style="123" customWidth="1"/>
    <col min="6142" max="6142" width="34.7109375" style="123" customWidth="1"/>
    <col min="6143" max="6143" width="0" style="123" hidden="1" customWidth="1"/>
    <col min="6144" max="6144" width="20" style="123" customWidth="1"/>
    <col min="6145" max="6145" width="20.85546875" style="123" customWidth="1"/>
    <col min="6146" max="6146" width="25" style="123" customWidth="1"/>
    <col min="6147" max="6147" width="18.7109375" style="123" customWidth="1"/>
    <col min="6148" max="6148" width="29.7109375" style="123" customWidth="1"/>
    <col min="6149" max="6149" width="13.42578125" style="123" customWidth="1"/>
    <col min="6150" max="6150" width="13.85546875" style="123" customWidth="1"/>
    <col min="6151" max="6155" width="16.5703125" style="123" customWidth="1"/>
    <col min="6156" max="6156" width="20.5703125" style="123" customWidth="1"/>
    <col min="6157" max="6157" width="21.140625" style="123" customWidth="1"/>
    <col min="6158" max="6158" width="9.5703125" style="123" customWidth="1"/>
    <col min="6159" max="6159" width="0.42578125" style="123" customWidth="1"/>
    <col min="6160" max="6166" width="6.42578125" style="123" customWidth="1"/>
    <col min="6167" max="6395" width="11.42578125" style="123"/>
    <col min="6396" max="6396" width="1" style="123" customWidth="1"/>
    <col min="6397" max="6397" width="4.28515625" style="123" customWidth="1"/>
    <col min="6398" max="6398" width="34.7109375" style="123" customWidth="1"/>
    <col min="6399" max="6399" width="0" style="123" hidden="1" customWidth="1"/>
    <col min="6400" max="6400" width="20" style="123" customWidth="1"/>
    <col min="6401" max="6401" width="20.85546875" style="123" customWidth="1"/>
    <col min="6402" max="6402" width="25" style="123" customWidth="1"/>
    <col min="6403" max="6403" width="18.7109375" style="123" customWidth="1"/>
    <col min="6404" max="6404" width="29.7109375" style="123" customWidth="1"/>
    <col min="6405" max="6405" width="13.42578125" style="123" customWidth="1"/>
    <col min="6406" max="6406" width="13.85546875" style="123" customWidth="1"/>
    <col min="6407" max="6411" width="16.5703125" style="123" customWidth="1"/>
    <col min="6412" max="6412" width="20.5703125" style="123" customWidth="1"/>
    <col min="6413" max="6413" width="21.140625" style="123" customWidth="1"/>
    <col min="6414" max="6414" width="9.5703125" style="123" customWidth="1"/>
    <col min="6415" max="6415" width="0.42578125" style="123" customWidth="1"/>
    <col min="6416" max="6422" width="6.42578125" style="123" customWidth="1"/>
    <col min="6423" max="6651" width="11.42578125" style="123"/>
    <col min="6652" max="6652" width="1" style="123" customWidth="1"/>
    <col min="6653" max="6653" width="4.28515625" style="123" customWidth="1"/>
    <col min="6654" max="6654" width="34.7109375" style="123" customWidth="1"/>
    <col min="6655" max="6655" width="0" style="123" hidden="1" customWidth="1"/>
    <col min="6656" max="6656" width="20" style="123" customWidth="1"/>
    <col min="6657" max="6657" width="20.85546875" style="123" customWidth="1"/>
    <col min="6658" max="6658" width="25" style="123" customWidth="1"/>
    <col min="6659" max="6659" width="18.7109375" style="123" customWidth="1"/>
    <col min="6660" max="6660" width="29.7109375" style="123" customWidth="1"/>
    <col min="6661" max="6661" width="13.42578125" style="123" customWidth="1"/>
    <col min="6662" max="6662" width="13.85546875" style="123" customWidth="1"/>
    <col min="6663" max="6667" width="16.5703125" style="123" customWidth="1"/>
    <col min="6668" max="6668" width="20.5703125" style="123" customWidth="1"/>
    <col min="6669" max="6669" width="21.140625" style="123" customWidth="1"/>
    <col min="6670" max="6670" width="9.5703125" style="123" customWidth="1"/>
    <col min="6671" max="6671" width="0.42578125" style="123" customWidth="1"/>
    <col min="6672" max="6678" width="6.42578125" style="123" customWidth="1"/>
    <col min="6679" max="6907" width="11.42578125" style="123"/>
    <col min="6908" max="6908" width="1" style="123" customWidth="1"/>
    <col min="6909" max="6909" width="4.28515625" style="123" customWidth="1"/>
    <col min="6910" max="6910" width="34.7109375" style="123" customWidth="1"/>
    <col min="6911" max="6911" width="0" style="123" hidden="1" customWidth="1"/>
    <col min="6912" max="6912" width="20" style="123" customWidth="1"/>
    <col min="6913" max="6913" width="20.85546875" style="123" customWidth="1"/>
    <col min="6914" max="6914" width="25" style="123" customWidth="1"/>
    <col min="6915" max="6915" width="18.7109375" style="123" customWidth="1"/>
    <col min="6916" max="6916" width="29.7109375" style="123" customWidth="1"/>
    <col min="6917" max="6917" width="13.42578125" style="123" customWidth="1"/>
    <col min="6918" max="6918" width="13.85546875" style="123" customWidth="1"/>
    <col min="6919" max="6923" width="16.5703125" style="123" customWidth="1"/>
    <col min="6924" max="6924" width="20.5703125" style="123" customWidth="1"/>
    <col min="6925" max="6925" width="21.140625" style="123" customWidth="1"/>
    <col min="6926" max="6926" width="9.5703125" style="123" customWidth="1"/>
    <col min="6927" max="6927" width="0.42578125" style="123" customWidth="1"/>
    <col min="6928" max="6934" width="6.42578125" style="123" customWidth="1"/>
    <col min="6935" max="7163" width="11.42578125" style="123"/>
    <col min="7164" max="7164" width="1" style="123" customWidth="1"/>
    <col min="7165" max="7165" width="4.28515625" style="123" customWidth="1"/>
    <col min="7166" max="7166" width="34.7109375" style="123" customWidth="1"/>
    <col min="7167" max="7167" width="0" style="123" hidden="1" customWidth="1"/>
    <col min="7168" max="7168" width="20" style="123" customWidth="1"/>
    <col min="7169" max="7169" width="20.85546875" style="123" customWidth="1"/>
    <col min="7170" max="7170" width="25" style="123" customWidth="1"/>
    <col min="7171" max="7171" width="18.7109375" style="123" customWidth="1"/>
    <col min="7172" max="7172" width="29.7109375" style="123" customWidth="1"/>
    <col min="7173" max="7173" width="13.42578125" style="123" customWidth="1"/>
    <col min="7174" max="7174" width="13.85546875" style="123" customWidth="1"/>
    <col min="7175" max="7179" width="16.5703125" style="123" customWidth="1"/>
    <col min="7180" max="7180" width="20.5703125" style="123" customWidth="1"/>
    <col min="7181" max="7181" width="21.140625" style="123" customWidth="1"/>
    <col min="7182" max="7182" width="9.5703125" style="123" customWidth="1"/>
    <col min="7183" max="7183" width="0.42578125" style="123" customWidth="1"/>
    <col min="7184" max="7190" width="6.42578125" style="123" customWidth="1"/>
    <col min="7191" max="7419" width="11.42578125" style="123"/>
    <col min="7420" max="7420" width="1" style="123" customWidth="1"/>
    <col min="7421" max="7421" width="4.28515625" style="123" customWidth="1"/>
    <col min="7422" max="7422" width="34.7109375" style="123" customWidth="1"/>
    <col min="7423" max="7423" width="0" style="123" hidden="1" customWidth="1"/>
    <col min="7424" max="7424" width="20" style="123" customWidth="1"/>
    <col min="7425" max="7425" width="20.85546875" style="123" customWidth="1"/>
    <col min="7426" max="7426" width="25" style="123" customWidth="1"/>
    <col min="7427" max="7427" width="18.7109375" style="123" customWidth="1"/>
    <col min="7428" max="7428" width="29.7109375" style="123" customWidth="1"/>
    <col min="7429" max="7429" width="13.42578125" style="123" customWidth="1"/>
    <col min="7430" max="7430" width="13.85546875" style="123" customWidth="1"/>
    <col min="7431" max="7435" width="16.5703125" style="123" customWidth="1"/>
    <col min="7436" max="7436" width="20.5703125" style="123" customWidth="1"/>
    <col min="7437" max="7437" width="21.140625" style="123" customWidth="1"/>
    <col min="7438" max="7438" width="9.5703125" style="123" customWidth="1"/>
    <col min="7439" max="7439" width="0.42578125" style="123" customWidth="1"/>
    <col min="7440" max="7446" width="6.42578125" style="123" customWidth="1"/>
    <col min="7447" max="7675" width="11.42578125" style="123"/>
    <col min="7676" max="7676" width="1" style="123" customWidth="1"/>
    <col min="7677" max="7677" width="4.28515625" style="123" customWidth="1"/>
    <col min="7678" max="7678" width="34.7109375" style="123" customWidth="1"/>
    <col min="7679" max="7679" width="0" style="123" hidden="1" customWidth="1"/>
    <col min="7680" max="7680" width="20" style="123" customWidth="1"/>
    <col min="7681" max="7681" width="20.85546875" style="123" customWidth="1"/>
    <col min="7682" max="7682" width="25" style="123" customWidth="1"/>
    <col min="7683" max="7683" width="18.7109375" style="123" customWidth="1"/>
    <col min="7684" max="7684" width="29.7109375" style="123" customWidth="1"/>
    <col min="7685" max="7685" width="13.42578125" style="123" customWidth="1"/>
    <col min="7686" max="7686" width="13.85546875" style="123" customWidth="1"/>
    <col min="7687" max="7691" width="16.5703125" style="123" customWidth="1"/>
    <col min="7692" max="7692" width="20.5703125" style="123" customWidth="1"/>
    <col min="7693" max="7693" width="21.140625" style="123" customWidth="1"/>
    <col min="7694" max="7694" width="9.5703125" style="123" customWidth="1"/>
    <col min="7695" max="7695" width="0.42578125" style="123" customWidth="1"/>
    <col min="7696" max="7702" width="6.42578125" style="123" customWidth="1"/>
    <col min="7703" max="7931" width="11.42578125" style="123"/>
    <col min="7932" max="7932" width="1" style="123" customWidth="1"/>
    <col min="7933" max="7933" width="4.28515625" style="123" customWidth="1"/>
    <col min="7934" max="7934" width="34.7109375" style="123" customWidth="1"/>
    <col min="7935" max="7935" width="0" style="123" hidden="1" customWidth="1"/>
    <col min="7936" max="7936" width="20" style="123" customWidth="1"/>
    <col min="7937" max="7937" width="20.85546875" style="123" customWidth="1"/>
    <col min="7938" max="7938" width="25" style="123" customWidth="1"/>
    <col min="7939" max="7939" width="18.7109375" style="123" customWidth="1"/>
    <col min="7940" max="7940" width="29.7109375" style="123" customWidth="1"/>
    <col min="7941" max="7941" width="13.42578125" style="123" customWidth="1"/>
    <col min="7942" max="7942" width="13.85546875" style="123" customWidth="1"/>
    <col min="7943" max="7947" width="16.5703125" style="123" customWidth="1"/>
    <col min="7948" max="7948" width="20.5703125" style="123" customWidth="1"/>
    <col min="7949" max="7949" width="21.140625" style="123" customWidth="1"/>
    <col min="7950" max="7950" width="9.5703125" style="123" customWidth="1"/>
    <col min="7951" max="7951" width="0.42578125" style="123" customWidth="1"/>
    <col min="7952" max="7958" width="6.42578125" style="123" customWidth="1"/>
    <col min="7959" max="8187" width="11.42578125" style="123"/>
    <col min="8188" max="8188" width="1" style="123" customWidth="1"/>
    <col min="8189" max="8189" width="4.28515625" style="123" customWidth="1"/>
    <col min="8190" max="8190" width="34.7109375" style="123" customWidth="1"/>
    <col min="8191" max="8191" width="0" style="123" hidden="1" customWidth="1"/>
    <col min="8192" max="8192" width="20" style="123" customWidth="1"/>
    <col min="8193" max="8193" width="20.85546875" style="123" customWidth="1"/>
    <col min="8194" max="8194" width="25" style="123" customWidth="1"/>
    <col min="8195" max="8195" width="18.7109375" style="123" customWidth="1"/>
    <col min="8196" max="8196" width="29.7109375" style="123" customWidth="1"/>
    <col min="8197" max="8197" width="13.42578125" style="123" customWidth="1"/>
    <col min="8198" max="8198" width="13.85546875" style="123" customWidth="1"/>
    <col min="8199" max="8203" width="16.5703125" style="123" customWidth="1"/>
    <col min="8204" max="8204" width="20.5703125" style="123" customWidth="1"/>
    <col min="8205" max="8205" width="21.140625" style="123" customWidth="1"/>
    <col min="8206" max="8206" width="9.5703125" style="123" customWidth="1"/>
    <col min="8207" max="8207" width="0.42578125" style="123" customWidth="1"/>
    <col min="8208" max="8214" width="6.42578125" style="123" customWidth="1"/>
    <col min="8215" max="8443" width="11.42578125" style="123"/>
    <col min="8444" max="8444" width="1" style="123" customWidth="1"/>
    <col min="8445" max="8445" width="4.28515625" style="123" customWidth="1"/>
    <col min="8446" max="8446" width="34.7109375" style="123" customWidth="1"/>
    <col min="8447" max="8447" width="0" style="123" hidden="1" customWidth="1"/>
    <col min="8448" max="8448" width="20" style="123" customWidth="1"/>
    <col min="8449" max="8449" width="20.85546875" style="123" customWidth="1"/>
    <col min="8450" max="8450" width="25" style="123" customWidth="1"/>
    <col min="8451" max="8451" width="18.7109375" style="123" customWidth="1"/>
    <col min="8452" max="8452" width="29.7109375" style="123" customWidth="1"/>
    <col min="8453" max="8453" width="13.42578125" style="123" customWidth="1"/>
    <col min="8454" max="8454" width="13.85546875" style="123" customWidth="1"/>
    <col min="8455" max="8459" width="16.5703125" style="123" customWidth="1"/>
    <col min="8460" max="8460" width="20.5703125" style="123" customWidth="1"/>
    <col min="8461" max="8461" width="21.140625" style="123" customWidth="1"/>
    <col min="8462" max="8462" width="9.5703125" style="123" customWidth="1"/>
    <col min="8463" max="8463" width="0.42578125" style="123" customWidth="1"/>
    <col min="8464" max="8470" width="6.42578125" style="123" customWidth="1"/>
    <col min="8471" max="8699" width="11.42578125" style="123"/>
    <col min="8700" max="8700" width="1" style="123" customWidth="1"/>
    <col min="8701" max="8701" width="4.28515625" style="123" customWidth="1"/>
    <col min="8702" max="8702" width="34.7109375" style="123" customWidth="1"/>
    <col min="8703" max="8703" width="0" style="123" hidden="1" customWidth="1"/>
    <col min="8704" max="8704" width="20" style="123" customWidth="1"/>
    <col min="8705" max="8705" width="20.85546875" style="123" customWidth="1"/>
    <col min="8706" max="8706" width="25" style="123" customWidth="1"/>
    <col min="8707" max="8707" width="18.7109375" style="123" customWidth="1"/>
    <col min="8708" max="8708" width="29.7109375" style="123" customWidth="1"/>
    <col min="8709" max="8709" width="13.42578125" style="123" customWidth="1"/>
    <col min="8710" max="8710" width="13.85546875" style="123" customWidth="1"/>
    <col min="8711" max="8715" width="16.5703125" style="123" customWidth="1"/>
    <col min="8716" max="8716" width="20.5703125" style="123" customWidth="1"/>
    <col min="8717" max="8717" width="21.140625" style="123" customWidth="1"/>
    <col min="8718" max="8718" width="9.5703125" style="123" customWidth="1"/>
    <col min="8719" max="8719" width="0.42578125" style="123" customWidth="1"/>
    <col min="8720" max="8726" width="6.42578125" style="123" customWidth="1"/>
    <col min="8727" max="8955" width="11.42578125" style="123"/>
    <col min="8956" max="8956" width="1" style="123" customWidth="1"/>
    <col min="8957" max="8957" width="4.28515625" style="123" customWidth="1"/>
    <col min="8958" max="8958" width="34.7109375" style="123" customWidth="1"/>
    <col min="8959" max="8959" width="0" style="123" hidden="1" customWidth="1"/>
    <col min="8960" max="8960" width="20" style="123" customWidth="1"/>
    <col min="8961" max="8961" width="20.85546875" style="123" customWidth="1"/>
    <col min="8962" max="8962" width="25" style="123" customWidth="1"/>
    <col min="8963" max="8963" width="18.7109375" style="123" customWidth="1"/>
    <col min="8964" max="8964" width="29.7109375" style="123" customWidth="1"/>
    <col min="8965" max="8965" width="13.42578125" style="123" customWidth="1"/>
    <col min="8966" max="8966" width="13.85546875" style="123" customWidth="1"/>
    <col min="8967" max="8971" width="16.5703125" style="123" customWidth="1"/>
    <col min="8972" max="8972" width="20.5703125" style="123" customWidth="1"/>
    <col min="8973" max="8973" width="21.140625" style="123" customWidth="1"/>
    <col min="8974" max="8974" width="9.5703125" style="123" customWidth="1"/>
    <col min="8975" max="8975" width="0.42578125" style="123" customWidth="1"/>
    <col min="8976" max="8982" width="6.42578125" style="123" customWidth="1"/>
    <col min="8983" max="9211" width="11.42578125" style="123"/>
    <col min="9212" max="9212" width="1" style="123" customWidth="1"/>
    <col min="9213" max="9213" width="4.28515625" style="123" customWidth="1"/>
    <col min="9214" max="9214" width="34.7109375" style="123" customWidth="1"/>
    <col min="9215" max="9215" width="0" style="123" hidden="1" customWidth="1"/>
    <col min="9216" max="9216" width="20" style="123" customWidth="1"/>
    <col min="9217" max="9217" width="20.85546875" style="123" customWidth="1"/>
    <col min="9218" max="9218" width="25" style="123" customWidth="1"/>
    <col min="9219" max="9219" width="18.7109375" style="123" customWidth="1"/>
    <col min="9220" max="9220" width="29.7109375" style="123" customWidth="1"/>
    <col min="9221" max="9221" width="13.42578125" style="123" customWidth="1"/>
    <col min="9222" max="9222" width="13.85546875" style="123" customWidth="1"/>
    <col min="9223" max="9227" width="16.5703125" style="123" customWidth="1"/>
    <col min="9228" max="9228" width="20.5703125" style="123" customWidth="1"/>
    <col min="9229" max="9229" width="21.140625" style="123" customWidth="1"/>
    <col min="9230" max="9230" width="9.5703125" style="123" customWidth="1"/>
    <col min="9231" max="9231" width="0.42578125" style="123" customWidth="1"/>
    <col min="9232" max="9238" width="6.42578125" style="123" customWidth="1"/>
    <col min="9239" max="9467" width="11.42578125" style="123"/>
    <col min="9468" max="9468" width="1" style="123" customWidth="1"/>
    <col min="9469" max="9469" width="4.28515625" style="123" customWidth="1"/>
    <col min="9470" max="9470" width="34.7109375" style="123" customWidth="1"/>
    <col min="9471" max="9471" width="0" style="123" hidden="1" customWidth="1"/>
    <col min="9472" max="9472" width="20" style="123" customWidth="1"/>
    <col min="9473" max="9473" width="20.85546875" style="123" customWidth="1"/>
    <col min="9474" max="9474" width="25" style="123" customWidth="1"/>
    <col min="9475" max="9475" width="18.7109375" style="123" customWidth="1"/>
    <col min="9476" max="9476" width="29.7109375" style="123" customWidth="1"/>
    <col min="9477" max="9477" width="13.42578125" style="123" customWidth="1"/>
    <col min="9478" max="9478" width="13.85546875" style="123" customWidth="1"/>
    <col min="9479" max="9483" width="16.5703125" style="123" customWidth="1"/>
    <col min="9484" max="9484" width="20.5703125" style="123" customWidth="1"/>
    <col min="9485" max="9485" width="21.140625" style="123" customWidth="1"/>
    <col min="9486" max="9486" width="9.5703125" style="123" customWidth="1"/>
    <col min="9487" max="9487" width="0.42578125" style="123" customWidth="1"/>
    <col min="9488" max="9494" width="6.42578125" style="123" customWidth="1"/>
    <col min="9495" max="9723" width="11.42578125" style="123"/>
    <col min="9724" max="9724" width="1" style="123" customWidth="1"/>
    <col min="9725" max="9725" width="4.28515625" style="123" customWidth="1"/>
    <col min="9726" max="9726" width="34.7109375" style="123" customWidth="1"/>
    <col min="9727" max="9727" width="0" style="123" hidden="1" customWidth="1"/>
    <col min="9728" max="9728" width="20" style="123" customWidth="1"/>
    <col min="9729" max="9729" width="20.85546875" style="123" customWidth="1"/>
    <col min="9730" max="9730" width="25" style="123" customWidth="1"/>
    <col min="9731" max="9731" width="18.7109375" style="123" customWidth="1"/>
    <col min="9732" max="9732" width="29.7109375" style="123" customWidth="1"/>
    <col min="9733" max="9733" width="13.42578125" style="123" customWidth="1"/>
    <col min="9734" max="9734" width="13.85546875" style="123" customWidth="1"/>
    <col min="9735" max="9739" width="16.5703125" style="123" customWidth="1"/>
    <col min="9740" max="9740" width="20.5703125" style="123" customWidth="1"/>
    <col min="9741" max="9741" width="21.140625" style="123" customWidth="1"/>
    <col min="9742" max="9742" width="9.5703125" style="123" customWidth="1"/>
    <col min="9743" max="9743" width="0.42578125" style="123" customWidth="1"/>
    <col min="9744" max="9750" width="6.42578125" style="123" customWidth="1"/>
    <col min="9751" max="9979" width="11.42578125" style="123"/>
    <col min="9980" max="9980" width="1" style="123" customWidth="1"/>
    <col min="9981" max="9981" width="4.28515625" style="123" customWidth="1"/>
    <col min="9982" max="9982" width="34.7109375" style="123" customWidth="1"/>
    <col min="9983" max="9983" width="0" style="123" hidden="1" customWidth="1"/>
    <col min="9984" max="9984" width="20" style="123" customWidth="1"/>
    <col min="9985" max="9985" width="20.85546875" style="123" customWidth="1"/>
    <col min="9986" max="9986" width="25" style="123" customWidth="1"/>
    <col min="9987" max="9987" width="18.7109375" style="123" customWidth="1"/>
    <col min="9988" max="9988" width="29.7109375" style="123" customWidth="1"/>
    <col min="9989" max="9989" width="13.42578125" style="123" customWidth="1"/>
    <col min="9990" max="9990" width="13.85546875" style="123" customWidth="1"/>
    <col min="9991" max="9995" width="16.5703125" style="123" customWidth="1"/>
    <col min="9996" max="9996" width="20.5703125" style="123" customWidth="1"/>
    <col min="9997" max="9997" width="21.140625" style="123" customWidth="1"/>
    <col min="9998" max="9998" width="9.5703125" style="123" customWidth="1"/>
    <col min="9999" max="9999" width="0.42578125" style="123" customWidth="1"/>
    <col min="10000" max="10006" width="6.42578125" style="123" customWidth="1"/>
    <col min="10007" max="10235" width="11.42578125" style="123"/>
    <col min="10236" max="10236" width="1" style="123" customWidth="1"/>
    <col min="10237" max="10237" width="4.28515625" style="123" customWidth="1"/>
    <col min="10238" max="10238" width="34.7109375" style="123" customWidth="1"/>
    <col min="10239" max="10239" width="0" style="123" hidden="1" customWidth="1"/>
    <col min="10240" max="10240" width="20" style="123" customWidth="1"/>
    <col min="10241" max="10241" width="20.85546875" style="123" customWidth="1"/>
    <col min="10242" max="10242" width="25" style="123" customWidth="1"/>
    <col min="10243" max="10243" width="18.7109375" style="123" customWidth="1"/>
    <col min="10244" max="10244" width="29.7109375" style="123" customWidth="1"/>
    <col min="10245" max="10245" width="13.42578125" style="123" customWidth="1"/>
    <col min="10246" max="10246" width="13.85546875" style="123" customWidth="1"/>
    <col min="10247" max="10251" width="16.5703125" style="123" customWidth="1"/>
    <col min="10252" max="10252" width="20.5703125" style="123" customWidth="1"/>
    <col min="10253" max="10253" width="21.140625" style="123" customWidth="1"/>
    <col min="10254" max="10254" width="9.5703125" style="123" customWidth="1"/>
    <col min="10255" max="10255" width="0.42578125" style="123" customWidth="1"/>
    <col min="10256" max="10262" width="6.42578125" style="123" customWidth="1"/>
    <col min="10263" max="10491" width="11.42578125" style="123"/>
    <col min="10492" max="10492" width="1" style="123" customWidth="1"/>
    <col min="10493" max="10493" width="4.28515625" style="123" customWidth="1"/>
    <col min="10494" max="10494" width="34.7109375" style="123" customWidth="1"/>
    <col min="10495" max="10495" width="0" style="123" hidden="1" customWidth="1"/>
    <col min="10496" max="10496" width="20" style="123" customWidth="1"/>
    <col min="10497" max="10497" width="20.85546875" style="123" customWidth="1"/>
    <col min="10498" max="10498" width="25" style="123" customWidth="1"/>
    <col min="10499" max="10499" width="18.7109375" style="123" customWidth="1"/>
    <col min="10500" max="10500" width="29.7109375" style="123" customWidth="1"/>
    <col min="10501" max="10501" width="13.42578125" style="123" customWidth="1"/>
    <col min="10502" max="10502" width="13.85546875" style="123" customWidth="1"/>
    <col min="10503" max="10507" width="16.5703125" style="123" customWidth="1"/>
    <col min="10508" max="10508" width="20.5703125" style="123" customWidth="1"/>
    <col min="10509" max="10509" width="21.140625" style="123" customWidth="1"/>
    <col min="10510" max="10510" width="9.5703125" style="123" customWidth="1"/>
    <col min="10511" max="10511" width="0.42578125" style="123" customWidth="1"/>
    <col min="10512" max="10518" width="6.42578125" style="123" customWidth="1"/>
    <col min="10519" max="10747" width="11.42578125" style="123"/>
    <col min="10748" max="10748" width="1" style="123" customWidth="1"/>
    <col min="10749" max="10749" width="4.28515625" style="123" customWidth="1"/>
    <col min="10750" max="10750" width="34.7109375" style="123" customWidth="1"/>
    <col min="10751" max="10751" width="0" style="123" hidden="1" customWidth="1"/>
    <col min="10752" max="10752" width="20" style="123" customWidth="1"/>
    <col min="10753" max="10753" width="20.85546875" style="123" customWidth="1"/>
    <col min="10754" max="10754" width="25" style="123" customWidth="1"/>
    <col min="10755" max="10755" width="18.7109375" style="123" customWidth="1"/>
    <col min="10756" max="10756" width="29.7109375" style="123" customWidth="1"/>
    <col min="10757" max="10757" width="13.42578125" style="123" customWidth="1"/>
    <col min="10758" max="10758" width="13.85546875" style="123" customWidth="1"/>
    <col min="10759" max="10763" width="16.5703125" style="123" customWidth="1"/>
    <col min="10764" max="10764" width="20.5703125" style="123" customWidth="1"/>
    <col min="10765" max="10765" width="21.140625" style="123" customWidth="1"/>
    <col min="10766" max="10766" width="9.5703125" style="123" customWidth="1"/>
    <col min="10767" max="10767" width="0.42578125" style="123" customWidth="1"/>
    <col min="10768" max="10774" width="6.42578125" style="123" customWidth="1"/>
    <col min="10775" max="11003" width="11.42578125" style="123"/>
    <col min="11004" max="11004" width="1" style="123" customWidth="1"/>
    <col min="11005" max="11005" width="4.28515625" style="123" customWidth="1"/>
    <col min="11006" max="11006" width="34.7109375" style="123" customWidth="1"/>
    <col min="11007" max="11007" width="0" style="123" hidden="1" customWidth="1"/>
    <col min="11008" max="11008" width="20" style="123" customWidth="1"/>
    <col min="11009" max="11009" width="20.85546875" style="123" customWidth="1"/>
    <col min="11010" max="11010" width="25" style="123" customWidth="1"/>
    <col min="11011" max="11011" width="18.7109375" style="123" customWidth="1"/>
    <col min="11012" max="11012" width="29.7109375" style="123" customWidth="1"/>
    <col min="11013" max="11013" width="13.42578125" style="123" customWidth="1"/>
    <col min="11014" max="11014" width="13.85546875" style="123" customWidth="1"/>
    <col min="11015" max="11019" width="16.5703125" style="123" customWidth="1"/>
    <col min="11020" max="11020" width="20.5703125" style="123" customWidth="1"/>
    <col min="11021" max="11021" width="21.140625" style="123" customWidth="1"/>
    <col min="11022" max="11022" width="9.5703125" style="123" customWidth="1"/>
    <col min="11023" max="11023" width="0.42578125" style="123" customWidth="1"/>
    <col min="11024" max="11030" width="6.42578125" style="123" customWidth="1"/>
    <col min="11031" max="11259" width="11.42578125" style="123"/>
    <col min="11260" max="11260" width="1" style="123" customWidth="1"/>
    <col min="11261" max="11261" width="4.28515625" style="123" customWidth="1"/>
    <col min="11262" max="11262" width="34.7109375" style="123" customWidth="1"/>
    <col min="11263" max="11263" width="0" style="123" hidden="1" customWidth="1"/>
    <col min="11264" max="11264" width="20" style="123" customWidth="1"/>
    <col min="11265" max="11265" width="20.85546875" style="123" customWidth="1"/>
    <col min="11266" max="11266" width="25" style="123" customWidth="1"/>
    <col min="11267" max="11267" width="18.7109375" style="123" customWidth="1"/>
    <col min="11268" max="11268" width="29.7109375" style="123" customWidth="1"/>
    <col min="11269" max="11269" width="13.42578125" style="123" customWidth="1"/>
    <col min="11270" max="11270" width="13.85546875" style="123" customWidth="1"/>
    <col min="11271" max="11275" width="16.5703125" style="123" customWidth="1"/>
    <col min="11276" max="11276" width="20.5703125" style="123" customWidth="1"/>
    <col min="11277" max="11277" width="21.140625" style="123" customWidth="1"/>
    <col min="11278" max="11278" width="9.5703125" style="123" customWidth="1"/>
    <col min="11279" max="11279" width="0.42578125" style="123" customWidth="1"/>
    <col min="11280" max="11286" width="6.42578125" style="123" customWidth="1"/>
    <col min="11287" max="11515" width="11.42578125" style="123"/>
    <col min="11516" max="11516" width="1" style="123" customWidth="1"/>
    <col min="11517" max="11517" width="4.28515625" style="123" customWidth="1"/>
    <col min="11518" max="11518" width="34.7109375" style="123" customWidth="1"/>
    <col min="11519" max="11519" width="0" style="123" hidden="1" customWidth="1"/>
    <col min="11520" max="11520" width="20" style="123" customWidth="1"/>
    <col min="11521" max="11521" width="20.85546875" style="123" customWidth="1"/>
    <col min="11522" max="11522" width="25" style="123" customWidth="1"/>
    <col min="11523" max="11523" width="18.7109375" style="123" customWidth="1"/>
    <col min="11524" max="11524" width="29.7109375" style="123" customWidth="1"/>
    <col min="11525" max="11525" width="13.42578125" style="123" customWidth="1"/>
    <col min="11526" max="11526" width="13.85546875" style="123" customWidth="1"/>
    <col min="11527" max="11531" width="16.5703125" style="123" customWidth="1"/>
    <col min="11532" max="11532" width="20.5703125" style="123" customWidth="1"/>
    <col min="11533" max="11533" width="21.140625" style="123" customWidth="1"/>
    <col min="11534" max="11534" width="9.5703125" style="123" customWidth="1"/>
    <col min="11535" max="11535" width="0.42578125" style="123" customWidth="1"/>
    <col min="11536" max="11542" width="6.42578125" style="123" customWidth="1"/>
    <col min="11543" max="11771" width="11.42578125" style="123"/>
    <col min="11772" max="11772" width="1" style="123" customWidth="1"/>
    <col min="11773" max="11773" width="4.28515625" style="123" customWidth="1"/>
    <col min="11774" max="11774" width="34.7109375" style="123" customWidth="1"/>
    <col min="11775" max="11775" width="0" style="123" hidden="1" customWidth="1"/>
    <col min="11776" max="11776" width="20" style="123" customWidth="1"/>
    <col min="11777" max="11777" width="20.85546875" style="123" customWidth="1"/>
    <col min="11778" max="11778" width="25" style="123" customWidth="1"/>
    <col min="11779" max="11779" width="18.7109375" style="123" customWidth="1"/>
    <col min="11780" max="11780" width="29.7109375" style="123" customWidth="1"/>
    <col min="11781" max="11781" width="13.42578125" style="123" customWidth="1"/>
    <col min="11782" max="11782" width="13.85546875" style="123" customWidth="1"/>
    <col min="11783" max="11787" width="16.5703125" style="123" customWidth="1"/>
    <col min="11788" max="11788" width="20.5703125" style="123" customWidth="1"/>
    <col min="11789" max="11789" width="21.140625" style="123" customWidth="1"/>
    <col min="11790" max="11790" width="9.5703125" style="123" customWidth="1"/>
    <col min="11791" max="11791" width="0.42578125" style="123" customWidth="1"/>
    <col min="11792" max="11798" width="6.42578125" style="123" customWidth="1"/>
    <col min="11799" max="12027" width="11.42578125" style="123"/>
    <col min="12028" max="12028" width="1" style="123" customWidth="1"/>
    <col min="12029" max="12029" width="4.28515625" style="123" customWidth="1"/>
    <col min="12030" max="12030" width="34.7109375" style="123" customWidth="1"/>
    <col min="12031" max="12031" width="0" style="123" hidden="1" customWidth="1"/>
    <col min="12032" max="12032" width="20" style="123" customWidth="1"/>
    <col min="12033" max="12033" width="20.85546875" style="123" customWidth="1"/>
    <col min="12034" max="12034" width="25" style="123" customWidth="1"/>
    <col min="12035" max="12035" width="18.7109375" style="123" customWidth="1"/>
    <col min="12036" max="12036" width="29.7109375" style="123" customWidth="1"/>
    <col min="12037" max="12037" width="13.42578125" style="123" customWidth="1"/>
    <col min="12038" max="12038" width="13.85546875" style="123" customWidth="1"/>
    <col min="12039" max="12043" width="16.5703125" style="123" customWidth="1"/>
    <col min="12044" max="12044" width="20.5703125" style="123" customWidth="1"/>
    <col min="12045" max="12045" width="21.140625" style="123" customWidth="1"/>
    <col min="12046" max="12046" width="9.5703125" style="123" customWidth="1"/>
    <col min="12047" max="12047" width="0.42578125" style="123" customWidth="1"/>
    <col min="12048" max="12054" width="6.42578125" style="123" customWidth="1"/>
    <col min="12055" max="12283" width="11.42578125" style="123"/>
    <col min="12284" max="12284" width="1" style="123" customWidth="1"/>
    <col min="12285" max="12285" width="4.28515625" style="123" customWidth="1"/>
    <col min="12286" max="12286" width="34.7109375" style="123" customWidth="1"/>
    <col min="12287" max="12287" width="0" style="123" hidden="1" customWidth="1"/>
    <col min="12288" max="12288" width="20" style="123" customWidth="1"/>
    <col min="12289" max="12289" width="20.85546875" style="123" customWidth="1"/>
    <col min="12290" max="12290" width="25" style="123" customWidth="1"/>
    <col min="12291" max="12291" width="18.7109375" style="123" customWidth="1"/>
    <col min="12292" max="12292" width="29.7109375" style="123" customWidth="1"/>
    <col min="12293" max="12293" width="13.42578125" style="123" customWidth="1"/>
    <col min="12294" max="12294" width="13.85546875" style="123" customWidth="1"/>
    <col min="12295" max="12299" width="16.5703125" style="123" customWidth="1"/>
    <col min="12300" max="12300" width="20.5703125" style="123" customWidth="1"/>
    <col min="12301" max="12301" width="21.140625" style="123" customWidth="1"/>
    <col min="12302" max="12302" width="9.5703125" style="123" customWidth="1"/>
    <col min="12303" max="12303" width="0.42578125" style="123" customWidth="1"/>
    <col min="12304" max="12310" width="6.42578125" style="123" customWidth="1"/>
    <col min="12311" max="12539" width="11.42578125" style="123"/>
    <col min="12540" max="12540" width="1" style="123" customWidth="1"/>
    <col min="12541" max="12541" width="4.28515625" style="123" customWidth="1"/>
    <col min="12542" max="12542" width="34.7109375" style="123" customWidth="1"/>
    <col min="12543" max="12543" width="0" style="123" hidden="1" customWidth="1"/>
    <col min="12544" max="12544" width="20" style="123" customWidth="1"/>
    <col min="12545" max="12545" width="20.85546875" style="123" customWidth="1"/>
    <col min="12546" max="12546" width="25" style="123" customWidth="1"/>
    <col min="12547" max="12547" width="18.7109375" style="123" customWidth="1"/>
    <col min="12548" max="12548" width="29.7109375" style="123" customWidth="1"/>
    <col min="12549" max="12549" width="13.42578125" style="123" customWidth="1"/>
    <col min="12550" max="12550" width="13.85546875" style="123" customWidth="1"/>
    <col min="12551" max="12555" width="16.5703125" style="123" customWidth="1"/>
    <col min="12556" max="12556" width="20.5703125" style="123" customWidth="1"/>
    <col min="12557" max="12557" width="21.140625" style="123" customWidth="1"/>
    <col min="12558" max="12558" width="9.5703125" style="123" customWidth="1"/>
    <col min="12559" max="12559" width="0.42578125" style="123" customWidth="1"/>
    <col min="12560" max="12566" width="6.42578125" style="123" customWidth="1"/>
    <col min="12567" max="12795" width="11.42578125" style="123"/>
    <col min="12796" max="12796" width="1" style="123" customWidth="1"/>
    <col min="12797" max="12797" width="4.28515625" style="123" customWidth="1"/>
    <col min="12798" max="12798" width="34.7109375" style="123" customWidth="1"/>
    <col min="12799" max="12799" width="0" style="123" hidden="1" customWidth="1"/>
    <col min="12800" max="12800" width="20" style="123" customWidth="1"/>
    <col min="12801" max="12801" width="20.85546875" style="123" customWidth="1"/>
    <col min="12802" max="12802" width="25" style="123" customWidth="1"/>
    <col min="12803" max="12803" width="18.7109375" style="123" customWidth="1"/>
    <col min="12804" max="12804" width="29.7109375" style="123" customWidth="1"/>
    <col min="12805" max="12805" width="13.42578125" style="123" customWidth="1"/>
    <col min="12806" max="12806" width="13.85546875" style="123" customWidth="1"/>
    <col min="12807" max="12811" width="16.5703125" style="123" customWidth="1"/>
    <col min="12812" max="12812" width="20.5703125" style="123" customWidth="1"/>
    <col min="12813" max="12813" width="21.140625" style="123" customWidth="1"/>
    <col min="12814" max="12814" width="9.5703125" style="123" customWidth="1"/>
    <col min="12815" max="12815" width="0.42578125" style="123" customWidth="1"/>
    <col min="12816" max="12822" width="6.42578125" style="123" customWidth="1"/>
    <col min="12823" max="13051" width="11.42578125" style="123"/>
    <col min="13052" max="13052" width="1" style="123" customWidth="1"/>
    <col min="13053" max="13053" width="4.28515625" style="123" customWidth="1"/>
    <col min="13054" max="13054" width="34.7109375" style="123" customWidth="1"/>
    <col min="13055" max="13055" width="0" style="123" hidden="1" customWidth="1"/>
    <col min="13056" max="13056" width="20" style="123" customWidth="1"/>
    <col min="13057" max="13057" width="20.85546875" style="123" customWidth="1"/>
    <col min="13058" max="13058" width="25" style="123" customWidth="1"/>
    <col min="13059" max="13059" width="18.7109375" style="123" customWidth="1"/>
    <col min="13060" max="13060" width="29.7109375" style="123" customWidth="1"/>
    <col min="13061" max="13061" width="13.42578125" style="123" customWidth="1"/>
    <col min="13062" max="13062" width="13.85546875" style="123" customWidth="1"/>
    <col min="13063" max="13067" width="16.5703125" style="123" customWidth="1"/>
    <col min="13068" max="13068" width="20.5703125" style="123" customWidth="1"/>
    <col min="13069" max="13069" width="21.140625" style="123" customWidth="1"/>
    <col min="13070" max="13070" width="9.5703125" style="123" customWidth="1"/>
    <col min="13071" max="13071" width="0.42578125" style="123" customWidth="1"/>
    <col min="13072" max="13078" width="6.42578125" style="123" customWidth="1"/>
    <col min="13079" max="13307" width="11.42578125" style="123"/>
    <col min="13308" max="13308" width="1" style="123" customWidth="1"/>
    <col min="13309" max="13309" width="4.28515625" style="123" customWidth="1"/>
    <col min="13310" max="13310" width="34.7109375" style="123" customWidth="1"/>
    <col min="13311" max="13311" width="0" style="123" hidden="1" customWidth="1"/>
    <col min="13312" max="13312" width="20" style="123" customWidth="1"/>
    <col min="13313" max="13313" width="20.85546875" style="123" customWidth="1"/>
    <col min="13314" max="13314" width="25" style="123" customWidth="1"/>
    <col min="13315" max="13315" width="18.7109375" style="123" customWidth="1"/>
    <col min="13316" max="13316" width="29.7109375" style="123" customWidth="1"/>
    <col min="13317" max="13317" width="13.42578125" style="123" customWidth="1"/>
    <col min="13318" max="13318" width="13.85546875" style="123" customWidth="1"/>
    <col min="13319" max="13323" width="16.5703125" style="123" customWidth="1"/>
    <col min="13324" max="13324" width="20.5703125" style="123" customWidth="1"/>
    <col min="13325" max="13325" width="21.140625" style="123" customWidth="1"/>
    <col min="13326" max="13326" width="9.5703125" style="123" customWidth="1"/>
    <col min="13327" max="13327" width="0.42578125" style="123" customWidth="1"/>
    <col min="13328" max="13334" width="6.42578125" style="123" customWidth="1"/>
    <col min="13335" max="13563" width="11.42578125" style="123"/>
    <col min="13564" max="13564" width="1" style="123" customWidth="1"/>
    <col min="13565" max="13565" width="4.28515625" style="123" customWidth="1"/>
    <col min="13566" max="13566" width="34.7109375" style="123" customWidth="1"/>
    <col min="13567" max="13567" width="0" style="123" hidden="1" customWidth="1"/>
    <col min="13568" max="13568" width="20" style="123" customWidth="1"/>
    <col min="13569" max="13569" width="20.85546875" style="123" customWidth="1"/>
    <col min="13570" max="13570" width="25" style="123" customWidth="1"/>
    <col min="13571" max="13571" width="18.7109375" style="123" customWidth="1"/>
    <col min="13572" max="13572" width="29.7109375" style="123" customWidth="1"/>
    <col min="13573" max="13573" width="13.42578125" style="123" customWidth="1"/>
    <col min="13574" max="13574" width="13.85546875" style="123" customWidth="1"/>
    <col min="13575" max="13579" width="16.5703125" style="123" customWidth="1"/>
    <col min="13580" max="13580" width="20.5703125" style="123" customWidth="1"/>
    <col min="13581" max="13581" width="21.140625" style="123" customWidth="1"/>
    <col min="13582" max="13582" width="9.5703125" style="123" customWidth="1"/>
    <col min="13583" max="13583" width="0.42578125" style="123" customWidth="1"/>
    <col min="13584" max="13590" width="6.42578125" style="123" customWidth="1"/>
    <col min="13591" max="13819" width="11.42578125" style="123"/>
    <col min="13820" max="13820" width="1" style="123" customWidth="1"/>
    <col min="13821" max="13821" width="4.28515625" style="123" customWidth="1"/>
    <col min="13822" max="13822" width="34.7109375" style="123" customWidth="1"/>
    <col min="13823" max="13823" width="0" style="123" hidden="1" customWidth="1"/>
    <col min="13824" max="13824" width="20" style="123" customWidth="1"/>
    <col min="13825" max="13825" width="20.85546875" style="123" customWidth="1"/>
    <col min="13826" max="13826" width="25" style="123" customWidth="1"/>
    <col min="13827" max="13827" width="18.7109375" style="123" customWidth="1"/>
    <col min="13828" max="13828" width="29.7109375" style="123" customWidth="1"/>
    <col min="13829" max="13829" width="13.42578125" style="123" customWidth="1"/>
    <col min="13830" max="13830" width="13.85546875" style="123" customWidth="1"/>
    <col min="13831" max="13835" width="16.5703125" style="123" customWidth="1"/>
    <col min="13836" max="13836" width="20.5703125" style="123" customWidth="1"/>
    <col min="13837" max="13837" width="21.140625" style="123" customWidth="1"/>
    <col min="13838" max="13838" width="9.5703125" style="123" customWidth="1"/>
    <col min="13839" max="13839" width="0.42578125" style="123" customWidth="1"/>
    <col min="13840" max="13846" width="6.42578125" style="123" customWidth="1"/>
    <col min="13847" max="14075" width="11.42578125" style="123"/>
    <col min="14076" max="14076" width="1" style="123" customWidth="1"/>
    <col min="14077" max="14077" width="4.28515625" style="123" customWidth="1"/>
    <col min="14078" max="14078" width="34.7109375" style="123" customWidth="1"/>
    <col min="14079" max="14079" width="0" style="123" hidden="1" customWidth="1"/>
    <col min="14080" max="14080" width="20" style="123" customWidth="1"/>
    <col min="14081" max="14081" width="20.85546875" style="123" customWidth="1"/>
    <col min="14082" max="14082" width="25" style="123" customWidth="1"/>
    <col min="14083" max="14083" width="18.7109375" style="123" customWidth="1"/>
    <col min="14084" max="14084" width="29.7109375" style="123" customWidth="1"/>
    <col min="14085" max="14085" width="13.42578125" style="123" customWidth="1"/>
    <col min="14086" max="14086" width="13.85546875" style="123" customWidth="1"/>
    <col min="14087" max="14091" width="16.5703125" style="123" customWidth="1"/>
    <col min="14092" max="14092" width="20.5703125" style="123" customWidth="1"/>
    <col min="14093" max="14093" width="21.140625" style="123" customWidth="1"/>
    <col min="14094" max="14094" width="9.5703125" style="123" customWidth="1"/>
    <col min="14095" max="14095" width="0.42578125" style="123" customWidth="1"/>
    <col min="14096" max="14102" width="6.42578125" style="123" customWidth="1"/>
    <col min="14103" max="14331" width="11.42578125" style="123"/>
    <col min="14332" max="14332" width="1" style="123" customWidth="1"/>
    <col min="14333" max="14333" width="4.28515625" style="123" customWidth="1"/>
    <col min="14334" max="14334" width="34.7109375" style="123" customWidth="1"/>
    <col min="14335" max="14335" width="0" style="123" hidden="1" customWidth="1"/>
    <col min="14336" max="14336" width="20" style="123" customWidth="1"/>
    <col min="14337" max="14337" width="20.85546875" style="123" customWidth="1"/>
    <col min="14338" max="14338" width="25" style="123" customWidth="1"/>
    <col min="14339" max="14339" width="18.7109375" style="123" customWidth="1"/>
    <col min="14340" max="14340" width="29.7109375" style="123" customWidth="1"/>
    <col min="14341" max="14341" width="13.42578125" style="123" customWidth="1"/>
    <col min="14342" max="14342" width="13.85546875" style="123" customWidth="1"/>
    <col min="14343" max="14347" width="16.5703125" style="123" customWidth="1"/>
    <col min="14348" max="14348" width="20.5703125" style="123" customWidth="1"/>
    <col min="14349" max="14349" width="21.140625" style="123" customWidth="1"/>
    <col min="14350" max="14350" width="9.5703125" style="123" customWidth="1"/>
    <col min="14351" max="14351" width="0.42578125" style="123" customWidth="1"/>
    <col min="14352" max="14358" width="6.42578125" style="123" customWidth="1"/>
    <col min="14359" max="14587" width="11.42578125" style="123"/>
    <col min="14588" max="14588" width="1" style="123" customWidth="1"/>
    <col min="14589" max="14589" width="4.28515625" style="123" customWidth="1"/>
    <col min="14590" max="14590" width="34.7109375" style="123" customWidth="1"/>
    <col min="14591" max="14591" width="0" style="123" hidden="1" customWidth="1"/>
    <col min="14592" max="14592" width="20" style="123" customWidth="1"/>
    <col min="14593" max="14593" width="20.85546875" style="123" customWidth="1"/>
    <col min="14594" max="14594" width="25" style="123" customWidth="1"/>
    <col min="14595" max="14595" width="18.7109375" style="123" customWidth="1"/>
    <col min="14596" max="14596" width="29.7109375" style="123" customWidth="1"/>
    <col min="14597" max="14597" width="13.42578125" style="123" customWidth="1"/>
    <col min="14598" max="14598" width="13.85546875" style="123" customWidth="1"/>
    <col min="14599" max="14603" width="16.5703125" style="123" customWidth="1"/>
    <col min="14604" max="14604" width="20.5703125" style="123" customWidth="1"/>
    <col min="14605" max="14605" width="21.140625" style="123" customWidth="1"/>
    <col min="14606" max="14606" width="9.5703125" style="123" customWidth="1"/>
    <col min="14607" max="14607" width="0.42578125" style="123" customWidth="1"/>
    <col min="14608" max="14614" width="6.42578125" style="123" customWidth="1"/>
    <col min="14615" max="14843" width="11.42578125" style="123"/>
    <col min="14844" max="14844" width="1" style="123" customWidth="1"/>
    <col min="14845" max="14845" width="4.28515625" style="123" customWidth="1"/>
    <col min="14846" max="14846" width="34.7109375" style="123" customWidth="1"/>
    <col min="14847" max="14847" width="0" style="123" hidden="1" customWidth="1"/>
    <col min="14848" max="14848" width="20" style="123" customWidth="1"/>
    <col min="14849" max="14849" width="20.85546875" style="123" customWidth="1"/>
    <col min="14850" max="14850" width="25" style="123" customWidth="1"/>
    <col min="14851" max="14851" width="18.7109375" style="123" customWidth="1"/>
    <col min="14852" max="14852" width="29.7109375" style="123" customWidth="1"/>
    <col min="14853" max="14853" width="13.42578125" style="123" customWidth="1"/>
    <col min="14854" max="14854" width="13.85546875" style="123" customWidth="1"/>
    <col min="14855" max="14859" width="16.5703125" style="123" customWidth="1"/>
    <col min="14860" max="14860" width="20.5703125" style="123" customWidth="1"/>
    <col min="14861" max="14861" width="21.140625" style="123" customWidth="1"/>
    <col min="14862" max="14862" width="9.5703125" style="123" customWidth="1"/>
    <col min="14863" max="14863" width="0.42578125" style="123" customWidth="1"/>
    <col min="14864" max="14870" width="6.42578125" style="123" customWidth="1"/>
    <col min="14871" max="15099" width="11.42578125" style="123"/>
    <col min="15100" max="15100" width="1" style="123" customWidth="1"/>
    <col min="15101" max="15101" width="4.28515625" style="123" customWidth="1"/>
    <col min="15102" max="15102" width="34.7109375" style="123" customWidth="1"/>
    <col min="15103" max="15103" width="0" style="123" hidden="1" customWidth="1"/>
    <col min="15104" max="15104" width="20" style="123" customWidth="1"/>
    <col min="15105" max="15105" width="20.85546875" style="123" customWidth="1"/>
    <col min="15106" max="15106" width="25" style="123" customWidth="1"/>
    <col min="15107" max="15107" width="18.7109375" style="123" customWidth="1"/>
    <col min="15108" max="15108" width="29.7109375" style="123" customWidth="1"/>
    <col min="15109" max="15109" width="13.42578125" style="123" customWidth="1"/>
    <col min="15110" max="15110" width="13.85546875" style="123" customWidth="1"/>
    <col min="15111" max="15115" width="16.5703125" style="123" customWidth="1"/>
    <col min="15116" max="15116" width="20.5703125" style="123" customWidth="1"/>
    <col min="15117" max="15117" width="21.140625" style="123" customWidth="1"/>
    <col min="15118" max="15118" width="9.5703125" style="123" customWidth="1"/>
    <col min="15119" max="15119" width="0.42578125" style="123" customWidth="1"/>
    <col min="15120" max="15126" width="6.42578125" style="123" customWidth="1"/>
    <col min="15127" max="15355" width="11.42578125" style="123"/>
    <col min="15356" max="15356" width="1" style="123" customWidth="1"/>
    <col min="15357" max="15357" width="4.28515625" style="123" customWidth="1"/>
    <col min="15358" max="15358" width="34.7109375" style="123" customWidth="1"/>
    <col min="15359" max="15359" width="0" style="123" hidden="1" customWidth="1"/>
    <col min="15360" max="15360" width="20" style="123" customWidth="1"/>
    <col min="15361" max="15361" width="20.85546875" style="123" customWidth="1"/>
    <col min="15362" max="15362" width="25" style="123" customWidth="1"/>
    <col min="15363" max="15363" width="18.7109375" style="123" customWidth="1"/>
    <col min="15364" max="15364" width="29.7109375" style="123" customWidth="1"/>
    <col min="15365" max="15365" width="13.42578125" style="123" customWidth="1"/>
    <col min="15366" max="15366" width="13.85546875" style="123" customWidth="1"/>
    <col min="15367" max="15371" width="16.5703125" style="123" customWidth="1"/>
    <col min="15372" max="15372" width="20.5703125" style="123" customWidth="1"/>
    <col min="15373" max="15373" width="21.140625" style="123" customWidth="1"/>
    <col min="15374" max="15374" width="9.5703125" style="123" customWidth="1"/>
    <col min="15375" max="15375" width="0.42578125" style="123" customWidth="1"/>
    <col min="15376" max="15382" width="6.42578125" style="123" customWidth="1"/>
    <col min="15383" max="15611" width="11.42578125" style="123"/>
    <col min="15612" max="15612" width="1" style="123" customWidth="1"/>
    <col min="15613" max="15613" width="4.28515625" style="123" customWidth="1"/>
    <col min="15614" max="15614" width="34.7109375" style="123" customWidth="1"/>
    <col min="15615" max="15615" width="0" style="123" hidden="1" customWidth="1"/>
    <col min="15616" max="15616" width="20" style="123" customWidth="1"/>
    <col min="15617" max="15617" width="20.85546875" style="123" customWidth="1"/>
    <col min="15618" max="15618" width="25" style="123" customWidth="1"/>
    <col min="15619" max="15619" width="18.7109375" style="123" customWidth="1"/>
    <col min="15620" max="15620" width="29.7109375" style="123" customWidth="1"/>
    <col min="15621" max="15621" width="13.42578125" style="123" customWidth="1"/>
    <col min="15622" max="15622" width="13.85546875" style="123" customWidth="1"/>
    <col min="15623" max="15627" width="16.5703125" style="123" customWidth="1"/>
    <col min="15628" max="15628" width="20.5703125" style="123" customWidth="1"/>
    <col min="15629" max="15629" width="21.140625" style="123" customWidth="1"/>
    <col min="15630" max="15630" width="9.5703125" style="123" customWidth="1"/>
    <col min="15631" max="15631" width="0.42578125" style="123" customWidth="1"/>
    <col min="15632" max="15638" width="6.42578125" style="123" customWidth="1"/>
    <col min="15639" max="15867" width="11.42578125" style="123"/>
    <col min="15868" max="15868" width="1" style="123" customWidth="1"/>
    <col min="15869" max="15869" width="4.28515625" style="123" customWidth="1"/>
    <col min="15870" max="15870" width="34.7109375" style="123" customWidth="1"/>
    <col min="15871" max="15871" width="0" style="123" hidden="1" customWidth="1"/>
    <col min="15872" max="15872" width="20" style="123" customWidth="1"/>
    <col min="15873" max="15873" width="20.85546875" style="123" customWidth="1"/>
    <col min="15874" max="15874" width="25" style="123" customWidth="1"/>
    <col min="15875" max="15875" width="18.7109375" style="123" customWidth="1"/>
    <col min="15876" max="15876" width="29.7109375" style="123" customWidth="1"/>
    <col min="15877" max="15877" width="13.42578125" style="123" customWidth="1"/>
    <col min="15878" max="15878" width="13.85546875" style="123" customWidth="1"/>
    <col min="15879" max="15883" width="16.5703125" style="123" customWidth="1"/>
    <col min="15884" max="15884" width="20.5703125" style="123" customWidth="1"/>
    <col min="15885" max="15885" width="21.140625" style="123" customWidth="1"/>
    <col min="15886" max="15886" width="9.5703125" style="123" customWidth="1"/>
    <col min="15887" max="15887" width="0.42578125" style="123" customWidth="1"/>
    <col min="15888" max="15894" width="6.42578125" style="123" customWidth="1"/>
    <col min="15895" max="16123" width="11.42578125" style="123"/>
    <col min="16124" max="16124" width="1" style="123" customWidth="1"/>
    <col min="16125" max="16125" width="4.28515625" style="123" customWidth="1"/>
    <col min="16126" max="16126" width="34.7109375" style="123" customWidth="1"/>
    <col min="16127" max="16127" width="0" style="123" hidden="1" customWidth="1"/>
    <col min="16128" max="16128" width="20" style="123" customWidth="1"/>
    <col min="16129" max="16129" width="20.85546875" style="123" customWidth="1"/>
    <col min="16130" max="16130" width="25" style="123" customWidth="1"/>
    <col min="16131" max="16131" width="18.7109375" style="123" customWidth="1"/>
    <col min="16132" max="16132" width="29.7109375" style="123" customWidth="1"/>
    <col min="16133" max="16133" width="13.42578125" style="123" customWidth="1"/>
    <col min="16134" max="16134" width="13.85546875" style="123" customWidth="1"/>
    <col min="16135" max="16139" width="16.5703125" style="123" customWidth="1"/>
    <col min="16140" max="16140" width="20.5703125" style="123" customWidth="1"/>
    <col min="16141" max="16141" width="21.140625" style="123" customWidth="1"/>
    <col min="16142" max="16142" width="9.5703125" style="123" customWidth="1"/>
    <col min="16143" max="16143" width="0.42578125" style="123" customWidth="1"/>
    <col min="16144" max="16150" width="6.42578125" style="123" customWidth="1"/>
    <col min="16151" max="16371" width="11.42578125" style="123"/>
    <col min="16372" max="16384" width="11.42578125" style="123" customWidth="1"/>
  </cols>
  <sheetData>
    <row r="2" spans="1:16" ht="26.25" x14ac:dyDescent="0.25">
      <c r="B2" s="516" t="s">
        <v>77</v>
      </c>
      <c r="C2" s="517"/>
      <c r="D2" s="517"/>
      <c r="E2" s="517"/>
      <c r="F2" s="517"/>
      <c r="G2" s="517"/>
      <c r="H2" s="517"/>
      <c r="I2" s="517"/>
      <c r="J2" s="517"/>
      <c r="K2" s="517"/>
      <c r="L2" s="517"/>
      <c r="M2" s="517"/>
      <c r="N2" s="517"/>
      <c r="O2" s="517"/>
      <c r="P2" s="517"/>
    </row>
    <row r="4" spans="1:16" ht="26.25" x14ac:dyDescent="0.25">
      <c r="B4" s="520" t="s">
        <v>78</v>
      </c>
      <c r="C4" s="520"/>
      <c r="D4" s="520"/>
      <c r="E4" s="520"/>
      <c r="F4" s="520"/>
      <c r="G4" s="520"/>
      <c r="H4" s="520"/>
      <c r="I4" s="520"/>
      <c r="J4" s="520"/>
      <c r="K4" s="520"/>
      <c r="L4" s="520"/>
      <c r="M4" s="520"/>
      <c r="N4" s="520"/>
      <c r="O4" s="520"/>
      <c r="P4" s="520"/>
    </row>
    <row r="5" spans="1:16" s="171" customFormat="1" ht="20.25" x14ac:dyDescent="0.3">
      <c r="A5" s="521" t="s">
        <v>79</v>
      </c>
      <c r="B5" s="521"/>
      <c r="C5" s="521"/>
      <c r="D5" s="521"/>
      <c r="E5" s="521"/>
      <c r="F5" s="521"/>
      <c r="G5" s="521"/>
      <c r="H5" s="521"/>
      <c r="I5" s="521"/>
      <c r="J5" s="521"/>
      <c r="K5" s="521"/>
      <c r="L5" s="521"/>
    </row>
    <row r="6" spans="1:16" ht="15" thickBot="1" x14ac:dyDescent="0.3"/>
    <row r="7" spans="1:16" ht="21" thickBot="1" x14ac:dyDescent="0.3">
      <c r="B7" s="101" t="s">
        <v>80</v>
      </c>
      <c r="C7" s="500" t="s">
        <v>17</v>
      </c>
      <c r="D7" s="500"/>
      <c r="E7" s="500"/>
      <c r="F7" s="500"/>
      <c r="G7" s="500"/>
      <c r="H7" s="500"/>
      <c r="I7" s="500"/>
      <c r="J7" s="500"/>
      <c r="K7" s="500"/>
      <c r="L7" s="500"/>
      <c r="M7" s="500"/>
      <c r="N7" s="501"/>
    </row>
    <row r="8" spans="1:16" ht="15.75" thickBot="1" x14ac:dyDescent="0.3">
      <c r="B8" s="102" t="s">
        <v>81</v>
      </c>
      <c r="C8" s="500"/>
      <c r="D8" s="500"/>
      <c r="E8" s="500"/>
      <c r="F8" s="500"/>
      <c r="G8" s="500"/>
      <c r="H8" s="500"/>
      <c r="I8" s="500"/>
      <c r="J8" s="500"/>
      <c r="K8" s="500"/>
      <c r="L8" s="500"/>
      <c r="M8" s="500"/>
      <c r="N8" s="501"/>
    </row>
    <row r="9" spans="1:16" ht="15.75" thickBot="1" x14ac:dyDescent="0.3">
      <c r="B9" s="102" t="s">
        <v>82</v>
      </c>
      <c r="C9" s="500"/>
      <c r="D9" s="500"/>
      <c r="E9" s="500"/>
      <c r="F9" s="500"/>
      <c r="G9" s="500"/>
      <c r="H9" s="500"/>
      <c r="I9" s="500"/>
      <c r="J9" s="500"/>
      <c r="K9" s="500"/>
      <c r="L9" s="500"/>
      <c r="M9" s="500"/>
      <c r="N9" s="501"/>
    </row>
    <row r="10" spans="1:16" ht="15.75" thickBot="1" x14ac:dyDescent="0.3">
      <c r="B10" s="102" t="s">
        <v>83</v>
      </c>
      <c r="C10" s="500"/>
      <c r="D10" s="500"/>
      <c r="E10" s="500"/>
      <c r="F10" s="500"/>
      <c r="G10" s="500"/>
      <c r="H10" s="500"/>
      <c r="I10" s="500"/>
      <c r="J10" s="500"/>
      <c r="K10" s="500"/>
      <c r="L10" s="500"/>
      <c r="M10" s="500"/>
      <c r="N10" s="501"/>
    </row>
    <row r="11" spans="1:16" ht="15.75" thickBot="1" x14ac:dyDescent="0.3">
      <c r="B11" s="102" t="s">
        <v>84</v>
      </c>
      <c r="C11" s="502">
        <v>3</v>
      </c>
      <c r="D11" s="502"/>
      <c r="E11" s="503"/>
      <c r="F11" s="172"/>
      <c r="G11" s="172"/>
      <c r="H11" s="172"/>
      <c r="I11" s="172"/>
      <c r="J11" s="172"/>
      <c r="K11" s="172"/>
      <c r="L11" s="172"/>
      <c r="M11" s="172"/>
      <c r="N11" s="173"/>
    </row>
    <row r="12" spans="1:16" ht="15.75" thickBot="1" x14ac:dyDescent="0.3">
      <c r="B12" s="103" t="s">
        <v>85</v>
      </c>
      <c r="C12" s="147">
        <v>42023</v>
      </c>
      <c r="D12" s="104"/>
      <c r="E12" s="104"/>
      <c r="F12" s="104"/>
      <c r="G12" s="104"/>
      <c r="H12" s="104"/>
      <c r="I12" s="104"/>
      <c r="J12" s="104"/>
      <c r="K12" s="104"/>
      <c r="L12" s="104"/>
      <c r="M12" s="104"/>
      <c r="N12" s="105"/>
    </row>
    <row r="13" spans="1:16" ht="15.75" x14ac:dyDescent="0.25">
      <c r="B13" s="106"/>
      <c r="C13" s="148"/>
      <c r="D13" s="107"/>
      <c r="E13" s="107"/>
      <c r="F13" s="107"/>
      <c r="G13" s="107"/>
      <c r="H13" s="107"/>
      <c r="I13" s="174"/>
      <c r="J13" s="174"/>
      <c r="K13" s="174"/>
      <c r="L13" s="174"/>
      <c r="M13" s="174"/>
      <c r="N13" s="107"/>
    </row>
    <row r="14" spans="1:16" ht="15" x14ac:dyDescent="0.25">
      <c r="I14" s="174"/>
      <c r="J14" s="174"/>
      <c r="K14" s="174"/>
      <c r="L14" s="174"/>
      <c r="M14" s="174"/>
      <c r="N14" s="175"/>
    </row>
    <row r="15" spans="1:16" ht="15" customHeight="1" x14ac:dyDescent="0.25">
      <c r="B15" s="498" t="s">
        <v>86</v>
      </c>
      <c r="C15" s="498"/>
      <c r="D15" s="176" t="s">
        <v>87</v>
      </c>
      <c r="E15" s="176" t="s">
        <v>88</v>
      </c>
      <c r="F15" s="176" t="s">
        <v>89</v>
      </c>
      <c r="G15" s="177"/>
      <c r="I15" s="149"/>
      <c r="J15" s="149"/>
      <c r="K15" s="149"/>
      <c r="L15" s="149"/>
      <c r="M15" s="149"/>
      <c r="N15" s="175"/>
    </row>
    <row r="16" spans="1:16" ht="15" x14ac:dyDescent="0.25">
      <c r="B16" s="498"/>
      <c r="C16" s="498"/>
      <c r="D16" s="176">
        <v>3</v>
      </c>
      <c r="E16" s="178">
        <v>291827000</v>
      </c>
      <c r="F16" s="178">
        <v>100</v>
      </c>
      <c r="G16" s="179"/>
      <c r="I16" s="150"/>
      <c r="J16" s="150"/>
      <c r="K16" s="150"/>
      <c r="L16" s="150"/>
      <c r="M16" s="150"/>
      <c r="N16" s="175"/>
    </row>
    <row r="17" spans="1:14" ht="15" x14ac:dyDescent="0.25">
      <c r="B17" s="498"/>
      <c r="C17" s="498"/>
      <c r="D17" s="176"/>
      <c r="E17" s="178"/>
      <c r="F17" s="178"/>
      <c r="G17" s="179"/>
      <c r="I17" s="150"/>
      <c r="J17" s="150"/>
      <c r="K17" s="150"/>
      <c r="L17" s="150"/>
      <c r="M17" s="150"/>
      <c r="N17" s="175"/>
    </row>
    <row r="18" spans="1:14" ht="15" x14ac:dyDescent="0.25">
      <c r="B18" s="498"/>
      <c r="C18" s="498"/>
      <c r="D18" s="176"/>
      <c r="E18" s="178"/>
      <c r="F18" s="178"/>
      <c r="G18" s="179"/>
      <c r="I18" s="150"/>
      <c r="J18" s="150"/>
      <c r="K18" s="150"/>
      <c r="L18" s="150"/>
      <c r="M18" s="150"/>
      <c r="N18" s="175"/>
    </row>
    <row r="19" spans="1:14" ht="15" x14ac:dyDescent="0.25">
      <c r="B19" s="498"/>
      <c r="C19" s="498"/>
      <c r="D19" s="176"/>
      <c r="E19" s="180"/>
      <c r="F19" s="178"/>
      <c r="G19" s="179"/>
      <c r="H19" s="151"/>
      <c r="I19" s="150"/>
      <c r="J19" s="150"/>
      <c r="K19" s="150"/>
      <c r="L19" s="150"/>
      <c r="M19" s="150"/>
      <c r="N19" s="181"/>
    </row>
    <row r="20" spans="1:14" ht="15" x14ac:dyDescent="0.25">
      <c r="B20" s="498"/>
      <c r="C20" s="498"/>
      <c r="D20" s="176"/>
      <c r="E20" s="180"/>
      <c r="F20" s="178"/>
      <c r="G20" s="179"/>
      <c r="H20" s="151"/>
      <c r="I20" s="152"/>
      <c r="J20" s="152"/>
      <c r="K20" s="152"/>
      <c r="L20" s="152"/>
      <c r="M20" s="152"/>
      <c r="N20" s="181"/>
    </row>
    <row r="21" spans="1:14" ht="15" x14ac:dyDescent="0.25">
      <c r="B21" s="498"/>
      <c r="C21" s="498"/>
      <c r="D21" s="176"/>
      <c r="E21" s="180"/>
      <c r="F21" s="178"/>
      <c r="G21" s="179"/>
      <c r="H21" s="151"/>
      <c r="I21" s="174"/>
      <c r="J21" s="174"/>
      <c r="K21" s="174"/>
      <c r="L21" s="174"/>
      <c r="M21" s="174"/>
      <c r="N21" s="181"/>
    </row>
    <row r="22" spans="1:14" ht="15" x14ac:dyDescent="0.25">
      <c r="B22" s="498"/>
      <c r="C22" s="498"/>
      <c r="D22" s="176"/>
      <c r="E22" s="180"/>
      <c r="F22" s="178"/>
      <c r="G22" s="179"/>
      <c r="H22" s="151"/>
      <c r="I22" s="174"/>
      <c r="J22" s="174"/>
      <c r="K22" s="174"/>
      <c r="L22" s="174"/>
      <c r="M22" s="174"/>
      <c r="N22" s="181"/>
    </row>
    <row r="23" spans="1:14" ht="15.75" thickBot="1" x14ac:dyDescent="0.3">
      <c r="B23" s="489" t="s">
        <v>90</v>
      </c>
      <c r="C23" s="491"/>
      <c r="D23" s="176"/>
      <c r="E23" s="182">
        <f>SUM(E16:E22)</f>
        <v>291827000</v>
      </c>
      <c r="F23" s="178">
        <f>SUM(F16:F22)</f>
        <v>100</v>
      </c>
      <c r="G23" s="179"/>
      <c r="H23" s="151"/>
      <c r="I23" s="174"/>
      <c r="J23" s="174"/>
      <c r="K23" s="174"/>
      <c r="L23" s="174"/>
      <c r="M23" s="174"/>
      <c r="N23" s="181"/>
    </row>
    <row r="24" spans="1:14" ht="43.5" thickBot="1" x14ac:dyDescent="0.3">
      <c r="A24" s="131"/>
      <c r="B24" s="127" t="s">
        <v>91</v>
      </c>
      <c r="C24" s="127" t="s">
        <v>92</v>
      </c>
      <c r="E24" s="149"/>
      <c r="F24" s="149"/>
      <c r="G24" s="149"/>
      <c r="H24" s="149"/>
      <c r="I24" s="132"/>
      <c r="J24" s="132"/>
      <c r="K24" s="132"/>
      <c r="L24" s="132"/>
      <c r="M24" s="132"/>
    </row>
    <row r="25" spans="1:14" ht="15.75" thickBot="1" x14ac:dyDescent="0.3">
      <c r="A25" s="183">
        <v>1</v>
      </c>
      <c r="C25" s="184">
        <f>+F23*80%</f>
        <v>80</v>
      </c>
      <c r="D25" s="150"/>
      <c r="E25" s="185">
        <f>E23</f>
        <v>291827000</v>
      </c>
      <c r="F25" s="153"/>
      <c r="G25" s="153"/>
      <c r="H25" s="153"/>
      <c r="I25" s="186"/>
      <c r="J25" s="186"/>
      <c r="K25" s="186"/>
      <c r="L25" s="186"/>
      <c r="M25" s="186"/>
    </row>
    <row r="26" spans="1:14" ht="15" x14ac:dyDescent="0.25">
      <c r="A26" s="187"/>
      <c r="C26" s="108"/>
      <c r="D26" s="150"/>
      <c r="E26" s="154"/>
      <c r="F26" s="153"/>
      <c r="G26" s="153"/>
      <c r="H26" s="153"/>
      <c r="I26" s="186"/>
      <c r="J26" s="186"/>
      <c r="K26" s="186"/>
      <c r="L26" s="186"/>
      <c r="M26" s="186"/>
    </row>
    <row r="27" spans="1:14" ht="15" x14ac:dyDescent="0.25">
      <c r="A27" s="187"/>
      <c r="C27" s="108"/>
      <c r="D27" s="150"/>
      <c r="E27" s="154"/>
      <c r="F27" s="153"/>
      <c r="G27" s="153"/>
      <c r="H27" s="153"/>
      <c r="I27" s="186"/>
      <c r="J27" s="186"/>
      <c r="K27" s="186"/>
      <c r="L27" s="186"/>
      <c r="M27" s="186"/>
    </row>
    <row r="28" spans="1:14" ht="15" x14ac:dyDescent="0.2">
      <c r="A28" s="187"/>
      <c r="B28" s="188" t="s">
        <v>93</v>
      </c>
      <c r="C28" s="171"/>
      <c r="D28" s="171"/>
      <c r="E28" s="171"/>
      <c r="F28" s="171"/>
      <c r="G28" s="171"/>
      <c r="H28" s="171"/>
      <c r="I28" s="174"/>
      <c r="J28" s="174"/>
      <c r="K28" s="174"/>
      <c r="L28" s="174"/>
      <c r="M28" s="174"/>
      <c r="N28" s="175"/>
    </row>
    <row r="29" spans="1:14" ht="15" x14ac:dyDescent="0.2">
      <c r="A29" s="187"/>
      <c r="B29" s="171"/>
      <c r="C29" s="171"/>
      <c r="D29" s="171"/>
      <c r="E29" s="171"/>
      <c r="F29" s="171"/>
      <c r="G29" s="171"/>
      <c r="H29" s="171"/>
      <c r="I29" s="174"/>
      <c r="J29" s="174"/>
      <c r="K29" s="174"/>
      <c r="L29" s="174"/>
      <c r="M29" s="174"/>
      <c r="N29" s="175"/>
    </row>
    <row r="30" spans="1:14" ht="15" x14ac:dyDescent="0.2">
      <c r="A30" s="187"/>
      <c r="B30" s="176" t="s">
        <v>94</v>
      </c>
      <c r="C30" s="176" t="s">
        <v>75</v>
      </c>
      <c r="D30" s="176" t="s">
        <v>95</v>
      </c>
      <c r="E30" s="176" t="s">
        <v>96</v>
      </c>
      <c r="F30" s="171"/>
      <c r="G30" s="171"/>
      <c r="H30" s="171"/>
      <c r="I30" s="174"/>
      <c r="J30" s="174"/>
      <c r="K30" s="174"/>
      <c r="L30" s="174"/>
      <c r="M30" s="174"/>
      <c r="N30" s="175"/>
    </row>
    <row r="31" spans="1:14" ht="28.5" x14ac:dyDescent="0.2">
      <c r="A31" s="187"/>
      <c r="B31" s="99" t="s">
        <v>97</v>
      </c>
      <c r="C31" s="85"/>
      <c r="D31" s="85" t="s">
        <v>98</v>
      </c>
      <c r="E31" s="144" t="s">
        <v>233</v>
      </c>
      <c r="F31" s="171"/>
      <c r="G31" s="171"/>
      <c r="H31" s="171"/>
      <c r="I31" s="174"/>
      <c r="J31" s="174"/>
      <c r="K31" s="174"/>
      <c r="L31" s="174"/>
      <c r="M31" s="174"/>
      <c r="N31" s="175"/>
    </row>
    <row r="32" spans="1:14" ht="15" x14ac:dyDescent="0.2">
      <c r="A32" s="187"/>
      <c r="B32" s="99" t="s">
        <v>99</v>
      </c>
      <c r="C32" s="85" t="s">
        <v>98</v>
      </c>
      <c r="D32" s="85"/>
      <c r="E32" s="144"/>
      <c r="F32" s="171"/>
      <c r="G32" s="171"/>
      <c r="H32" s="171"/>
      <c r="I32" s="174"/>
      <c r="J32" s="174"/>
      <c r="K32" s="174"/>
      <c r="L32" s="174"/>
      <c r="M32" s="174"/>
      <c r="N32" s="175"/>
    </row>
    <row r="33" spans="1:14" ht="15" x14ac:dyDescent="0.2">
      <c r="A33" s="187"/>
      <c r="B33" s="99" t="s">
        <v>100</v>
      </c>
      <c r="C33" s="85" t="s">
        <v>98</v>
      </c>
      <c r="D33" s="85"/>
      <c r="E33" s="144"/>
      <c r="F33" s="171"/>
      <c r="G33" s="171"/>
      <c r="H33" s="171"/>
      <c r="I33" s="174"/>
      <c r="J33" s="174"/>
      <c r="K33" s="174"/>
      <c r="L33" s="174"/>
      <c r="M33" s="174"/>
      <c r="N33" s="175"/>
    </row>
    <row r="34" spans="1:14" ht="99.75" x14ac:dyDescent="0.2">
      <c r="A34" s="187"/>
      <c r="B34" s="99" t="s">
        <v>101</v>
      </c>
      <c r="C34" s="85"/>
      <c r="D34" s="85" t="s">
        <v>98</v>
      </c>
      <c r="E34" s="144" t="s">
        <v>234</v>
      </c>
      <c r="F34" s="171"/>
      <c r="G34" s="171"/>
      <c r="H34" s="171"/>
      <c r="I34" s="174"/>
      <c r="J34" s="174"/>
      <c r="K34" s="174"/>
      <c r="L34" s="174"/>
      <c r="M34" s="174"/>
      <c r="N34" s="175"/>
    </row>
    <row r="35" spans="1:14" ht="15" x14ac:dyDescent="0.2">
      <c r="A35" s="187"/>
      <c r="B35" s="171"/>
      <c r="C35" s="171"/>
      <c r="D35" s="171"/>
      <c r="E35" s="171"/>
      <c r="F35" s="171"/>
      <c r="G35" s="171"/>
      <c r="H35" s="171"/>
      <c r="I35" s="174"/>
      <c r="J35" s="174"/>
      <c r="K35" s="174"/>
      <c r="L35" s="174"/>
      <c r="M35" s="174"/>
      <c r="N35" s="175"/>
    </row>
    <row r="36" spans="1:14" ht="15" x14ac:dyDescent="0.2">
      <c r="A36" s="187"/>
      <c r="B36" s="171"/>
      <c r="C36" s="171"/>
      <c r="D36" s="171"/>
      <c r="E36" s="171"/>
      <c r="F36" s="171"/>
      <c r="G36" s="171"/>
      <c r="H36" s="171"/>
      <c r="I36" s="174"/>
      <c r="J36" s="174"/>
      <c r="K36" s="174"/>
      <c r="L36" s="174"/>
      <c r="M36" s="174"/>
      <c r="N36" s="175"/>
    </row>
    <row r="37" spans="1:14" ht="15" x14ac:dyDescent="0.2">
      <c r="A37" s="187"/>
      <c r="B37" s="188" t="s">
        <v>102</v>
      </c>
      <c r="C37" s="171"/>
      <c r="D37" s="171"/>
      <c r="E37" s="171"/>
      <c r="F37" s="171"/>
      <c r="G37" s="171"/>
      <c r="H37" s="171"/>
      <c r="I37" s="174"/>
      <c r="J37" s="174"/>
      <c r="K37" s="174"/>
      <c r="L37" s="174"/>
      <c r="M37" s="174"/>
      <c r="N37" s="175"/>
    </row>
    <row r="38" spans="1:14" ht="15" x14ac:dyDescent="0.2">
      <c r="A38" s="187"/>
      <c r="B38" s="171"/>
      <c r="C38" s="171"/>
      <c r="D38" s="171"/>
      <c r="E38" s="171"/>
      <c r="F38" s="171"/>
      <c r="G38" s="171"/>
      <c r="H38" s="171"/>
      <c r="I38" s="174"/>
      <c r="J38" s="174"/>
      <c r="K38" s="174"/>
      <c r="L38" s="174"/>
      <c r="M38" s="174"/>
      <c r="N38" s="175"/>
    </row>
    <row r="39" spans="1:14" ht="15" x14ac:dyDescent="0.2">
      <c r="A39" s="187"/>
      <c r="B39" s="171"/>
      <c r="C39" s="171"/>
      <c r="D39" s="171"/>
      <c r="E39" s="171"/>
      <c r="F39" s="171"/>
      <c r="G39" s="171"/>
      <c r="H39" s="171"/>
      <c r="I39" s="174"/>
      <c r="J39" s="174"/>
      <c r="K39" s="174"/>
      <c r="L39" s="174"/>
      <c r="M39" s="174"/>
      <c r="N39" s="175"/>
    </row>
    <row r="40" spans="1:14" ht="15" x14ac:dyDescent="0.2">
      <c r="A40" s="187"/>
      <c r="B40" s="176" t="s">
        <v>94</v>
      </c>
      <c r="C40" s="176" t="s">
        <v>103</v>
      </c>
      <c r="D40" s="158" t="s">
        <v>104</v>
      </c>
      <c r="E40" s="158" t="s">
        <v>105</v>
      </c>
      <c r="F40" s="171"/>
      <c r="G40" s="171"/>
      <c r="H40" s="171"/>
      <c r="I40" s="174"/>
      <c r="J40" s="174"/>
      <c r="K40" s="174"/>
      <c r="L40" s="174"/>
      <c r="M40" s="174"/>
      <c r="N40" s="175"/>
    </row>
    <row r="41" spans="1:14" ht="42.75" x14ac:dyDescent="0.2">
      <c r="A41" s="187"/>
      <c r="B41" s="190" t="s">
        <v>106</v>
      </c>
      <c r="C41" s="47">
        <v>40</v>
      </c>
      <c r="D41" s="85">
        <v>0</v>
      </c>
      <c r="E41" s="474">
        <f>+D41+D42</f>
        <v>0</v>
      </c>
      <c r="F41" s="171"/>
      <c r="G41" s="171"/>
      <c r="H41" s="171"/>
      <c r="I41" s="174"/>
      <c r="J41" s="174"/>
      <c r="K41" s="174"/>
      <c r="L41" s="174"/>
      <c r="M41" s="174"/>
      <c r="N41" s="175"/>
    </row>
    <row r="42" spans="1:14" ht="71.25" x14ac:dyDescent="0.2">
      <c r="A42" s="187"/>
      <c r="B42" s="190" t="s">
        <v>107</v>
      </c>
      <c r="C42" s="47">
        <v>60</v>
      </c>
      <c r="D42" s="85">
        <v>0</v>
      </c>
      <c r="E42" s="475"/>
      <c r="F42" s="171"/>
      <c r="G42" s="171"/>
      <c r="H42" s="171"/>
      <c r="I42" s="174"/>
      <c r="J42" s="174"/>
      <c r="K42" s="174"/>
      <c r="L42" s="174"/>
      <c r="M42" s="174"/>
      <c r="N42" s="175"/>
    </row>
    <row r="43" spans="1:14" ht="15" x14ac:dyDescent="0.25">
      <c r="A43" s="187"/>
      <c r="C43" s="108"/>
      <c r="D43" s="150"/>
      <c r="E43" s="154"/>
      <c r="F43" s="153"/>
      <c r="G43" s="153"/>
      <c r="H43" s="153"/>
      <c r="I43" s="186"/>
      <c r="J43" s="186"/>
      <c r="K43" s="186"/>
      <c r="L43" s="186"/>
      <c r="M43" s="186"/>
    </row>
    <row r="44" spans="1:14" ht="15" x14ac:dyDescent="0.25">
      <c r="A44" s="187"/>
      <c r="C44" s="108"/>
      <c r="D44" s="150"/>
      <c r="E44" s="154"/>
      <c r="F44" s="153"/>
      <c r="G44" s="153"/>
      <c r="H44" s="153"/>
      <c r="I44" s="186"/>
      <c r="J44" s="186"/>
      <c r="K44" s="186"/>
      <c r="L44" s="186"/>
      <c r="M44" s="186"/>
    </row>
    <row r="45" spans="1:14" ht="15" x14ac:dyDescent="0.25">
      <c r="A45" s="187"/>
      <c r="C45" s="108"/>
      <c r="D45" s="150"/>
      <c r="E45" s="154"/>
      <c r="F45" s="153"/>
      <c r="G45" s="153"/>
      <c r="H45" s="153"/>
      <c r="I45" s="186"/>
      <c r="J45" s="186"/>
      <c r="K45" s="186"/>
      <c r="L45" s="186"/>
      <c r="M45" s="186"/>
    </row>
    <row r="46" spans="1:14" ht="15.75" customHeight="1" thickBot="1" x14ac:dyDescent="0.3">
      <c r="M46" s="504" t="s">
        <v>108</v>
      </c>
      <c r="N46" s="504"/>
    </row>
    <row r="47" spans="1:14" ht="15" x14ac:dyDescent="0.25">
      <c r="B47" s="188" t="s">
        <v>109</v>
      </c>
      <c r="M47" s="191"/>
      <c r="N47" s="191"/>
    </row>
    <row r="48" spans="1:14" ht="15" thickBot="1" x14ac:dyDescent="0.3">
      <c r="M48" s="191"/>
      <c r="N48" s="191"/>
    </row>
    <row r="49" spans="1:26" s="174" customFormat="1" ht="75" x14ac:dyDescent="0.25">
      <c r="B49" s="192" t="s">
        <v>110</v>
      </c>
      <c r="C49" s="192" t="s">
        <v>111</v>
      </c>
      <c r="D49" s="192" t="s">
        <v>112</v>
      </c>
      <c r="E49" s="192" t="s">
        <v>113</v>
      </c>
      <c r="F49" s="192" t="s">
        <v>114</v>
      </c>
      <c r="G49" s="192" t="s">
        <v>115</v>
      </c>
      <c r="H49" s="192" t="s">
        <v>116</v>
      </c>
      <c r="I49" s="192" t="s">
        <v>117</v>
      </c>
      <c r="J49" s="192" t="s">
        <v>118</v>
      </c>
      <c r="K49" s="192" t="s">
        <v>119</v>
      </c>
      <c r="L49" s="192" t="s">
        <v>120</v>
      </c>
      <c r="M49" s="193" t="s">
        <v>121</v>
      </c>
      <c r="N49" s="192" t="s">
        <v>122</v>
      </c>
      <c r="O49" s="192" t="s">
        <v>123</v>
      </c>
      <c r="P49" s="194" t="s">
        <v>124</v>
      </c>
      <c r="Q49" s="194" t="s">
        <v>125</v>
      </c>
    </row>
    <row r="50" spans="1:26" s="79" customFormat="1" ht="114" x14ac:dyDescent="0.25">
      <c r="A50" s="47">
        <v>1</v>
      </c>
      <c r="B50" s="62" t="s">
        <v>17</v>
      </c>
      <c r="C50" s="62" t="s">
        <v>17</v>
      </c>
      <c r="D50" s="62" t="s">
        <v>126</v>
      </c>
      <c r="E50" s="62" t="s">
        <v>235</v>
      </c>
      <c r="F50" s="109" t="s">
        <v>75</v>
      </c>
      <c r="G50" s="110" t="s">
        <v>128</v>
      </c>
      <c r="H50" s="111">
        <v>38742</v>
      </c>
      <c r="I50" s="111">
        <v>39082</v>
      </c>
      <c r="J50" s="112" t="s">
        <v>95</v>
      </c>
      <c r="K50" s="113">
        <v>0</v>
      </c>
      <c r="L50" s="145">
        <v>11</v>
      </c>
      <c r="M50" s="114" t="s">
        <v>236</v>
      </c>
      <c r="N50" s="115" t="s">
        <v>128</v>
      </c>
      <c r="O50" s="116">
        <v>26384600</v>
      </c>
      <c r="P50" s="117">
        <v>64</v>
      </c>
      <c r="Q50" s="76" t="s">
        <v>237</v>
      </c>
      <c r="R50" s="86"/>
      <c r="S50" s="86"/>
      <c r="T50" s="86"/>
      <c r="U50" s="86"/>
      <c r="V50" s="86"/>
      <c r="W50" s="86"/>
      <c r="X50" s="86"/>
      <c r="Y50" s="86"/>
      <c r="Z50" s="86"/>
    </row>
    <row r="51" spans="1:26" s="79" customFormat="1" ht="114" x14ac:dyDescent="0.25">
      <c r="A51" s="47">
        <v>2</v>
      </c>
      <c r="B51" s="62" t="s">
        <v>17</v>
      </c>
      <c r="C51" s="62" t="s">
        <v>17</v>
      </c>
      <c r="D51" s="62" t="s">
        <v>126</v>
      </c>
      <c r="E51" s="62" t="s">
        <v>238</v>
      </c>
      <c r="F51" s="109" t="s">
        <v>75</v>
      </c>
      <c r="G51" s="110" t="s">
        <v>128</v>
      </c>
      <c r="H51" s="111">
        <v>39114</v>
      </c>
      <c r="I51" s="111">
        <v>39444</v>
      </c>
      <c r="J51" s="112" t="s">
        <v>95</v>
      </c>
      <c r="K51" s="113">
        <v>0</v>
      </c>
      <c r="L51" s="145">
        <v>10</v>
      </c>
      <c r="M51" s="114" t="s">
        <v>236</v>
      </c>
      <c r="N51" s="115" t="s">
        <v>128</v>
      </c>
      <c r="O51" s="116">
        <v>27439984</v>
      </c>
      <c r="P51" s="117">
        <v>64</v>
      </c>
      <c r="Q51" s="76" t="s">
        <v>237</v>
      </c>
      <c r="R51" s="86"/>
      <c r="S51" s="86"/>
      <c r="T51" s="86"/>
      <c r="U51" s="86"/>
      <c r="V51" s="86"/>
      <c r="W51" s="86"/>
      <c r="X51" s="86"/>
      <c r="Y51" s="86"/>
      <c r="Z51" s="86"/>
    </row>
    <row r="52" spans="1:26" s="79" customFormat="1" ht="171" x14ac:dyDescent="0.25">
      <c r="A52" s="47">
        <v>3</v>
      </c>
      <c r="B52" s="62" t="s">
        <v>17</v>
      </c>
      <c r="C52" s="62" t="s">
        <v>17</v>
      </c>
      <c r="D52" s="62" t="s">
        <v>126</v>
      </c>
      <c r="E52" s="62" t="s">
        <v>239</v>
      </c>
      <c r="F52" s="109" t="s">
        <v>75</v>
      </c>
      <c r="G52" s="110" t="s">
        <v>128</v>
      </c>
      <c r="H52" s="111">
        <v>39472</v>
      </c>
      <c r="I52" s="111">
        <v>39813</v>
      </c>
      <c r="J52" s="112" t="s">
        <v>95</v>
      </c>
      <c r="K52" s="113">
        <v>0</v>
      </c>
      <c r="L52" s="145">
        <v>11</v>
      </c>
      <c r="M52" s="114" t="s">
        <v>236</v>
      </c>
      <c r="N52" s="115" t="s">
        <v>128</v>
      </c>
      <c r="O52" s="116">
        <v>34080420</v>
      </c>
      <c r="P52" s="117">
        <v>65</v>
      </c>
      <c r="Q52" s="76" t="s">
        <v>240</v>
      </c>
      <c r="R52" s="86"/>
      <c r="S52" s="86"/>
      <c r="T52" s="86"/>
      <c r="U52" s="86"/>
      <c r="V52" s="86"/>
      <c r="W52" s="86"/>
      <c r="X52" s="86"/>
      <c r="Y52" s="86"/>
      <c r="Z52" s="86"/>
    </row>
    <row r="53" spans="1:26" s="79" customFormat="1" ht="114" x14ac:dyDescent="0.25">
      <c r="A53" s="47">
        <v>4</v>
      </c>
      <c r="B53" s="62" t="s">
        <v>17</v>
      </c>
      <c r="C53" s="62" t="s">
        <v>17</v>
      </c>
      <c r="D53" s="62" t="s">
        <v>126</v>
      </c>
      <c r="E53" s="62" t="s">
        <v>241</v>
      </c>
      <c r="F53" s="109" t="s">
        <v>75</v>
      </c>
      <c r="G53" s="110" t="s">
        <v>128</v>
      </c>
      <c r="H53" s="111">
        <v>39841</v>
      </c>
      <c r="I53" s="111">
        <v>40178</v>
      </c>
      <c r="J53" s="112" t="s">
        <v>95</v>
      </c>
      <c r="K53" s="113"/>
      <c r="L53" s="145">
        <v>10</v>
      </c>
      <c r="M53" s="114" t="s">
        <v>236</v>
      </c>
      <c r="N53" s="115" t="s">
        <v>128</v>
      </c>
      <c r="O53" s="116">
        <v>41480128</v>
      </c>
      <c r="P53" s="117">
        <v>65</v>
      </c>
      <c r="Q53" s="76" t="s">
        <v>237</v>
      </c>
      <c r="R53" s="86"/>
      <c r="S53" s="86"/>
      <c r="T53" s="86"/>
      <c r="U53" s="86"/>
      <c r="V53" s="86"/>
      <c r="W53" s="86"/>
      <c r="X53" s="86"/>
      <c r="Y53" s="86"/>
      <c r="Z53" s="86"/>
    </row>
    <row r="54" spans="1:26" s="79" customFormat="1" ht="28.5" x14ac:dyDescent="0.25">
      <c r="A54" s="47">
        <v>5</v>
      </c>
      <c r="B54" s="62" t="s">
        <v>17</v>
      </c>
      <c r="C54" s="62" t="s">
        <v>17</v>
      </c>
      <c r="D54" s="62" t="s">
        <v>126</v>
      </c>
      <c r="E54" s="62" t="s">
        <v>242</v>
      </c>
      <c r="F54" s="109" t="s">
        <v>75</v>
      </c>
      <c r="G54" s="110" t="s">
        <v>128</v>
      </c>
      <c r="H54" s="111">
        <v>40186</v>
      </c>
      <c r="I54" s="111">
        <v>40543</v>
      </c>
      <c r="J54" s="112" t="s">
        <v>95</v>
      </c>
      <c r="K54" s="113">
        <v>12</v>
      </c>
      <c r="L54" s="145"/>
      <c r="M54" s="114">
        <v>120</v>
      </c>
      <c r="N54" s="115" t="s">
        <v>128</v>
      </c>
      <c r="O54" s="116">
        <v>135972991</v>
      </c>
      <c r="P54" s="117" t="s">
        <v>243</v>
      </c>
      <c r="Q54" s="76"/>
      <c r="R54" s="86"/>
      <c r="S54" s="86"/>
      <c r="T54" s="86"/>
      <c r="U54" s="86"/>
      <c r="V54" s="86"/>
      <c r="W54" s="86"/>
      <c r="X54" s="86"/>
      <c r="Y54" s="86"/>
      <c r="Z54" s="86"/>
    </row>
    <row r="55" spans="1:26" s="79" customFormat="1" ht="28.5" x14ac:dyDescent="0.25">
      <c r="A55" s="47">
        <v>6</v>
      </c>
      <c r="B55" s="62" t="s">
        <v>17</v>
      </c>
      <c r="C55" s="62" t="s">
        <v>17</v>
      </c>
      <c r="D55" s="62" t="s">
        <v>126</v>
      </c>
      <c r="E55" s="62" t="s">
        <v>244</v>
      </c>
      <c r="F55" s="109" t="s">
        <v>75</v>
      </c>
      <c r="G55" s="110" t="s">
        <v>128</v>
      </c>
      <c r="H55" s="111">
        <v>40920</v>
      </c>
      <c r="I55" s="111">
        <v>41090</v>
      </c>
      <c r="J55" s="112" t="s">
        <v>95</v>
      </c>
      <c r="K55" s="113">
        <v>5</v>
      </c>
      <c r="L55" s="145"/>
      <c r="M55" s="114">
        <v>100</v>
      </c>
      <c r="N55" s="115" t="s">
        <v>128</v>
      </c>
      <c r="O55" s="116">
        <v>31500345</v>
      </c>
      <c r="P55" s="117">
        <v>66</v>
      </c>
      <c r="Q55" s="76"/>
      <c r="R55" s="86"/>
      <c r="S55" s="86"/>
      <c r="T55" s="86"/>
      <c r="U55" s="86"/>
      <c r="V55" s="86"/>
      <c r="W55" s="86"/>
      <c r="X55" s="86"/>
      <c r="Y55" s="86"/>
      <c r="Z55" s="86"/>
    </row>
    <row r="56" spans="1:26" s="79" customFormat="1" ht="270.75" x14ac:dyDescent="0.25">
      <c r="A56" s="47">
        <v>7</v>
      </c>
      <c r="B56" s="62" t="s">
        <v>17</v>
      </c>
      <c r="C56" s="62" t="s">
        <v>17</v>
      </c>
      <c r="D56" s="62" t="s">
        <v>126</v>
      </c>
      <c r="E56" s="62" t="s">
        <v>245</v>
      </c>
      <c r="F56" s="109" t="s">
        <v>75</v>
      </c>
      <c r="G56" s="110" t="s">
        <v>128</v>
      </c>
      <c r="H56" s="111">
        <v>41091</v>
      </c>
      <c r="I56" s="111">
        <v>41273</v>
      </c>
      <c r="J56" s="112" t="s">
        <v>95</v>
      </c>
      <c r="K56" s="113">
        <v>6</v>
      </c>
      <c r="L56" s="145"/>
      <c r="M56" s="114"/>
      <c r="N56" s="115" t="s">
        <v>128</v>
      </c>
      <c r="O56" s="116">
        <v>144000000</v>
      </c>
      <c r="P56" s="117">
        <v>67</v>
      </c>
      <c r="Q56" s="76" t="s">
        <v>246</v>
      </c>
      <c r="R56" s="86"/>
      <c r="S56" s="86"/>
      <c r="T56" s="86"/>
      <c r="U56" s="86"/>
      <c r="V56" s="86"/>
      <c r="W56" s="86"/>
      <c r="X56" s="86"/>
      <c r="Y56" s="86"/>
      <c r="Z56" s="86"/>
    </row>
    <row r="57" spans="1:26" s="79" customFormat="1" x14ac:dyDescent="0.25">
      <c r="A57" s="47">
        <v>9</v>
      </c>
      <c r="B57" s="62"/>
      <c r="C57" s="62"/>
      <c r="D57" s="62"/>
      <c r="E57" s="62"/>
      <c r="F57" s="109"/>
      <c r="G57" s="110"/>
      <c r="H57" s="111"/>
      <c r="I57" s="111"/>
      <c r="J57" s="112"/>
      <c r="K57" s="113"/>
      <c r="L57" s="145"/>
      <c r="M57" s="114"/>
      <c r="N57" s="115"/>
      <c r="O57" s="116"/>
      <c r="P57" s="117"/>
      <c r="Q57" s="76"/>
      <c r="R57" s="86"/>
      <c r="S57" s="86"/>
      <c r="T57" s="86"/>
      <c r="U57" s="86"/>
      <c r="V57" s="86"/>
      <c r="W57" s="86"/>
      <c r="X57" s="86"/>
      <c r="Y57" s="86"/>
      <c r="Z57" s="86"/>
    </row>
    <row r="58" spans="1:26" s="79" customFormat="1" x14ac:dyDescent="0.25">
      <c r="A58" s="47"/>
      <c r="B58" s="118" t="s">
        <v>105</v>
      </c>
      <c r="C58" s="63"/>
      <c r="D58" s="62"/>
      <c r="E58" s="119"/>
      <c r="F58" s="120"/>
      <c r="G58" s="120"/>
      <c r="H58" s="120"/>
      <c r="I58" s="112"/>
      <c r="J58" s="112"/>
      <c r="K58" s="121">
        <f>SUM(K50:K56)</f>
        <v>23</v>
      </c>
      <c r="L58" s="122"/>
      <c r="M58" s="121">
        <f>SUM(M50:M55)</f>
        <v>220</v>
      </c>
      <c r="N58" s="122">
        <f>SUM(N50:N55)</f>
        <v>0</v>
      </c>
      <c r="O58" s="117"/>
      <c r="P58" s="117"/>
      <c r="Q58" s="76"/>
    </row>
    <row r="59" spans="1:26" x14ac:dyDescent="0.25">
      <c r="E59" s="155"/>
      <c r="K59" s="156"/>
    </row>
    <row r="60" spans="1:26" ht="15" x14ac:dyDescent="0.25">
      <c r="B60" s="471" t="s">
        <v>133</v>
      </c>
      <c r="C60" s="471" t="s">
        <v>134</v>
      </c>
      <c r="D60" s="505" t="s">
        <v>135</v>
      </c>
      <c r="E60" s="505"/>
      <c r="K60" s="157"/>
      <c r="L60" s="157"/>
      <c r="M60" s="157"/>
    </row>
    <row r="61" spans="1:26" ht="18" x14ac:dyDescent="0.25">
      <c r="B61" s="473"/>
      <c r="C61" s="473"/>
      <c r="D61" s="158" t="s">
        <v>136</v>
      </c>
      <c r="E61" s="159" t="s">
        <v>137</v>
      </c>
      <c r="F61" s="160" t="s">
        <v>138</v>
      </c>
      <c r="H61" s="124"/>
      <c r="I61" s="161"/>
      <c r="K61" s="161"/>
      <c r="L61" s="157"/>
    </row>
    <row r="62" spans="1:26" ht="28.5" x14ac:dyDescent="0.2">
      <c r="B62" s="160" t="s">
        <v>139</v>
      </c>
      <c r="C62" s="162">
        <f>+K58</f>
        <v>23</v>
      </c>
      <c r="D62" s="85"/>
      <c r="E62" s="85" t="s">
        <v>98</v>
      </c>
      <c r="F62" s="144" t="s">
        <v>233</v>
      </c>
      <c r="G62" s="126"/>
      <c r="H62" s="126"/>
      <c r="I62" s="126"/>
      <c r="J62" s="126"/>
      <c r="L62" s="163" t="e">
        <f>K50+#REF!+#REF!+#REF!</f>
        <v>#REF!</v>
      </c>
      <c r="M62" s="126"/>
    </row>
    <row r="63" spans="1:26" ht="15" x14ac:dyDescent="0.2">
      <c r="B63" s="160" t="s">
        <v>140</v>
      </c>
      <c r="C63" s="164">
        <f>+M58</f>
        <v>220</v>
      </c>
      <c r="D63" s="85" t="s">
        <v>98</v>
      </c>
      <c r="E63" s="85"/>
      <c r="F63" s="144"/>
    </row>
    <row r="64" spans="1:26" x14ac:dyDescent="0.25">
      <c r="B64" s="165"/>
      <c r="C64" s="518"/>
      <c r="D64" s="518"/>
      <c r="E64" s="518"/>
      <c r="F64" s="518"/>
      <c r="G64" s="518"/>
      <c r="H64" s="518"/>
      <c r="I64" s="518"/>
      <c r="J64" s="518"/>
      <c r="K64" s="518"/>
      <c r="L64" s="518"/>
      <c r="M64" s="518"/>
      <c r="N64" s="518"/>
    </row>
    <row r="65" spans="2:18" ht="15" thickBot="1" x14ac:dyDescent="0.3"/>
    <row r="66" spans="2:18" ht="27" thickBot="1" x14ac:dyDescent="0.3">
      <c r="B66" s="519" t="s">
        <v>141</v>
      </c>
      <c r="C66" s="519"/>
      <c r="D66" s="519"/>
      <c r="E66" s="519"/>
      <c r="F66" s="519"/>
      <c r="G66" s="519"/>
      <c r="H66" s="519"/>
      <c r="I66" s="519"/>
      <c r="J66" s="519"/>
      <c r="K66" s="519"/>
      <c r="L66" s="519"/>
      <c r="M66" s="519"/>
      <c r="N66" s="519"/>
    </row>
    <row r="69" spans="2:18" ht="90" x14ac:dyDescent="0.25">
      <c r="B69" s="176" t="s">
        <v>142</v>
      </c>
      <c r="C69" s="195" t="s">
        <v>143</v>
      </c>
      <c r="D69" s="195" t="s">
        <v>144</v>
      </c>
      <c r="E69" s="195" t="s">
        <v>145</v>
      </c>
      <c r="F69" s="195" t="s">
        <v>146</v>
      </c>
      <c r="G69" s="195" t="s">
        <v>147</v>
      </c>
      <c r="H69" s="195" t="s">
        <v>148</v>
      </c>
      <c r="I69" s="176" t="s">
        <v>149</v>
      </c>
      <c r="J69" s="195" t="s">
        <v>150</v>
      </c>
      <c r="K69" s="195" t="s">
        <v>151</v>
      </c>
      <c r="L69" s="195" t="s">
        <v>152</v>
      </c>
      <c r="M69" s="195" t="s">
        <v>153</v>
      </c>
      <c r="N69" s="196" t="s">
        <v>154</v>
      </c>
      <c r="O69" s="196" t="s">
        <v>155</v>
      </c>
      <c r="P69" s="489" t="s">
        <v>96</v>
      </c>
      <c r="Q69" s="491"/>
      <c r="R69" s="195" t="s">
        <v>156</v>
      </c>
    </row>
    <row r="70" spans="2:18" x14ac:dyDescent="0.25">
      <c r="B70" s="99" t="s">
        <v>247</v>
      </c>
      <c r="C70" s="99" t="s">
        <v>248</v>
      </c>
      <c r="D70" s="84" t="s">
        <v>249</v>
      </c>
      <c r="E70" s="127">
        <v>100</v>
      </c>
      <c r="F70" s="47" t="s">
        <v>128</v>
      </c>
      <c r="G70" s="81" t="s">
        <v>75</v>
      </c>
      <c r="H70" s="47" t="s">
        <v>128</v>
      </c>
      <c r="I70" s="47" t="s">
        <v>128</v>
      </c>
      <c r="J70" s="47" t="s">
        <v>128</v>
      </c>
      <c r="K70" s="47" t="s">
        <v>75</v>
      </c>
      <c r="L70" s="47" t="s">
        <v>75</v>
      </c>
      <c r="M70" s="47" t="s">
        <v>75</v>
      </c>
      <c r="N70" s="47" t="s">
        <v>75</v>
      </c>
      <c r="O70" s="47" t="s">
        <v>75</v>
      </c>
      <c r="P70" s="511"/>
      <c r="Q70" s="512"/>
      <c r="R70" s="47" t="s">
        <v>75</v>
      </c>
    </row>
    <row r="71" spans="2:18" x14ac:dyDescent="0.25">
      <c r="B71" s="123" t="s">
        <v>159</v>
      </c>
    </row>
    <row r="72" spans="2:18" x14ac:dyDescent="0.25">
      <c r="B72" s="123" t="s">
        <v>160</v>
      </c>
    </row>
    <row r="73" spans="2:18" x14ac:dyDescent="0.25">
      <c r="B73" s="123" t="s">
        <v>161</v>
      </c>
    </row>
    <row r="75" spans="2:18" ht="15" thickBot="1" x14ac:dyDescent="0.3"/>
    <row r="76" spans="2:18" ht="27" thickBot="1" x14ac:dyDescent="0.3">
      <c r="B76" s="513" t="s">
        <v>162</v>
      </c>
      <c r="C76" s="514"/>
      <c r="D76" s="514"/>
      <c r="E76" s="514"/>
      <c r="F76" s="514"/>
      <c r="G76" s="514"/>
      <c r="H76" s="514"/>
      <c r="I76" s="514"/>
      <c r="J76" s="514"/>
      <c r="K76" s="514"/>
      <c r="L76" s="514"/>
      <c r="M76" s="514"/>
      <c r="N76" s="515"/>
    </row>
    <row r="81" spans="2:17" ht="15" customHeight="1" x14ac:dyDescent="0.25">
      <c r="B81" s="476" t="s">
        <v>163</v>
      </c>
      <c r="C81" s="498" t="s">
        <v>164</v>
      </c>
      <c r="D81" s="498" t="s">
        <v>165</v>
      </c>
      <c r="E81" s="498" t="s">
        <v>166</v>
      </c>
      <c r="F81" s="498" t="s">
        <v>167</v>
      </c>
      <c r="G81" s="498" t="s">
        <v>168</v>
      </c>
      <c r="H81" s="498" t="s">
        <v>169</v>
      </c>
      <c r="I81" s="498" t="s">
        <v>170</v>
      </c>
      <c r="J81" s="498" t="s">
        <v>171</v>
      </c>
      <c r="K81" s="498"/>
      <c r="L81" s="498"/>
      <c r="M81" s="498" t="s">
        <v>172</v>
      </c>
      <c r="N81" s="498" t="s">
        <v>1804</v>
      </c>
      <c r="O81" s="498" t="s">
        <v>1805</v>
      </c>
      <c r="P81" s="498" t="s">
        <v>96</v>
      </c>
      <c r="Q81" s="498"/>
    </row>
    <row r="82" spans="2:17" ht="28.5" x14ac:dyDescent="0.2">
      <c r="B82" s="477"/>
      <c r="C82" s="498"/>
      <c r="D82" s="498"/>
      <c r="E82" s="498"/>
      <c r="F82" s="498"/>
      <c r="G82" s="498"/>
      <c r="H82" s="498"/>
      <c r="I82" s="498"/>
      <c r="J82" s="166" t="s">
        <v>173</v>
      </c>
      <c r="K82" s="144" t="s">
        <v>174</v>
      </c>
      <c r="L82" s="100" t="s">
        <v>175</v>
      </c>
      <c r="M82" s="498"/>
      <c r="N82" s="498"/>
      <c r="O82" s="498"/>
      <c r="P82" s="498"/>
      <c r="Q82" s="498"/>
    </row>
    <row r="83" spans="2:17" ht="93" customHeight="1" x14ac:dyDescent="0.25">
      <c r="B83" s="76" t="s">
        <v>176</v>
      </c>
      <c r="C83" s="76">
        <v>100</v>
      </c>
      <c r="D83" s="76" t="s">
        <v>18</v>
      </c>
      <c r="E83" s="76">
        <v>51662060</v>
      </c>
      <c r="F83" s="76" t="s">
        <v>250</v>
      </c>
      <c r="G83" s="76" t="s">
        <v>250</v>
      </c>
      <c r="H83" s="200" t="s">
        <v>250</v>
      </c>
      <c r="I83" s="76"/>
      <c r="J83" s="127" t="s">
        <v>251</v>
      </c>
      <c r="K83" s="129" t="s">
        <v>252</v>
      </c>
      <c r="L83" s="127" t="s">
        <v>253</v>
      </c>
      <c r="M83" s="47" t="s">
        <v>75</v>
      </c>
      <c r="N83" s="47" t="s">
        <v>95</v>
      </c>
      <c r="O83" s="47" t="s">
        <v>95</v>
      </c>
      <c r="P83" s="470" t="s">
        <v>1823</v>
      </c>
      <c r="Q83" s="470"/>
    </row>
    <row r="84" spans="2:17" ht="285" x14ac:dyDescent="0.25">
      <c r="B84" s="76" t="s">
        <v>183</v>
      </c>
      <c r="C84" s="76">
        <v>100</v>
      </c>
      <c r="D84" s="76" t="s">
        <v>254</v>
      </c>
      <c r="E84" s="198">
        <v>53073537</v>
      </c>
      <c r="F84" s="198" t="s">
        <v>255</v>
      </c>
      <c r="G84" s="76" t="s">
        <v>223</v>
      </c>
      <c r="H84" s="199">
        <v>41522</v>
      </c>
      <c r="I84" s="76">
        <v>137789</v>
      </c>
      <c r="J84" s="127" t="s">
        <v>256</v>
      </c>
      <c r="K84" s="127" t="s">
        <v>257</v>
      </c>
      <c r="L84" s="127" t="s">
        <v>258</v>
      </c>
      <c r="M84" s="47" t="s">
        <v>75</v>
      </c>
      <c r="N84" s="47" t="s">
        <v>75</v>
      </c>
      <c r="O84" s="47" t="s">
        <v>75</v>
      </c>
      <c r="P84" s="470"/>
      <c r="Q84" s="470"/>
    </row>
    <row r="85" spans="2:17" x14ac:dyDescent="0.25">
      <c r="B85" s="86"/>
      <c r="C85" s="86"/>
      <c r="D85" s="86"/>
      <c r="E85" s="203"/>
      <c r="F85" s="203"/>
      <c r="G85" s="86"/>
      <c r="H85" s="204"/>
      <c r="I85" s="86"/>
      <c r="J85" s="149"/>
      <c r="K85" s="149"/>
      <c r="L85" s="149"/>
      <c r="M85" s="187"/>
      <c r="N85" s="187"/>
      <c r="O85" s="187"/>
      <c r="P85" s="152"/>
      <c r="Q85" s="152"/>
    </row>
    <row r="86" spans="2:17" ht="15" thickBot="1" x14ac:dyDescent="0.3">
      <c r="B86" s="86"/>
      <c r="C86" s="86"/>
      <c r="D86" s="86"/>
      <c r="E86" s="203"/>
      <c r="F86" s="203"/>
      <c r="G86" s="86"/>
      <c r="H86" s="204"/>
      <c r="I86" s="86"/>
      <c r="J86" s="149"/>
      <c r="K86" s="149"/>
      <c r="L86" s="149"/>
      <c r="M86" s="187"/>
      <c r="N86" s="187"/>
      <c r="O86" s="187"/>
      <c r="P86" s="152"/>
      <c r="Q86" s="152"/>
    </row>
    <row r="87" spans="2:17" ht="27" thickBot="1" x14ac:dyDescent="0.3">
      <c r="B87" s="513" t="s">
        <v>191</v>
      </c>
      <c r="C87" s="514"/>
      <c r="D87" s="514"/>
      <c r="E87" s="514"/>
      <c r="F87" s="514"/>
      <c r="G87" s="514"/>
      <c r="H87" s="514"/>
      <c r="I87" s="514"/>
      <c r="J87" s="514"/>
      <c r="K87" s="514"/>
      <c r="L87" s="514"/>
      <c r="M87" s="514"/>
      <c r="N87" s="515"/>
    </row>
    <row r="90" spans="2:17" ht="30" x14ac:dyDescent="0.25">
      <c r="B90" s="195" t="s">
        <v>94</v>
      </c>
      <c r="C90" s="195" t="s">
        <v>1806</v>
      </c>
      <c r="D90" s="489" t="s">
        <v>96</v>
      </c>
      <c r="E90" s="491"/>
    </row>
    <row r="91" spans="2:17" ht="28.5" x14ac:dyDescent="0.25">
      <c r="B91" s="127" t="s">
        <v>192</v>
      </c>
      <c r="C91" s="85" t="s">
        <v>75</v>
      </c>
      <c r="D91" s="492"/>
      <c r="E91" s="492"/>
    </row>
    <row r="94" spans="2:17" ht="26.25" x14ac:dyDescent="0.25">
      <c r="B94" s="516" t="s">
        <v>193</v>
      </c>
      <c r="C94" s="517"/>
      <c r="D94" s="517"/>
      <c r="E94" s="517"/>
      <c r="F94" s="517"/>
      <c r="G94" s="517"/>
      <c r="H94" s="517"/>
      <c r="I94" s="517"/>
      <c r="J94" s="517"/>
      <c r="K94" s="517"/>
      <c r="L94" s="517"/>
      <c r="M94" s="517"/>
      <c r="N94" s="517"/>
      <c r="O94" s="517"/>
      <c r="P94" s="517"/>
    </row>
    <row r="96" spans="2:17" ht="15" thickBot="1" x14ac:dyDescent="0.3"/>
    <row r="97" spans="1:26" ht="27" thickBot="1" x14ac:dyDescent="0.3">
      <c r="B97" s="513" t="s">
        <v>194</v>
      </c>
      <c r="C97" s="514"/>
      <c r="D97" s="514"/>
      <c r="E97" s="514"/>
      <c r="F97" s="514"/>
      <c r="G97" s="514"/>
      <c r="H97" s="514"/>
      <c r="I97" s="514"/>
      <c r="J97" s="514"/>
      <c r="K97" s="514"/>
      <c r="L97" s="514"/>
      <c r="M97" s="514"/>
      <c r="N97" s="515"/>
    </row>
    <row r="99" spans="1:26" ht="15" thickBot="1" x14ac:dyDescent="0.3">
      <c r="M99" s="191"/>
      <c r="N99" s="191"/>
    </row>
    <row r="100" spans="1:26" s="174" customFormat="1" ht="75" x14ac:dyDescent="0.25">
      <c r="B100" s="192" t="s">
        <v>110</v>
      </c>
      <c r="C100" s="192" t="s">
        <v>111</v>
      </c>
      <c r="D100" s="192" t="s">
        <v>112</v>
      </c>
      <c r="E100" s="192" t="s">
        <v>113</v>
      </c>
      <c r="F100" s="192" t="s">
        <v>114</v>
      </c>
      <c r="G100" s="192" t="s">
        <v>115</v>
      </c>
      <c r="H100" s="192" t="s">
        <v>116</v>
      </c>
      <c r="I100" s="192" t="s">
        <v>117</v>
      </c>
      <c r="J100" s="192" t="s">
        <v>118</v>
      </c>
      <c r="K100" s="192" t="s">
        <v>119</v>
      </c>
      <c r="L100" s="192" t="s">
        <v>120</v>
      </c>
      <c r="M100" s="193" t="s">
        <v>121</v>
      </c>
      <c r="N100" s="192" t="s">
        <v>122</v>
      </c>
      <c r="O100" s="192" t="s">
        <v>123</v>
      </c>
      <c r="P100" s="194" t="s">
        <v>124</v>
      </c>
      <c r="Q100" s="194" t="s">
        <v>125</v>
      </c>
    </row>
    <row r="101" spans="1:26" s="79" customFormat="1" ht="57" x14ac:dyDescent="0.25">
      <c r="A101" s="47">
        <v>8</v>
      </c>
      <c r="B101" s="62" t="s">
        <v>17</v>
      </c>
      <c r="C101" s="62" t="s">
        <v>17</v>
      </c>
      <c r="D101" s="62" t="s">
        <v>126</v>
      </c>
      <c r="E101" s="62" t="s">
        <v>259</v>
      </c>
      <c r="F101" s="109" t="s">
        <v>75</v>
      </c>
      <c r="G101" s="110" t="s">
        <v>128</v>
      </c>
      <c r="H101" s="111">
        <v>41248</v>
      </c>
      <c r="I101" s="111">
        <v>41851</v>
      </c>
      <c r="J101" s="112" t="s">
        <v>95</v>
      </c>
      <c r="K101" s="113">
        <v>19</v>
      </c>
      <c r="L101" s="145"/>
      <c r="M101" s="114">
        <v>100</v>
      </c>
      <c r="N101" s="115" t="s">
        <v>128</v>
      </c>
      <c r="O101" s="116">
        <v>443061500</v>
      </c>
      <c r="P101" s="117">
        <v>67</v>
      </c>
      <c r="Q101" s="76" t="s">
        <v>260</v>
      </c>
      <c r="R101" s="86"/>
      <c r="S101" s="86"/>
      <c r="T101" s="86"/>
      <c r="U101" s="86"/>
      <c r="V101" s="86"/>
      <c r="W101" s="86"/>
      <c r="X101" s="86"/>
      <c r="Y101" s="86"/>
      <c r="Z101" s="86"/>
    </row>
    <row r="102" spans="1:26" s="79" customFormat="1" x14ac:dyDescent="0.25">
      <c r="A102" s="47"/>
      <c r="B102" s="118" t="s">
        <v>105</v>
      </c>
      <c r="C102" s="63"/>
      <c r="D102" s="62"/>
      <c r="E102" s="119"/>
      <c r="F102" s="120"/>
      <c r="G102" s="120"/>
      <c r="H102" s="120"/>
      <c r="I102" s="112"/>
      <c r="J102" s="112"/>
      <c r="K102" s="121">
        <f>SUM(K100:K101)</f>
        <v>19</v>
      </c>
      <c r="L102" s="76"/>
      <c r="M102" s="121">
        <f>SUM(M101:M101)</f>
        <v>100</v>
      </c>
      <c r="N102" s="122"/>
      <c r="O102" s="117"/>
      <c r="P102" s="117"/>
      <c r="Q102" s="76"/>
    </row>
    <row r="103" spans="1:26" x14ac:dyDescent="0.25">
      <c r="E103" s="155"/>
    </row>
    <row r="104" spans="1:26" ht="18" x14ac:dyDescent="0.25">
      <c r="B104" s="167" t="s">
        <v>204</v>
      </c>
      <c r="C104" s="209">
        <f>K102</f>
        <v>19</v>
      </c>
      <c r="H104" s="126"/>
      <c r="I104" s="126"/>
      <c r="J104" s="126"/>
      <c r="K104" s="126"/>
      <c r="L104" s="126"/>
      <c r="M104" s="126"/>
    </row>
    <row r="106" spans="1:26" ht="15" thickBot="1" x14ac:dyDescent="0.3"/>
    <row r="107" spans="1:26" ht="30.75" thickBot="1" x14ac:dyDescent="0.3">
      <c r="B107" s="210" t="s">
        <v>205</v>
      </c>
      <c r="C107" s="211" t="s">
        <v>206</v>
      </c>
      <c r="D107" s="210" t="s">
        <v>104</v>
      </c>
      <c r="E107" s="211" t="s">
        <v>207</v>
      </c>
    </row>
    <row r="108" spans="1:26" x14ac:dyDescent="0.25">
      <c r="B108" s="47" t="s">
        <v>208</v>
      </c>
      <c r="C108" s="212">
        <v>20</v>
      </c>
      <c r="D108" s="212">
        <v>0</v>
      </c>
      <c r="E108" s="495">
        <f>+D108+D109+D110</f>
        <v>30</v>
      </c>
    </row>
    <row r="109" spans="1:26" x14ac:dyDescent="0.25">
      <c r="B109" s="47" t="s">
        <v>209</v>
      </c>
      <c r="C109" s="85">
        <v>30</v>
      </c>
      <c r="D109" s="85">
        <v>30</v>
      </c>
      <c r="E109" s="496"/>
    </row>
    <row r="110" spans="1:26" ht="15" thickBot="1" x14ac:dyDescent="0.3">
      <c r="B110" s="47" t="s">
        <v>210</v>
      </c>
      <c r="C110" s="213">
        <v>40</v>
      </c>
      <c r="D110" s="213">
        <v>0</v>
      </c>
      <c r="E110" s="497"/>
    </row>
    <row r="112" spans="1:26" ht="15" thickBot="1" x14ac:dyDescent="0.3"/>
    <row r="113" spans="2:17" ht="27" thickBot="1" x14ac:dyDescent="0.3">
      <c r="B113" s="513" t="s">
        <v>211</v>
      </c>
      <c r="C113" s="514"/>
      <c r="D113" s="514"/>
      <c r="E113" s="514"/>
      <c r="F113" s="514"/>
      <c r="G113" s="514"/>
      <c r="H113" s="514"/>
      <c r="I113" s="514"/>
      <c r="J113" s="514"/>
      <c r="K113" s="514"/>
      <c r="L113" s="514"/>
      <c r="M113" s="514"/>
      <c r="N113" s="515"/>
    </row>
    <row r="115" spans="2:17" ht="15" customHeight="1" x14ac:dyDescent="0.25">
      <c r="B115" s="476" t="s">
        <v>163</v>
      </c>
      <c r="C115" s="476" t="s">
        <v>164</v>
      </c>
      <c r="D115" s="476" t="s">
        <v>165</v>
      </c>
      <c r="E115" s="476" t="s">
        <v>166</v>
      </c>
      <c r="F115" s="476" t="s">
        <v>167</v>
      </c>
      <c r="G115" s="476" t="s">
        <v>168</v>
      </c>
      <c r="H115" s="476" t="s">
        <v>169</v>
      </c>
      <c r="I115" s="476" t="s">
        <v>170</v>
      </c>
      <c r="J115" s="489" t="s">
        <v>171</v>
      </c>
      <c r="K115" s="490"/>
      <c r="L115" s="491"/>
      <c r="M115" s="476" t="s">
        <v>172</v>
      </c>
      <c r="N115" s="476" t="s">
        <v>1804</v>
      </c>
      <c r="O115" s="476" t="s">
        <v>1805</v>
      </c>
      <c r="P115" s="478" t="s">
        <v>96</v>
      </c>
      <c r="Q115" s="479"/>
    </row>
    <row r="116" spans="2:17" ht="30" x14ac:dyDescent="0.25">
      <c r="B116" s="477"/>
      <c r="C116" s="477"/>
      <c r="D116" s="477"/>
      <c r="E116" s="477"/>
      <c r="F116" s="477"/>
      <c r="G116" s="477"/>
      <c r="H116" s="477"/>
      <c r="I116" s="477"/>
      <c r="J116" s="176" t="s">
        <v>173</v>
      </c>
      <c r="K116" s="176" t="s">
        <v>174</v>
      </c>
      <c r="L116" s="176" t="s">
        <v>175</v>
      </c>
      <c r="M116" s="477"/>
      <c r="N116" s="477"/>
      <c r="O116" s="477"/>
      <c r="P116" s="480"/>
      <c r="Q116" s="481"/>
    </row>
    <row r="117" spans="2:17" s="215" customFormat="1" ht="84" customHeight="1" x14ac:dyDescent="0.25">
      <c r="B117" s="127" t="s">
        <v>1803</v>
      </c>
      <c r="C117" s="84" t="s">
        <v>220</v>
      </c>
      <c r="D117" s="127" t="s">
        <v>261</v>
      </c>
      <c r="E117" s="127">
        <v>51930119</v>
      </c>
      <c r="F117" s="127" t="s">
        <v>262</v>
      </c>
      <c r="G117" s="127" t="s">
        <v>263</v>
      </c>
      <c r="H117" s="129" t="s">
        <v>236</v>
      </c>
      <c r="I117" s="127" t="s">
        <v>264</v>
      </c>
      <c r="J117" s="127" t="s">
        <v>265</v>
      </c>
      <c r="K117" s="127" t="s">
        <v>266</v>
      </c>
      <c r="L117" s="127" t="s">
        <v>267</v>
      </c>
      <c r="M117" s="127" t="s">
        <v>95</v>
      </c>
      <c r="N117" s="127" t="s">
        <v>75</v>
      </c>
      <c r="O117" s="127" t="s">
        <v>75</v>
      </c>
      <c r="P117" s="468" t="s">
        <v>268</v>
      </c>
      <c r="Q117" s="469"/>
    </row>
    <row r="120" spans="2:17" ht="15" thickBot="1" x14ac:dyDescent="0.3"/>
    <row r="121" spans="2:17" ht="30" x14ac:dyDescent="0.25">
      <c r="B121" s="158" t="s">
        <v>94</v>
      </c>
      <c r="C121" s="158" t="s">
        <v>205</v>
      </c>
      <c r="D121" s="176" t="s">
        <v>206</v>
      </c>
      <c r="E121" s="158" t="s">
        <v>104</v>
      </c>
      <c r="F121" s="211" t="s">
        <v>227</v>
      </c>
      <c r="G121" s="177"/>
    </row>
    <row r="122" spans="2:17" ht="108" x14ac:dyDescent="0.2">
      <c r="B122" s="459" t="s">
        <v>228</v>
      </c>
      <c r="C122" s="220" t="s">
        <v>229</v>
      </c>
      <c r="D122" s="85">
        <v>25</v>
      </c>
      <c r="E122" s="85">
        <v>0</v>
      </c>
      <c r="F122" s="471">
        <f>+E122+E123+E124</f>
        <v>0</v>
      </c>
      <c r="G122" s="221"/>
    </row>
    <row r="123" spans="2:17" ht="96" x14ac:dyDescent="0.2">
      <c r="B123" s="459"/>
      <c r="C123" s="220" t="s">
        <v>230</v>
      </c>
      <c r="D123" s="47">
        <v>25</v>
      </c>
      <c r="E123" s="85">
        <v>0</v>
      </c>
      <c r="F123" s="472"/>
      <c r="G123" s="221"/>
    </row>
    <row r="124" spans="2:17" ht="60" x14ac:dyDescent="0.2">
      <c r="B124" s="459"/>
      <c r="C124" s="220" t="s">
        <v>231</v>
      </c>
      <c r="D124" s="85">
        <v>10</v>
      </c>
      <c r="E124" s="85">
        <v>0</v>
      </c>
      <c r="F124" s="473"/>
      <c r="G124" s="221"/>
    </row>
    <row r="125" spans="2:17" x14ac:dyDescent="0.2">
      <c r="C125" s="171"/>
    </row>
    <row r="128" spans="2:17" ht="15" x14ac:dyDescent="0.25">
      <c r="B128" s="188" t="s">
        <v>232</v>
      </c>
    </row>
    <row r="131" spans="2:5" ht="15" x14ac:dyDescent="0.25">
      <c r="B131" s="176" t="s">
        <v>94</v>
      </c>
      <c r="C131" s="176" t="s">
        <v>103</v>
      </c>
      <c r="D131" s="158" t="s">
        <v>104</v>
      </c>
      <c r="E131" s="158" t="s">
        <v>105</v>
      </c>
    </row>
    <row r="132" spans="2:5" ht="42.75" x14ac:dyDescent="0.25">
      <c r="B132" s="190" t="s">
        <v>1807</v>
      </c>
      <c r="C132" s="47">
        <v>40</v>
      </c>
      <c r="D132" s="85">
        <f>+E108</f>
        <v>30</v>
      </c>
      <c r="E132" s="474">
        <f>+D132+D133</f>
        <v>40</v>
      </c>
    </row>
    <row r="133" spans="2:5" ht="71.25" x14ac:dyDescent="0.25">
      <c r="B133" s="190" t="s">
        <v>1808</v>
      </c>
      <c r="C133" s="47">
        <v>60</v>
      </c>
      <c r="D133" s="85">
        <v>10</v>
      </c>
      <c r="E133" s="475"/>
    </row>
  </sheetData>
  <mergeCells count="59">
    <mergeCell ref="C9:N9"/>
    <mergeCell ref="B2:P2"/>
    <mergeCell ref="B4:P4"/>
    <mergeCell ref="A5:L5"/>
    <mergeCell ref="C7:N7"/>
    <mergeCell ref="C8:N8"/>
    <mergeCell ref="P69:Q69"/>
    <mergeCell ref="C10:N10"/>
    <mergeCell ref="C11:E11"/>
    <mergeCell ref="B15:C22"/>
    <mergeCell ref="B23:C23"/>
    <mergeCell ref="E41:E42"/>
    <mergeCell ref="M46:N46"/>
    <mergeCell ref="B60:B61"/>
    <mergeCell ref="C60:C61"/>
    <mergeCell ref="D60:E60"/>
    <mergeCell ref="C64:N64"/>
    <mergeCell ref="B66:N66"/>
    <mergeCell ref="P81:Q82"/>
    <mergeCell ref="P83:Q83"/>
    <mergeCell ref="P70:Q70"/>
    <mergeCell ref="B76:N76"/>
    <mergeCell ref="B81:B82"/>
    <mergeCell ref="C81:C82"/>
    <mergeCell ref="D81:D82"/>
    <mergeCell ref="E81:E82"/>
    <mergeCell ref="F81:F82"/>
    <mergeCell ref="G81:G82"/>
    <mergeCell ref="H81:H82"/>
    <mergeCell ref="I81:I82"/>
    <mergeCell ref="B97:N97"/>
    <mergeCell ref="J81:L81"/>
    <mergeCell ref="M81:M82"/>
    <mergeCell ref="N81:N82"/>
    <mergeCell ref="O81:O82"/>
    <mergeCell ref="P84:Q84"/>
    <mergeCell ref="B87:N87"/>
    <mergeCell ref="D90:E90"/>
    <mergeCell ref="D91:E91"/>
    <mergeCell ref="B94:P94"/>
    <mergeCell ref="N115:N116"/>
    <mergeCell ref="O115:O116"/>
    <mergeCell ref="P115:Q116"/>
    <mergeCell ref="P117:Q117"/>
    <mergeCell ref="E108:E110"/>
    <mergeCell ref="B113:N113"/>
    <mergeCell ref="B115:B116"/>
    <mergeCell ref="C115:C116"/>
    <mergeCell ref="D115:D116"/>
    <mergeCell ref="E115:E116"/>
    <mergeCell ref="F115:F116"/>
    <mergeCell ref="G115:G116"/>
    <mergeCell ref="H115:H116"/>
    <mergeCell ref="I115:I116"/>
    <mergeCell ref="B122:B124"/>
    <mergeCell ref="F122:F124"/>
    <mergeCell ref="E132:E133"/>
    <mergeCell ref="J115:L115"/>
    <mergeCell ref="M115:M116"/>
  </mergeCells>
  <dataValidations count="2">
    <dataValidation type="list" allowBlank="1" showInputMessage="1" showErrorMessage="1" sqref="WVE983049 WVE25:WVE45 WLI25:WLI45 WBM25:WBM45 VRQ25:VRQ45 VHU25:VHU45 UXY25:UXY45 UOC25:UOC45 UEG25:UEG45 TUK25:TUK45 TKO25:TKO45 TAS25:TAS45 SQW25:SQW45 SHA25:SHA45 RXE25:RXE45 RNI25:RNI45 RDM25:RDM45 QTQ25:QTQ45 QJU25:QJU45 PZY25:PZY45 PQC25:PQC45 PGG25:PGG45 OWK25:OWK45 OMO25:OMO45 OCS25:OCS45 NSW25:NSW45 NJA25:NJA45 MZE25:MZE45 MPI25:MPI45 MFM25:MFM45 LVQ25:LVQ45 LLU25:LLU45 LBY25:LBY45 KSC25:KSC45 KIG25:KIG45 JYK25:JYK45 JOO25:JOO45 JES25:JES45 IUW25:IUW45 ILA25:ILA45 IBE25:IBE45 HRI25:HRI45 HHM25:HHM45 GXQ25:GXQ45 GNU25:GNU45 GDY25:GDY45 FUC25:FUC45 FKG25:FKG45 FAK25:FAK45 EQO25:EQO45 EGS25:EGS45 DWW25:DWW45 DNA25:DNA45 DDE25:DDE45 CTI25:CTI45 CJM25:CJM45 BZQ25:BZQ45 BPU25:BPU45 BFY25:BFY45 AWC25:AWC45 AMG25:AMG45 ACK25:ACK45 SO25:SO45 IS25:IS45 A25:A45 WLI983049 WBM983049 VRQ983049 VHU983049 UXY983049 UOC983049 UEG983049 TUK983049 TKO983049 TAS983049 SQW983049 SHA983049 RXE983049 RNI983049 RDM983049 QTQ983049 QJU983049 PZY983049 PQC983049 PGG983049 OWK983049 OMO983049 OCS983049 NSW983049 NJA983049 MZE983049 MPI983049 MFM983049 LVQ983049 LLU983049 LBY983049 KSC983049 KIG983049 JYK983049 JOO983049 JES983049 IUW983049 ILA983049 IBE983049 HRI983049 HHM983049 GXQ983049 GNU983049 GDY983049 FUC983049 FKG983049 FAK983049 EQO983049 EGS983049 DWW983049 DNA983049 DDE983049 CTI983049 CJM983049 BZQ983049 BPU983049 BFY983049 AWC983049 AMG983049 ACK983049 SO983049 IS983049 A983049 WVE917513 WLI917513 WBM917513 VRQ917513 VHU917513 UXY917513 UOC917513 UEG917513 TUK917513 TKO917513 TAS917513 SQW917513 SHA917513 RXE917513 RNI917513 RDM917513 QTQ917513 QJU917513 PZY917513 PQC917513 PGG917513 OWK917513 OMO917513 OCS917513 NSW917513 NJA917513 MZE917513 MPI917513 MFM917513 LVQ917513 LLU917513 LBY917513 KSC917513 KIG917513 JYK917513 JOO917513 JES917513 IUW917513 ILA917513 IBE917513 HRI917513 HHM917513 GXQ917513 GNU917513 GDY917513 FUC917513 FKG917513 FAK917513 EQO917513 EGS917513 DWW917513 DNA917513 DDE917513 CTI917513 CJM917513 BZQ917513 BPU917513 BFY917513 AWC917513 AMG917513 ACK917513 SO917513 IS917513 A917513 WVE851977 WLI851977 WBM851977 VRQ851977 VHU851977 UXY851977 UOC851977 UEG851977 TUK851977 TKO851977 TAS851977 SQW851977 SHA851977 RXE851977 RNI851977 RDM851977 QTQ851977 QJU851977 PZY851977 PQC851977 PGG851977 OWK851977 OMO851977 OCS851977 NSW851977 NJA851977 MZE851977 MPI851977 MFM851977 LVQ851977 LLU851977 LBY851977 KSC851977 KIG851977 JYK851977 JOO851977 JES851977 IUW851977 ILA851977 IBE851977 HRI851977 HHM851977 GXQ851977 GNU851977 GDY851977 FUC851977 FKG851977 FAK851977 EQO851977 EGS851977 DWW851977 DNA851977 DDE851977 CTI851977 CJM851977 BZQ851977 BPU851977 BFY851977 AWC851977 AMG851977 ACK851977 SO851977 IS851977 A851977 WVE786441 WLI786441 WBM786441 VRQ786441 VHU786441 UXY786441 UOC786441 UEG786441 TUK786441 TKO786441 TAS786441 SQW786441 SHA786441 RXE786441 RNI786441 RDM786441 QTQ786441 QJU786441 PZY786441 PQC786441 PGG786441 OWK786441 OMO786441 OCS786441 NSW786441 NJA786441 MZE786441 MPI786441 MFM786441 LVQ786441 LLU786441 LBY786441 KSC786441 KIG786441 JYK786441 JOO786441 JES786441 IUW786441 ILA786441 IBE786441 HRI786441 HHM786441 GXQ786441 GNU786441 GDY786441 FUC786441 FKG786441 FAK786441 EQO786441 EGS786441 DWW786441 DNA786441 DDE786441 CTI786441 CJM786441 BZQ786441 BPU786441 BFY786441 AWC786441 AMG786441 ACK786441 SO786441 IS786441 A786441 WVE720905 WLI720905 WBM720905 VRQ720905 VHU720905 UXY720905 UOC720905 UEG720905 TUK720905 TKO720905 TAS720905 SQW720905 SHA720905 RXE720905 RNI720905 RDM720905 QTQ720905 QJU720905 PZY720905 PQC720905 PGG720905 OWK720905 OMO720905 OCS720905 NSW720905 NJA720905 MZE720905 MPI720905 MFM720905 LVQ720905 LLU720905 LBY720905 KSC720905 KIG720905 JYK720905 JOO720905 JES720905 IUW720905 ILA720905 IBE720905 HRI720905 HHM720905 GXQ720905 GNU720905 GDY720905 FUC720905 FKG720905 FAK720905 EQO720905 EGS720905 DWW720905 DNA720905 DDE720905 CTI720905 CJM720905 BZQ720905 BPU720905 BFY720905 AWC720905 AMG720905 ACK720905 SO720905 IS720905 A720905 WVE655369 WLI655369 WBM655369 VRQ655369 VHU655369 UXY655369 UOC655369 UEG655369 TUK655369 TKO655369 TAS655369 SQW655369 SHA655369 RXE655369 RNI655369 RDM655369 QTQ655369 QJU655369 PZY655369 PQC655369 PGG655369 OWK655369 OMO655369 OCS655369 NSW655369 NJA655369 MZE655369 MPI655369 MFM655369 LVQ655369 LLU655369 LBY655369 KSC655369 KIG655369 JYK655369 JOO655369 JES655369 IUW655369 ILA655369 IBE655369 HRI655369 HHM655369 GXQ655369 GNU655369 GDY655369 FUC655369 FKG655369 FAK655369 EQO655369 EGS655369 DWW655369 DNA655369 DDE655369 CTI655369 CJM655369 BZQ655369 BPU655369 BFY655369 AWC655369 AMG655369 ACK655369 SO655369 IS655369 A655369 WVE589833 WLI589833 WBM589833 VRQ589833 VHU589833 UXY589833 UOC589833 UEG589833 TUK589833 TKO589833 TAS589833 SQW589833 SHA589833 RXE589833 RNI589833 RDM589833 QTQ589833 QJU589833 PZY589833 PQC589833 PGG589833 OWK589833 OMO589833 OCS589833 NSW589833 NJA589833 MZE589833 MPI589833 MFM589833 LVQ589833 LLU589833 LBY589833 KSC589833 KIG589833 JYK589833 JOO589833 JES589833 IUW589833 ILA589833 IBE589833 HRI589833 HHM589833 GXQ589833 GNU589833 GDY589833 FUC589833 FKG589833 FAK589833 EQO589833 EGS589833 DWW589833 DNA589833 DDE589833 CTI589833 CJM589833 BZQ589833 BPU589833 BFY589833 AWC589833 AMG589833 ACK589833 SO589833 IS589833 A589833 WVE524297 WLI524297 WBM524297 VRQ524297 VHU524297 UXY524297 UOC524297 UEG524297 TUK524297 TKO524297 TAS524297 SQW524297 SHA524297 RXE524297 RNI524297 RDM524297 QTQ524297 QJU524297 PZY524297 PQC524297 PGG524297 OWK524297 OMO524297 OCS524297 NSW524297 NJA524297 MZE524297 MPI524297 MFM524297 LVQ524297 LLU524297 LBY524297 KSC524297 KIG524297 JYK524297 JOO524297 JES524297 IUW524297 ILA524297 IBE524297 HRI524297 HHM524297 GXQ524297 GNU524297 GDY524297 FUC524297 FKG524297 FAK524297 EQO524297 EGS524297 DWW524297 DNA524297 DDE524297 CTI524297 CJM524297 BZQ524297 BPU524297 BFY524297 AWC524297 AMG524297 ACK524297 SO524297 IS524297 A524297 WVE458761 WLI458761 WBM458761 VRQ458761 VHU458761 UXY458761 UOC458761 UEG458761 TUK458761 TKO458761 TAS458761 SQW458761 SHA458761 RXE458761 RNI458761 RDM458761 QTQ458761 QJU458761 PZY458761 PQC458761 PGG458761 OWK458761 OMO458761 OCS458761 NSW458761 NJA458761 MZE458761 MPI458761 MFM458761 LVQ458761 LLU458761 LBY458761 KSC458761 KIG458761 JYK458761 JOO458761 JES458761 IUW458761 ILA458761 IBE458761 HRI458761 HHM458761 GXQ458761 GNU458761 GDY458761 FUC458761 FKG458761 FAK458761 EQO458761 EGS458761 DWW458761 DNA458761 DDE458761 CTI458761 CJM458761 BZQ458761 BPU458761 BFY458761 AWC458761 AMG458761 ACK458761 SO458761 IS458761 A458761 WVE393225 WLI393225 WBM393225 VRQ393225 VHU393225 UXY393225 UOC393225 UEG393225 TUK393225 TKO393225 TAS393225 SQW393225 SHA393225 RXE393225 RNI393225 RDM393225 QTQ393225 QJU393225 PZY393225 PQC393225 PGG393225 OWK393225 OMO393225 OCS393225 NSW393225 NJA393225 MZE393225 MPI393225 MFM393225 LVQ393225 LLU393225 LBY393225 KSC393225 KIG393225 JYK393225 JOO393225 JES393225 IUW393225 ILA393225 IBE393225 HRI393225 HHM393225 GXQ393225 GNU393225 GDY393225 FUC393225 FKG393225 FAK393225 EQO393225 EGS393225 DWW393225 DNA393225 DDE393225 CTI393225 CJM393225 BZQ393225 BPU393225 BFY393225 AWC393225 AMG393225 ACK393225 SO393225 IS393225 A393225 WVE327689 WLI327689 WBM327689 VRQ327689 VHU327689 UXY327689 UOC327689 UEG327689 TUK327689 TKO327689 TAS327689 SQW327689 SHA327689 RXE327689 RNI327689 RDM327689 QTQ327689 QJU327689 PZY327689 PQC327689 PGG327689 OWK327689 OMO327689 OCS327689 NSW327689 NJA327689 MZE327689 MPI327689 MFM327689 LVQ327689 LLU327689 LBY327689 KSC327689 KIG327689 JYK327689 JOO327689 JES327689 IUW327689 ILA327689 IBE327689 HRI327689 HHM327689 GXQ327689 GNU327689 GDY327689 FUC327689 FKG327689 FAK327689 EQO327689 EGS327689 DWW327689 DNA327689 DDE327689 CTI327689 CJM327689 BZQ327689 BPU327689 BFY327689 AWC327689 AMG327689 ACK327689 SO327689 IS327689 A327689 WVE262153 WLI262153 WBM262153 VRQ262153 VHU262153 UXY262153 UOC262153 UEG262153 TUK262153 TKO262153 TAS262153 SQW262153 SHA262153 RXE262153 RNI262153 RDM262153 QTQ262153 QJU262153 PZY262153 PQC262153 PGG262153 OWK262153 OMO262153 OCS262153 NSW262153 NJA262153 MZE262153 MPI262153 MFM262153 LVQ262153 LLU262153 LBY262153 KSC262153 KIG262153 JYK262153 JOO262153 JES262153 IUW262153 ILA262153 IBE262153 HRI262153 HHM262153 GXQ262153 GNU262153 GDY262153 FUC262153 FKG262153 FAK262153 EQO262153 EGS262153 DWW262153 DNA262153 DDE262153 CTI262153 CJM262153 BZQ262153 BPU262153 BFY262153 AWC262153 AMG262153 ACK262153 SO262153 IS262153 A262153 WVE196617 WLI196617 WBM196617 VRQ196617 VHU196617 UXY196617 UOC196617 UEG196617 TUK196617 TKO196617 TAS196617 SQW196617 SHA196617 RXE196617 RNI196617 RDM196617 QTQ196617 QJU196617 PZY196617 PQC196617 PGG196617 OWK196617 OMO196617 OCS196617 NSW196617 NJA196617 MZE196617 MPI196617 MFM196617 LVQ196617 LLU196617 LBY196617 KSC196617 KIG196617 JYK196617 JOO196617 JES196617 IUW196617 ILA196617 IBE196617 HRI196617 HHM196617 GXQ196617 GNU196617 GDY196617 FUC196617 FKG196617 FAK196617 EQO196617 EGS196617 DWW196617 DNA196617 DDE196617 CTI196617 CJM196617 BZQ196617 BPU196617 BFY196617 AWC196617 AMG196617 ACK196617 SO196617 IS196617 A196617 WVE131081 WLI131081 WBM131081 VRQ131081 VHU131081 UXY131081 UOC131081 UEG131081 TUK131081 TKO131081 TAS131081 SQW131081 SHA131081 RXE131081 RNI131081 RDM131081 QTQ131081 QJU131081 PZY131081 PQC131081 PGG131081 OWK131081 OMO131081 OCS131081 NSW131081 NJA131081 MZE131081 MPI131081 MFM131081 LVQ131081 LLU131081 LBY131081 KSC131081 KIG131081 JYK131081 JOO131081 JES131081 IUW131081 ILA131081 IBE131081 HRI131081 HHM131081 GXQ131081 GNU131081 GDY131081 FUC131081 FKG131081 FAK131081 EQO131081 EGS131081 DWW131081 DNA131081 DDE131081 CTI131081 CJM131081 BZQ131081 BPU131081 BFY131081 AWC131081 AMG131081 ACK131081 SO131081 IS131081 A131081 WVE65545 WLI65545 WBM65545 VRQ65545 VHU65545 UXY65545 UOC65545 UEG65545 TUK65545 TKO65545 TAS65545 SQW65545 SHA65545 RXE65545 RNI65545 RDM65545 QTQ65545 QJU65545 PZY65545 PQC65545 PGG65545 OWK65545 OMO65545 OCS65545 NSW65545 NJA65545 MZE65545 MPI65545 MFM65545 LVQ65545 LLU65545 LBY65545 KSC65545 KIG65545 JYK65545 JOO65545 JES65545 IUW65545 ILA65545 IBE65545 HRI65545 HHM65545 GXQ65545 GNU65545 GDY65545 FUC65545 FKG65545 FAK65545 EQO65545 EGS65545 DWW65545 DNA65545 DDE65545 CTI65545 CJM65545 BZQ65545 BPU65545 BFY65545 AWC65545 AMG65545 ACK65545 SO65545 IS65545 A65545">
      <formula1>"1,2,3,4,5"</formula1>
    </dataValidation>
    <dataValidation type="decimal" allowBlank="1" showInputMessage="1" showErrorMessage="1" sqref="WVH983049 WVH25:WVH45 WLL25:WLL45 WBP25:WBP45 VRT25:VRT45 VHX25:VHX45 UYB25:UYB45 UOF25:UOF45 UEJ25:UEJ45 TUN25:TUN45 TKR25:TKR45 TAV25:TAV45 SQZ25:SQZ45 SHD25:SHD45 RXH25:RXH45 RNL25:RNL45 RDP25:RDP45 QTT25:QTT45 QJX25:QJX45 QAB25:QAB45 PQF25:PQF45 PGJ25:PGJ45 OWN25:OWN45 OMR25:OMR45 OCV25:OCV45 NSZ25:NSZ45 NJD25:NJD45 MZH25:MZH45 MPL25:MPL45 MFP25:MFP45 LVT25:LVT45 LLX25:LLX45 LCB25:LCB45 KSF25:KSF45 KIJ25:KIJ45 JYN25:JYN45 JOR25:JOR45 JEV25:JEV45 IUZ25:IUZ45 ILD25:ILD45 IBH25:IBH45 HRL25:HRL45 HHP25:HHP45 GXT25:GXT45 GNX25:GNX45 GEB25:GEB45 FUF25:FUF45 FKJ25:FKJ45 FAN25:FAN45 EQR25:EQR45 EGV25:EGV45 DWZ25:DWZ45 DND25:DND45 DDH25:DDH45 CTL25:CTL45 CJP25:CJP45 BZT25:BZT45 BPX25:BPX45 BGB25:BGB45 AWF25:AWF45 AMJ25:AMJ45 ACN25:ACN45 SR25:SR45 IV25:IV45 WBP983049 VRT983049 VHX983049 UYB983049 UOF983049 UEJ983049 TUN983049 TKR983049 TAV983049 SQZ983049 SHD983049 RXH983049 RNL983049 RDP983049 QTT983049 QJX983049 QAB983049 PQF983049 PGJ983049 OWN983049 OMR983049 OCV983049 NSZ983049 NJD983049 MZH983049 MPL983049 MFP983049 LVT983049 LLX983049 LCB983049 KSF983049 KIJ983049 JYN983049 JOR983049 JEV983049 IUZ983049 ILD983049 IBH983049 HRL983049 HHP983049 GXT983049 GNX983049 GEB983049 FUF983049 FKJ983049 FAN983049 EQR983049 EGV983049 DWZ983049 DND983049 DDH983049 CTL983049 CJP983049 BZT983049 BPX983049 BGB983049 AWF983049 AMJ983049 ACN983049 SR983049 IV983049 C983049 WVH917513 WLL917513 WBP917513 VRT917513 VHX917513 UYB917513 UOF917513 UEJ917513 TUN917513 TKR917513 TAV917513 SQZ917513 SHD917513 RXH917513 RNL917513 RDP917513 QTT917513 QJX917513 QAB917513 PQF917513 PGJ917513 OWN917513 OMR917513 OCV917513 NSZ917513 NJD917513 MZH917513 MPL917513 MFP917513 LVT917513 LLX917513 LCB917513 KSF917513 KIJ917513 JYN917513 JOR917513 JEV917513 IUZ917513 ILD917513 IBH917513 HRL917513 HHP917513 GXT917513 GNX917513 GEB917513 FUF917513 FKJ917513 FAN917513 EQR917513 EGV917513 DWZ917513 DND917513 DDH917513 CTL917513 CJP917513 BZT917513 BPX917513 BGB917513 AWF917513 AMJ917513 ACN917513 SR917513 IV917513 C917513 WVH851977 WLL851977 WBP851977 VRT851977 VHX851977 UYB851977 UOF851977 UEJ851977 TUN851977 TKR851977 TAV851977 SQZ851977 SHD851977 RXH851977 RNL851977 RDP851977 QTT851977 QJX851977 QAB851977 PQF851977 PGJ851977 OWN851977 OMR851977 OCV851977 NSZ851977 NJD851977 MZH851977 MPL851977 MFP851977 LVT851977 LLX851977 LCB851977 KSF851977 KIJ851977 JYN851977 JOR851977 JEV851977 IUZ851977 ILD851977 IBH851977 HRL851977 HHP851977 GXT851977 GNX851977 GEB851977 FUF851977 FKJ851977 FAN851977 EQR851977 EGV851977 DWZ851977 DND851977 DDH851977 CTL851977 CJP851977 BZT851977 BPX851977 BGB851977 AWF851977 AMJ851977 ACN851977 SR851977 IV851977 C851977 WVH786441 WLL786441 WBP786441 VRT786441 VHX786441 UYB786441 UOF786441 UEJ786441 TUN786441 TKR786441 TAV786441 SQZ786441 SHD786441 RXH786441 RNL786441 RDP786441 QTT786441 QJX786441 QAB786441 PQF786441 PGJ786441 OWN786441 OMR786441 OCV786441 NSZ786441 NJD786441 MZH786441 MPL786441 MFP786441 LVT786441 LLX786441 LCB786441 KSF786441 KIJ786441 JYN786441 JOR786441 JEV786441 IUZ786441 ILD786441 IBH786441 HRL786441 HHP786441 GXT786441 GNX786441 GEB786441 FUF786441 FKJ786441 FAN786441 EQR786441 EGV786441 DWZ786441 DND786441 DDH786441 CTL786441 CJP786441 BZT786441 BPX786441 BGB786441 AWF786441 AMJ786441 ACN786441 SR786441 IV786441 C786441 WVH720905 WLL720905 WBP720905 VRT720905 VHX720905 UYB720905 UOF720905 UEJ720905 TUN720905 TKR720905 TAV720905 SQZ720905 SHD720905 RXH720905 RNL720905 RDP720905 QTT720905 QJX720905 QAB720905 PQF720905 PGJ720905 OWN720905 OMR720905 OCV720905 NSZ720905 NJD720905 MZH720905 MPL720905 MFP720905 LVT720905 LLX720905 LCB720905 KSF720905 KIJ720905 JYN720905 JOR720905 JEV720905 IUZ720905 ILD720905 IBH720905 HRL720905 HHP720905 GXT720905 GNX720905 GEB720905 FUF720905 FKJ720905 FAN720905 EQR720905 EGV720905 DWZ720905 DND720905 DDH720905 CTL720905 CJP720905 BZT720905 BPX720905 BGB720905 AWF720905 AMJ720905 ACN720905 SR720905 IV720905 C720905 WVH655369 WLL655369 WBP655369 VRT655369 VHX655369 UYB655369 UOF655369 UEJ655369 TUN655369 TKR655369 TAV655369 SQZ655369 SHD655369 RXH655369 RNL655369 RDP655369 QTT655369 QJX655369 QAB655369 PQF655369 PGJ655369 OWN655369 OMR655369 OCV655369 NSZ655369 NJD655369 MZH655369 MPL655369 MFP655369 LVT655369 LLX655369 LCB655369 KSF655369 KIJ655369 JYN655369 JOR655369 JEV655369 IUZ655369 ILD655369 IBH655369 HRL655369 HHP655369 GXT655369 GNX655369 GEB655369 FUF655369 FKJ655369 FAN655369 EQR655369 EGV655369 DWZ655369 DND655369 DDH655369 CTL655369 CJP655369 BZT655369 BPX655369 BGB655369 AWF655369 AMJ655369 ACN655369 SR655369 IV655369 C655369 WVH589833 WLL589833 WBP589833 VRT589833 VHX589833 UYB589833 UOF589833 UEJ589833 TUN589833 TKR589833 TAV589833 SQZ589833 SHD589833 RXH589833 RNL589833 RDP589833 QTT589833 QJX589833 QAB589833 PQF589833 PGJ589833 OWN589833 OMR589833 OCV589833 NSZ589833 NJD589833 MZH589833 MPL589833 MFP589833 LVT589833 LLX589833 LCB589833 KSF589833 KIJ589833 JYN589833 JOR589833 JEV589833 IUZ589833 ILD589833 IBH589833 HRL589833 HHP589833 GXT589833 GNX589833 GEB589833 FUF589833 FKJ589833 FAN589833 EQR589833 EGV589833 DWZ589833 DND589833 DDH589833 CTL589833 CJP589833 BZT589833 BPX589833 BGB589833 AWF589833 AMJ589833 ACN589833 SR589833 IV589833 C589833 WVH524297 WLL524297 WBP524297 VRT524297 VHX524297 UYB524297 UOF524297 UEJ524297 TUN524297 TKR524297 TAV524297 SQZ524297 SHD524297 RXH524297 RNL524297 RDP524297 QTT524297 QJX524297 QAB524297 PQF524297 PGJ524297 OWN524297 OMR524297 OCV524297 NSZ524297 NJD524297 MZH524297 MPL524297 MFP524297 LVT524297 LLX524297 LCB524297 KSF524297 KIJ524297 JYN524297 JOR524297 JEV524297 IUZ524297 ILD524297 IBH524297 HRL524297 HHP524297 GXT524297 GNX524297 GEB524297 FUF524297 FKJ524297 FAN524297 EQR524297 EGV524297 DWZ524297 DND524297 DDH524297 CTL524297 CJP524297 BZT524297 BPX524297 BGB524297 AWF524297 AMJ524297 ACN524297 SR524297 IV524297 C524297 WVH458761 WLL458761 WBP458761 VRT458761 VHX458761 UYB458761 UOF458761 UEJ458761 TUN458761 TKR458761 TAV458761 SQZ458761 SHD458761 RXH458761 RNL458761 RDP458761 QTT458761 QJX458761 QAB458761 PQF458761 PGJ458761 OWN458761 OMR458761 OCV458761 NSZ458761 NJD458761 MZH458761 MPL458761 MFP458761 LVT458761 LLX458761 LCB458761 KSF458761 KIJ458761 JYN458761 JOR458761 JEV458761 IUZ458761 ILD458761 IBH458761 HRL458761 HHP458761 GXT458761 GNX458761 GEB458761 FUF458761 FKJ458761 FAN458761 EQR458761 EGV458761 DWZ458761 DND458761 DDH458761 CTL458761 CJP458761 BZT458761 BPX458761 BGB458761 AWF458761 AMJ458761 ACN458761 SR458761 IV458761 C458761 WVH393225 WLL393225 WBP393225 VRT393225 VHX393225 UYB393225 UOF393225 UEJ393225 TUN393225 TKR393225 TAV393225 SQZ393225 SHD393225 RXH393225 RNL393225 RDP393225 QTT393225 QJX393225 QAB393225 PQF393225 PGJ393225 OWN393225 OMR393225 OCV393225 NSZ393225 NJD393225 MZH393225 MPL393225 MFP393225 LVT393225 LLX393225 LCB393225 KSF393225 KIJ393225 JYN393225 JOR393225 JEV393225 IUZ393225 ILD393225 IBH393225 HRL393225 HHP393225 GXT393225 GNX393225 GEB393225 FUF393225 FKJ393225 FAN393225 EQR393225 EGV393225 DWZ393225 DND393225 DDH393225 CTL393225 CJP393225 BZT393225 BPX393225 BGB393225 AWF393225 AMJ393225 ACN393225 SR393225 IV393225 C393225 WVH327689 WLL327689 WBP327689 VRT327689 VHX327689 UYB327689 UOF327689 UEJ327689 TUN327689 TKR327689 TAV327689 SQZ327689 SHD327689 RXH327689 RNL327689 RDP327689 QTT327689 QJX327689 QAB327689 PQF327689 PGJ327689 OWN327689 OMR327689 OCV327689 NSZ327689 NJD327689 MZH327689 MPL327689 MFP327689 LVT327689 LLX327689 LCB327689 KSF327689 KIJ327689 JYN327689 JOR327689 JEV327689 IUZ327689 ILD327689 IBH327689 HRL327689 HHP327689 GXT327689 GNX327689 GEB327689 FUF327689 FKJ327689 FAN327689 EQR327689 EGV327689 DWZ327689 DND327689 DDH327689 CTL327689 CJP327689 BZT327689 BPX327689 BGB327689 AWF327689 AMJ327689 ACN327689 SR327689 IV327689 C327689 WVH262153 WLL262153 WBP262153 VRT262153 VHX262153 UYB262153 UOF262153 UEJ262153 TUN262153 TKR262153 TAV262153 SQZ262153 SHD262153 RXH262153 RNL262153 RDP262153 QTT262153 QJX262153 QAB262153 PQF262153 PGJ262153 OWN262153 OMR262153 OCV262153 NSZ262153 NJD262153 MZH262153 MPL262153 MFP262153 LVT262153 LLX262153 LCB262153 KSF262153 KIJ262153 JYN262153 JOR262153 JEV262153 IUZ262153 ILD262153 IBH262153 HRL262153 HHP262153 GXT262153 GNX262153 GEB262153 FUF262153 FKJ262153 FAN262153 EQR262153 EGV262153 DWZ262153 DND262153 DDH262153 CTL262153 CJP262153 BZT262153 BPX262153 BGB262153 AWF262153 AMJ262153 ACN262153 SR262153 IV262153 C262153 WVH196617 WLL196617 WBP196617 VRT196617 VHX196617 UYB196617 UOF196617 UEJ196617 TUN196617 TKR196617 TAV196617 SQZ196617 SHD196617 RXH196617 RNL196617 RDP196617 QTT196617 QJX196617 QAB196617 PQF196617 PGJ196617 OWN196617 OMR196617 OCV196617 NSZ196617 NJD196617 MZH196617 MPL196617 MFP196617 LVT196617 LLX196617 LCB196617 KSF196617 KIJ196617 JYN196617 JOR196617 JEV196617 IUZ196617 ILD196617 IBH196617 HRL196617 HHP196617 GXT196617 GNX196617 GEB196617 FUF196617 FKJ196617 FAN196617 EQR196617 EGV196617 DWZ196617 DND196617 DDH196617 CTL196617 CJP196617 BZT196617 BPX196617 BGB196617 AWF196617 AMJ196617 ACN196617 SR196617 IV196617 C196617 WVH131081 WLL131081 WBP131081 VRT131081 VHX131081 UYB131081 UOF131081 UEJ131081 TUN131081 TKR131081 TAV131081 SQZ131081 SHD131081 RXH131081 RNL131081 RDP131081 QTT131081 QJX131081 QAB131081 PQF131081 PGJ131081 OWN131081 OMR131081 OCV131081 NSZ131081 NJD131081 MZH131081 MPL131081 MFP131081 LVT131081 LLX131081 LCB131081 KSF131081 KIJ131081 JYN131081 JOR131081 JEV131081 IUZ131081 ILD131081 IBH131081 HRL131081 HHP131081 GXT131081 GNX131081 GEB131081 FUF131081 FKJ131081 FAN131081 EQR131081 EGV131081 DWZ131081 DND131081 DDH131081 CTL131081 CJP131081 BZT131081 BPX131081 BGB131081 AWF131081 AMJ131081 ACN131081 SR131081 IV131081 C131081 WVH65545 WLL65545 WBP65545 VRT65545 VHX65545 UYB65545 UOF65545 UEJ65545 TUN65545 TKR65545 TAV65545 SQZ65545 SHD65545 RXH65545 RNL65545 RDP65545 QTT65545 QJX65545 QAB65545 PQF65545 PGJ65545 OWN65545 OMR65545 OCV65545 NSZ65545 NJD65545 MZH65545 MPL65545 MFP65545 LVT65545 LLX65545 LCB65545 KSF65545 KIJ65545 JYN65545 JOR65545 JEV65545 IUZ65545 ILD65545 IBH65545 HRL65545 HHP65545 GXT65545 GNX65545 GEB65545 FUF65545 FKJ65545 FAN65545 EQR65545 EGV65545 DWZ65545 DND65545 DDH65545 CTL65545 CJP65545 BZT65545 BPX65545 BGB65545 AWF65545 AMJ65545 ACN65545 SR65545 IV65545 C65545 WLL983049">
      <formula1>0</formula1>
      <formula2>1</formula2>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9"/>
  <sheetViews>
    <sheetView topLeftCell="B1" zoomScale="80" zoomScaleNormal="80" workbookViewId="0">
      <selection activeCell="N90" sqref="N90"/>
    </sheetView>
  </sheetViews>
  <sheetFormatPr baseColWidth="10" defaultColWidth="20" defaultRowHeight="14.25" x14ac:dyDescent="0.25"/>
  <cols>
    <col min="1" max="1" width="3.140625" style="123" bestFit="1" customWidth="1"/>
    <col min="2" max="2" width="58.85546875" style="123" customWidth="1"/>
    <col min="3" max="3" width="31.140625" style="123" customWidth="1"/>
    <col min="4" max="4" width="26.7109375" style="123" customWidth="1"/>
    <col min="5" max="5" width="25" style="123" customWidth="1"/>
    <col min="6" max="7" width="29.7109375" style="123" customWidth="1"/>
    <col min="8" max="8" width="23" style="123" customWidth="1"/>
    <col min="9" max="9" width="27.28515625" style="123" customWidth="1"/>
    <col min="10" max="10" width="29.5703125" style="123" customWidth="1"/>
    <col min="11" max="11" width="33" style="123" customWidth="1"/>
    <col min="12" max="12" width="29.85546875" style="123" customWidth="1"/>
    <col min="13" max="13" width="26.28515625" style="123" customWidth="1"/>
    <col min="14" max="14" width="22.140625" style="123" customWidth="1"/>
    <col min="15" max="15" width="26.140625" style="123" customWidth="1"/>
    <col min="16" max="16" width="19.5703125" style="123" bestFit="1" customWidth="1"/>
    <col min="17" max="17" width="21.85546875" style="123" customWidth="1"/>
    <col min="18" max="18" width="18.28515625" style="123" customWidth="1"/>
    <col min="19" max="22" width="6.42578125" style="123" customWidth="1"/>
    <col min="23" max="251" width="11.42578125" style="123" customWidth="1"/>
    <col min="252" max="252" width="1" style="123" customWidth="1"/>
    <col min="253" max="253" width="4.28515625" style="123" customWidth="1"/>
    <col min="254" max="254" width="34.7109375" style="123" customWidth="1"/>
    <col min="255" max="255" width="0" style="123" hidden="1" customWidth="1"/>
    <col min="256" max="256" width="20" style="123"/>
    <col min="257" max="257" width="3.140625" style="123" bestFit="1" customWidth="1"/>
    <col min="258" max="258" width="58.85546875" style="123" customWidth="1"/>
    <col min="259" max="259" width="31.140625" style="123" customWidth="1"/>
    <col min="260" max="260" width="26.7109375" style="123" customWidth="1"/>
    <col min="261" max="261" width="25" style="123" customWidth="1"/>
    <col min="262" max="263" width="29.7109375" style="123" customWidth="1"/>
    <col min="264" max="264" width="23" style="123" customWidth="1"/>
    <col min="265" max="265" width="27.28515625" style="123" customWidth="1"/>
    <col min="266" max="266" width="29.5703125" style="123" customWidth="1"/>
    <col min="267" max="267" width="33" style="123" customWidth="1"/>
    <col min="268" max="268" width="29.85546875" style="123" customWidth="1"/>
    <col min="269" max="269" width="26.28515625" style="123" customWidth="1"/>
    <col min="270" max="270" width="22.140625" style="123" customWidth="1"/>
    <col min="271" max="271" width="26.140625" style="123" customWidth="1"/>
    <col min="272" max="272" width="19.5703125" style="123" bestFit="1" customWidth="1"/>
    <col min="273" max="273" width="21.85546875" style="123" customWidth="1"/>
    <col min="274" max="274" width="18.28515625" style="123" customWidth="1"/>
    <col min="275" max="278" width="6.42578125" style="123" customWidth="1"/>
    <col min="279" max="507" width="11.42578125" style="123" customWidth="1"/>
    <col min="508" max="508" width="1" style="123" customWidth="1"/>
    <col min="509" max="509" width="4.28515625" style="123" customWidth="1"/>
    <col min="510" max="510" width="34.7109375" style="123" customWidth="1"/>
    <col min="511" max="511" width="0" style="123" hidden="1" customWidth="1"/>
    <col min="512" max="512" width="20" style="123"/>
    <col min="513" max="513" width="3.140625" style="123" bestFit="1" customWidth="1"/>
    <col min="514" max="514" width="58.85546875" style="123" customWidth="1"/>
    <col min="515" max="515" width="31.140625" style="123" customWidth="1"/>
    <col min="516" max="516" width="26.7109375" style="123" customWidth="1"/>
    <col min="517" max="517" width="25" style="123" customWidth="1"/>
    <col min="518" max="519" width="29.7109375" style="123" customWidth="1"/>
    <col min="520" max="520" width="23" style="123" customWidth="1"/>
    <col min="521" max="521" width="27.28515625" style="123" customWidth="1"/>
    <col min="522" max="522" width="29.5703125" style="123" customWidth="1"/>
    <col min="523" max="523" width="33" style="123" customWidth="1"/>
    <col min="524" max="524" width="29.85546875" style="123" customWidth="1"/>
    <col min="525" max="525" width="26.28515625" style="123" customWidth="1"/>
    <col min="526" max="526" width="22.140625" style="123" customWidth="1"/>
    <col min="527" max="527" width="26.140625" style="123" customWidth="1"/>
    <col min="528" max="528" width="19.5703125" style="123" bestFit="1" customWidth="1"/>
    <col min="529" max="529" width="21.85546875" style="123" customWidth="1"/>
    <col min="530" max="530" width="18.28515625" style="123" customWidth="1"/>
    <col min="531" max="534" width="6.42578125" style="123" customWidth="1"/>
    <col min="535" max="763" width="11.42578125" style="123" customWidth="1"/>
    <col min="764" max="764" width="1" style="123" customWidth="1"/>
    <col min="765" max="765" width="4.28515625" style="123" customWidth="1"/>
    <col min="766" max="766" width="34.7109375" style="123" customWidth="1"/>
    <col min="767" max="767" width="0" style="123" hidden="1" customWidth="1"/>
    <col min="768" max="768" width="20" style="123"/>
    <col min="769" max="769" width="3.140625" style="123" bestFit="1" customWidth="1"/>
    <col min="770" max="770" width="58.85546875" style="123" customWidth="1"/>
    <col min="771" max="771" width="31.140625" style="123" customWidth="1"/>
    <col min="772" max="772" width="26.7109375" style="123" customWidth="1"/>
    <col min="773" max="773" width="25" style="123" customWidth="1"/>
    <col min="774" max="775" width="29.7109375" style="123" customWidth="1"/>
    <col min="776" max="776" width="23" style="123" customWidth="1"/>
    <col min="777" max="777" width="27.28515625" style="123" customWidth="1"/>
    <col min="778" max="778" width="29.5703125" style="123" customWidth="1"/>
    <col min="779" max="779" width="33" style="123" customWidth="1"/>
    <col min="780" max="780" width="29.85546875" style="123" customWidth="1"/>
    <col min="781" max="781" width="26.28515625" style="123" customWidth="1"/>
    <col min="782" max="782" width="22.140625" style="123" customWidth="1"/>
    <col min="783" max="783" width="26.140625" style="123" customWidth="1"/>
    <col min="784" max="784" width="19.5703125" style="123" bestFit="1" customWidth="1"/>
    <col min="785" max="785" width="21.85546875" style="123" customWidth="1"/>
    <col min="786" max="786" width="18.28515625" style="123" customWidth="1"/>
    <col min="787" max="790" width="6.42578125" style="123" customWidth="1"/>
    <col min="791" max="1019" width="11.42578125" style="123" customWidth="1"/>
    <col min="1020" max="1020" width="1" style="123" customWidth="1"/>
    <col min="1021" max="1021" width="4.28515625" style="123" customWidth="1"/>
    <col min="1022" max="1022" width="34.7109375" style="123" customWidth="1"/>
    <col min="1023" max="1023" width="0" style="123" hidden="1" customWidth="1"/>
    <col min="1024" max="1024" width="20" style="123"/>
    <col min="1025" max="1025" width="3.140625" style="123" bestFit="1" customWidth="1"/>
    <col min="1026" max="1026" width="58.85546875" style="123" customWidth="1"/>
    <col min="1027" max="1027" width="31.140625" style="123" customWidth="1"/>
    <col min="1028" max="1028" width="26.7109375" style="123" customWidth="1"/>
    <col min="1029" max="1029" width="25" style="123" customWidth="1"/>
    <col min="1030" max="1031" width="29.7109375" style="123" customWidth="1"/>
    <col min="1032" max="1032" width="23" style="123" customWidth="1"/>
    <col min="1033" max="1033" width="27.28515625" style="123" customWidth="1"/>
    <col min="1034" max="1034" width="29.5703125" style="123" customWidth="1"/>
    <col min="1035" max="1035" width="33" style="123" customWidth="1"/>
    <col min="1036" max="1036" width="29.85546875" style="123" customWidth="1"/>
    <col min="1037" max="1037" width="26.28515625" style="123" customWidth="1"/>
    <col min="1038" max="1038" width="22.140625" style="123" customWidth="1"/>
    <col min="1039" max="1039" width="26.140625" style="123" customWidth="1"/>
    <col min="1040" max="1040" width="19.5703125" style="123" bestFit="1" customWidth="1"/>
    <col min="1041" max="1041" width="21.85546875" style="123" customWidth="1"/>
    <col min="1042" max="1042" width="18.28515625" style="123" customWidth="1"/>
    <col min="1043" max="1046" width="6.42578125" style="123" customWidth="1"/>
    <col min="1047" max="1275" width="11.42578125" style="123" customWidth="1"/>
    <col min="1276" max="1276" width="1" style="123" customWidth="1"/>
    <col min="1277" max="1277" width="4.28515625" style="123" customWidth="1"/>
    <col min="1278" max="1278" width="34.7109375" style="123" customWidth="1"/>
    <col min="1279" max="1279" width="0" style="123" hidden="1" customWidth="1"/>
    <col min="1280" max="1280" width="20" style="123"/>
    <col min="1281" max="1281" width="3.140625" style="123" bestFit="1" customWidth="1"/>
    <col min="1282" max="1282" width="58.85546875" style="123" customWidth="1"/>
    <col min="1283" max="1283" width="31.140625" style="123" customWidth="1"/>
    <col min="1284" max="1284" width="26.7109375" style="123" customWidth="1"/>
    <col min="1285" max="1285" width="25" style="123" customWidth="1"/>
    <col min="1286" max="1287" width="29.7109375" style="123" customWidth="1"/>
    <col min="1288" max="1288" width="23" style="123" customWidth="1"/>
    <col min="1289" max="1289" width="27.28515625" style="123" customWidth="1"/>
    <col min="1290" max="1290" width="29.5703125" style="123" customWidth="1"/>
    <col min="1291" max="1291" width="33" style="123" customWidth="1"/>
    <col min="1292" max="1292" width="29.85546875" style="123" customWidth="1"/>
    <col min="1293" max="1293" width="26.28515625" style="123" customWidth="1"/>
    <col min="1294" max="1294" width="22.140625" style="123" customWidth="1"/>
    <col min="1295" max="1295" width="26.140625" style="123" customWidth="1"/>
    <col min="1296" max="1296" width="19.5703125" style="123" bestFit="1" customWidth="1"/>
    <col min="1297" max="1297" width="21.85546875" style="123" customWidth="1"/>
    <col min="1298" max="1298" width="18.28515625" style="123" customWidth="1"/>
    <col min="1299" max="1302" width="6.42578125" style="123" customWidth="1"/>
    <col min="1303" max="1531" width="11.42578125" style="123" customWidth="1"/>
    <col min="1532" max="1532" width="1" style="123" customWidth="1"/>
    <col min="1533" max="1533" width="4.28515625" style="123" customWidth="1"/>
    <col min="1534" max="1534" width="34.7109375" style="123" customWidth="1"/>
    <col min="1535" max="1535" width="0" style="123" hidden="1" customWidth="1"/>
    <col min="1536" max="1536" width="20" style="123"/>
    <col min="1537" max="1537" width="3.140625" style="123" bestFit="1" customWidth="1"/>
    <col min="1538" max="1538" width="58.85546875" style="123" customWidth="1"/>
    <col min="1539" max="1539" width="31.140625" style="123" customWidth="1"/>
    <col min="1540" max="1540" width="26.7109375" style="123" customWidth="1"/>
    <col min="1541" max="1541" width="25" style="123" customWidth="1"/>
    <col min="1542" max="1543" width="29.7109375" style="123" customWidth="1"/>
    <col min="1544" max="1544" width="23" style="123" customWidth="1"/>
    <col min="1545" max="1545" width="27.28515625" style="123" customWidth="1"/>
    <col min="1546" max="1546" width="29.5703125" style="123" customWidth="1"/>
    <col min="1547" max="1547" width="33" style="123" customWidth="1"/>
    <col min="1548" max="1548" width="29.85546875" style="123" customWidth="1"/>
    <col min="1549" max="1549" width="26.28515625" style="123" customWidth="1"/>
    <col min="1550" max="1550" width="22.140625" style="123" customWidth="1"/>
    <col min="1551" max="1551" width="26.140625" style="123" customWidth="1"/>
    <col min="1552" max="1552" width="19.5703125" style="123" bestFit="1" customWidth="1"/>
    <col min="1553" max="1553" width="21.85546875" style="123" customWidth="1"/>
    <col min="1554" max="1554" width="18.28515625" style="123" customWidth="1"/>
    <col min="1555" max="1558" width="6.42578125" style="123" customWidth="1"/>
    <col min="1559" max="1787" width="11.42578125" style="123" customWidth="1"/>
    <col min="1788" max="1788" width="1" style="123" customWidth="1"/>
    <col min="1789" max="1789" width="4.28515625" style="123" customWidth="1"/>
    <col min="1790" max="1790" width="34.7109375" style="123" customWidth="1"/>
    <col min="1791" max="1791" width="0" style="123" hidden="1" customWidth="1"/>
    <col min="1792" max="1792" width="20" style="123"/>
    <col min="1793" max="1793" width="3.140625" style="123" bestFit="1" customWidth="1"/>
    <col min="1794" max="1794" width="58.85546875" style="123" customWidth="1"/>
    <col min="1795" max="1795" width="31.140625" style="123" customWidth="1"/>
    <col min="1796" max="1796" width="26.7109375" style="123" customWidth="1"/>
    <col min="1797" max="1797" width="25" style="123" customWidth="1"/>
    <col min="1798" max="1799" width="29.7109375" style="123" customWidth="1"/>
    <col min="1800" max="1800" width="23" style="123" customWidth="1"/>
    <col min="1801" max="1801" width="27.28515625" style="123" customWidth="1"/>
    <col min="1802" max="1802" width="29.5703125" style="123" customWidth="1"/>
    <col min="1803" max="1803" width="33" style="123" customWidth="1"/>
    <col min="1804" max="1804" width="29.85546875" style="123" customWidth="1"/>
    <col min="1805" max="1805" width="26.28515625" style="123" customWidth="1"/>
    <col min="1806" max="1806" width="22.140625" style="123" customWidth="1"/>
    <col min="1807" max="1807" width="26.140625" style="123" customWidth="1"/>
    <col min="1808" max="1808" width="19.5703125" style="123" bestFit="1" customWidth="1"/>
    <col min="1809" max="1809" width="21.85546875" style="123" customWidth="1"/>
    <col min="1810" max="1810" width="18.28515625" style="123" customWidth="1"/>
    <col min="1811" max="1814" width="6.42578125" style="123" customWidth="1"/>
    <col min="1815" max="2043" width="11.42578125" style="123" customWidth="1"/>
    <col min="2044" max="2044" width="1" style="123" customWidth="1"/>
    <col min="2045" max="2045" width="4.28515625" style="123" customWidth="1"/>
    <col min="2046" max="2046" width="34.7109375" style="123" customWidth="1"/>
    <col min="2047" max="2047" width="0" style="123" hidden="1" customWidth="1"/>
    <col min="2048" max="2048" width="20" style="123"/>
    <col min="2049" max="2049" width="3.140625" style="123" bestFit="1" customWidth="1"/>
    <col min="2050" max="2050" width="58.85546875" style="123" customWidth="1"/>
    <col min="2051" max="2051" width="31.140625" style="123" customWidth="1"/>
    <col min="2052" max="2052" width="26.7109375" style="123" customWidth="1"/>
    <col min="2053" max="2053" width="25" style="123" customWidth="1"/>
    <col min="2054" max="2055" width="29.7109375" style="123" customWidth="1"/>
    <col min="2056" max="2056" width="23" style="123" customWidth="1"/>
    <col min="2057" max="2057" width="27.28515625" style="123" customWidth="1"/>
    <col min="2058" max="2058" width="29.5703125" style="123" customWidth="1"/>
    <col min="2059" max="2059" width="33" style="123" customWidth="1"/>
    <col min="2060" max="2060" width="29.85546875" style="123" customWidth="1"/>
    <col min="2061" max="2061" width="26.28515625" style="123" customWidth="1"/>
    <col min="2062" max="2062" width="22.140625" style="123" customWidth="1"/>
    <col min="2063" max="2063" width="26.140625" style="123" customWidth="1"/>
    <col min="2064" max="2064" width="19.5703125" style="123" bestFit="1" customWidth="1"/>
    <col min="2065" max="2065" width="21.85546875" style="123" customWidth="1"/>
    <col min="2066" max="2066" width="18.28515625" style="123" customWidth="1"/>
    <col min="2067" max="2070" width="6.42578125" style="123" customWidth="1"/>
    <col min="2071" max="2299" width="11.42578125" style="123" customWidth="1"/>
    <col min="2300" max="2300" width="1" style="123" customWidth="1"/>
    <col min="2301" max="2301" width="4.28515625" style="123" customWidth="1"/>
    <col min="2302" max="2302" width="34.7109375" style="123" customWidth="1"/>
    <col min="2303" max="2303" width="0" style="123" hidden="1" customWidth="1"/>
    <col min="2304" max="2304" width="20" style="123"/>
    <col min="2305" max="2305" width="3.140625" style="123" bestFit="1" customWidth="1"/>
    <col min="2306" max="2306" width="58.85546875" style="123" customWidth="1"/>
    <col min="2307" max="2307" width="31.140625" style="123" customWidth="1"/>
    <col min="2308" max="2308" width="26.7109375" style="123" customWidth="1"/>
    <col min="2309" max="2309" width="25" style="123" customWidth="1"/>
    <col min="2310" max="2311" width="29.7109375" style="123" customWidth="1"/>
    <col min="2312" max="2312" width="23" style="123" customWidth="1"/>
    <col min="2313" max="2313" width="27.28515625" style="123" customWidth="1"/>
    <col min="2314" max="2314" width="29.5703125" style="123" customWidth="1"/>
    <col min="2315" max="2315" width="33" style="123" customWidth="1"/>
    <col min="2316" max="2316" width="29.85546875" style="123" customWidth="1"/>
    <col min="2317" max="2317" width="26.28515625" style="123" customWidth="1"/>
    <col min="2318" max="2318" width="22.140625" style="123" customWidth="1"/>
    <col min="2319" max="2319" width="26.140625" style="123" customWidth="1"/>
    <col min="2320" max="2320" width="19.5703125" style="123" bestFit="1" customWidth="1"/>
    <col min="2321" max="2321" width="21.85546875" style="123" customWidth="1"/>
    <col min="2322" max="2322" width="18.28515625" style="123" customWidth="1"/>
    <col min="2323" max="2326" width="6.42578125" style="123" customWidth="1"/>
    <col min="2327" max="2555" width="11.42578125" style="123" customWidth="1"/>
    <col min="2556" max="2556" width="1" style="123" customWidth="1"/>
    <col min="2557" max="2557" width="4.28515625" style="123" customWidth="1"/>
    <col min="2558" max="2558" width="34.7109375" style="123" customWidth="1"/>
    <col min="2559" max="2559" width="0" style="123" hidden="1" customWidth="1"/>
    <col min="2560" max="2560" width="20" style="123"/>
    <col min="2561" max="2561" width="3.140625" style="123" bestFit="1" customWidth="1"/>
    <col min="2562" max="2562" width="58.85546875" style="123" customWidth="1"/>
    <col min="2563" max="2563" width="31.140625" style="123" customWidth="1"/>
    <col min="2564" max="2564" width="26.7109375" style="123" customWidth="1"/>
    <col min="2565" max="2565" width="25" style="123" customWidth="1"/>
    <col min="2566" max="2567" width="29.7109375" style="123" customWidth="1"/>
    <col min="2568" max="2568" width="23" style="123" customWidth="1"/>
    <col min="2569" max="2569" width="27.28515625" style="123" customWidth="1"/>
    <col min="2570" max="2570" width="29.5703125" style="123" customWidth="1"/>
    <col min="2571" max="2571" width="33" style="123" customWidth="1"/>
    <col min="2572" max="2572" width="29.85546875" style="123" customWidth="1"/>
    <col min="2573" max="2573" width="26.28515625" style="123" customWidth="1"/>
    <col min="2574" max="2574" width="22.140625" style="123" customWidth="1"/>
    <col min="2575" max="2575" width="26.140625" style="123" customWidth="1"/>
    <col min="2576" max="2576" width="19.5703125" style="123" bestFit="1" customWidth="1"/>
    <col min="2577" max="2577" width="21.85546875" style="123" customWidth="1"/>
    <col min="2578" max="2578" width="18.28515625" style="123" customWidth="1"/>
    <col min="2579" max="2582" width="6.42578125" style="123" customWidth="1"/>
    <col min="2583" max="2811" width="11.42578125" style="123" customWidth="1"/>
    <col min="2812" max="2812" width="1" style="123" customWidth="1"/>
    <col min="2813" max="2813" width="4.28515625" style="123" customWidth="1"/>
    <col min="2814" max="2814" width="34.7109375" style="123" customWidth="1"/>
    <col min="2815" max="2815" width="0" style="123" hidden="1" customWidth="1"/>
    <col min="2816" max="2816" width="20" style="123"/>
    <col min="2817" max="2817" width="3.140625" style="123" bestFit="1" customWidth="1"/>
    <col min="2818" max="2818" width="58.85546875" style="123" customWidth="1"/>
    <col min="2819" max="2819" width="31.140625" style="123" customWidth="1"/>
    <col min="2820" max="2820" width="26.7109375" style="123" customWidth="1"/>
    <col min="2821" max="2821" width="25" style="123" customWidth="1"/>
    <col min="2822" max="2823" width="29.7109375" style="123" customWidth="1"/>
    <col min="2824" max="2824" width="23" style="123" customWidth="1"/>
    <col min="2825" max="2825" width="27.28515625" style="123" customWidth="1"/>
    <col min="2826" max="2826" width="29.5703125" style="123" customWidth="1"/>
    <col min="2827" max="2827" width="33" style="123" customWidth="1"/>
    <col min="2828" max="2828" width="29.85546875" style="123" customWidth="1"/>
    <col min="2829" max="2829" width="26.28515625" style="123" customWidth="1"/>
    <col min="2830" max="2830" width="22.140625" style="123" customWidth="1"/>
    <col min="2831" max="2831" width="26.140625" style="123" customWidth="1"/>
    <col min="2832" max="2832" width="19.5703125" style="123" bestFit="1" customWidth="1"/>
    <col min="2833" max="2833" width="21.85546875" style="123" customWidth="1"/>
    <col min="2834" max="2834" width="18.28515625" style="123" customWidth="1"/>
    <col min="2835" max="2838" width="6.42578125" style="123" customWidth="1"/>
    <col min="2839" max="3067" width="11.42578125" style="123" customWidth="1"/>
    <col min="3068" max="3068" width="1" style="123" customWidth="1"/>
    <col min="3069" max="3069" width="4.28515625" style="123" customWidth="1"/>
    <col min="3070" max="3070" width="34.7109375" style="123" customWidth="1"/>
    <col min="3071" max="3071" width="0" style="123" hidden="1" customWidth="1"/>
    <col min="3072" max="3072" width="20" style="123"/>
    <col min="3073" max="3073" width="3.140625" style="123" bestFit="1" customWidth="1"/>
    <col min="3074" max="3074" width="58.85546875" style="123" customWidth="1"/>
    <col min="3075" max="3075" width="31.140625" style="123" customWidth="1"/>
    <col min="3076" max="3076" width="26.7109375" style="123" customWidth="1"/>
    <col min="3077" max="3077" width="25" style="123" customWidth="1"/>
    <col min="3078" max="3079" width="29.7109375" style="123" customWidth="1"/>
    <col min="3080" max="3080" width="23" style="123" customWidth="1"/>
    <col min="3081" max="3081" width="27.28515625" style="123" customWidth="1"/>
    <col min="3082" max="3082" width="29.5703125" style="123" customWidth="1"/>
    <col min="3083" max="3083" width="33" style="123" customWidth="1"/>
    <col min="3084" max="3084" width="29.85546875" style="123" customWidth="1"/>
    <col min="3085" max="3085" width="26.28515625" style="123" customWidth="1"/>
    <col min="3086" max="3086" width="22.140625" style="123" customWidth="1"/>
    <col min="3087" max="3087" width="26.140625" style="123" customWidth="1"/>
    <col min="3088" max="3088" width="19.5703125" style="123" bestFit="1" customWidth="1"/>
    <col min="3089" max="3089" width="21.85546875" style="123" customWidth="1"/>
    <col min="3090" max="3090" width="18.28515625" style="123" customWidth="1"/>
    <col min="3091" max="3094" width="6.42578125" style="123" customWidth="1"/>
    <col min="3095" max="3323" width="11.42578125" style="123" customWidth="1"/>
    <col min="3324" max="3324" width="1" style="123" customWidth="1"/>
    <col min="3325" max="3325" width="4.28515625" style="123" customWidth="1"/>
    <col min="3326" max="3326" width="34.7109375" style="123" customWidth="1"/>
    <col min="3327" max="3327" width="0" style="123" hidden="1" customWidth="1"/>
    <col min="3328" max="3328" width="20" style="123"/>
    <col min="3329" max="3329" width="3.140625" style="123" bestFit="1" customWidth="1"/>
    <col min="3330" max="3330" width="58.85546875" style="123" customWidth="1"/>
    <col min="3331" max="3331" width="31.140625" style="123" customWidth="1"/>
    <col min="3332" max="3332" width="26.7109375" style="123" customWidth="1"/>
    <col min="3333" max="3333" width="25" style="123" customWidth="1"/>
    <col min="3334" max="3335" width="29.7109375" style="123" customWidth="1"/>
    <col min="3336" max="3336" width="23" style="123" customWidth="1"/>
    <col min="3337" max="3337" width="27.28515625" style="123" customWidth="1"/>
    <col min="3338" max="3338" width="29.5703125" style="123" customWidth="1"/>
    <col min="3339" max="3339" width="33" style="123" customWidth="1"/>
    <col min="3340" max="3340" width="29.85546875" style="123" customWidth="1"/>
    <col min="3341" max="3341" width="26.28515625" style="123" customWidth="1"/>
    <col min="3342" max="3342" width="22.140625" style="123" customWidth="1"/>
    <col min="3343" max="3343" width="26.140625" style="123" customWidth="1"/>
    <col min="3344" max="3344" width="19.5703125" style="123" bestFit="1" customWidth="1"/>
    <col min="3345" max="3345" width="21.85546875" style="123" customWidth="1"/>
    <col min="3346" max="3346" width="18.28515625" style="123" customWidth="1"/>
    <col min="3347" max="3350" width="6.42578125" style="123" customWidth="1"/>
    <col min="3351" max="3579" width="11.42578125" style="123" customWidth="1"/>
    <col min="3580" max="3580" width="1" style="123" customWidth="1"/>
    <col min="3581" max="3581" width="4.28515625" style="123" customWidth="1"/>
    <col min="3582" max="3582" width="34.7109375" style="123" customWidth="1"/>
    <col min="3583" max="3583" width="0" style="123" hidden="1" customWidth="1"/>
    <col min="3584" max="3584" width="20" style="123"/>
    <col min="3585" max="3585" width="3.140625" style="123" bestFit="1" customWidth="1"/>
    <col min="3586" max="3586" width="58.85546875" style="123" customWidth="1"/>
    <col min="3587" max="3587" width="31.140625" style="123" customWidth="1"/>
    <col min="3588" max="3588" width="26.7109375" style="123" customWidth="1"/>
    <col min="3589" max="3589" width="25" style="123" customWidth="1"/>
    <col min="3590" max="3591" width="29.7109375" style="123" customWidth="1"/>
    <col min="3592" max="3592" width="23" style="123" customWidth="1"/>
    <col min="3593" max="3593" width="27.28515625" style="123" customWidth="1"/>
    <col min="3594" max="3594" width="29.5703125" style="123" customWidth="1"/>
    <col min="3595" max="3595" width="33" style="123" customWidth="1"/>
    <col min="3596" max="3596" width="29.85546875" style="123" customWidth="1"/>
    <col min="3597" max="3597" width="26.28515625" style="123" customWidth="1"/>
    <col min="3598" max="3598" width="22.140625" style="123" customWidth="1"/>
    <col min="3599" max="3599" width="26.140625" style="123" customWidth="1"/>
    <col min="3600" max="3600" width="19.5703125" style="123" bestFit="1" customWidth="1"/>
    <col min="3601" max="3601" width="21.85546875" style="123" customWidth="1"/>
    <col min="3602" max="3602" width="18.28515625" style="123" customWidth="1"/>
    <col min="3603" max="3606" width="6.42578125" style="123" customWidth="1"/>
    <col min="3607" max="3835" width="11.42578125" style="123" customWidth="1"/>
    <col min="3836" max="3836" width="1" style="123" customWidth="1"/>
    <col min="3837" max="3837" width="4.28515625" style="123" customWidth="1"/>
    <col min="3838" max="3838" width="34.7109375" style="123" customWidth="1"/>
    <col min="3839" max="3839" width="0" style="123" hidden="1" customWidth="1"/>
    <col min="3840" max="3840" width="20" style="123"/>
    <col min="3841" max="3841" width="3.140625" style="123" bestFit="1" customWidth="1"/>
    <col min="3842" max="3842" width="58.85546875" style="123" customWidth="1"/>
    <col min="3843" max="3843" width="31.140625" style="123" customWidth="1"/>
    <col min="3844" max="3844" width="26.7109375" style="123" customWidth="1"/>
    <col min="3845" max="3845" width="25" style="123" customWidth="1"/>
    <col min="3846" max="3847" width="29.7109375" style="123" customWidth="1"/>
    <col min="3848" max="3848" width="23" style="123" customWidth="1"/>
    <col min="3849" max="3849" width="27.28515625" style="123" customWidth="1"/>
    <col min="3850" max="3850" width="29.5703125" style="123" customWidth="1"/>
    <col min="3851" max="3851" width="33" style="123" customWidth="1"/>
    <col min="3852" max="3852" width="29.85546875" style="123" customWidth="1"/>
    <col min="3853" max="3853" width="26.28515625" style="123" customWidth="1"/>
    <col min="3854" max="3854" width="22.140625" style="123" customWidth="1"/>
    <col min="3855" max="3855" width="26.140625" style="123" customWidth="1"/>
    <col min="3856" max="3856" width="19.5703125" style="123" bestFit="1" customWidth="1"/>
    <col min="3857" max="3857" width="21.85546875" style="123" customWidth="1"/>
    <col min="3858" max="3858" width="18.28515625" style="123" customWidth="1"/>
    <col min="3859" max="3862" width="6.42578125" style="123" customWidth="1"/>
    <col min="3863" max="4091" width="11.42578125" style="123" customWidth="1"/>
    <col min="4092" max="4092" width="1" style="123" customWidth="1"/>
    <col min="4093" max="4093" width="4.28515625" style="123" customWidth="1"/>
    <col min="4094" max="4094" width="34.7109375" style="123" customWidth="1"/>
    <col min="4095" max="4095" width="0" style="123" hidden="1" customWidth="1"/>
    <col min="4096" max="4096" width="20" style="123"/>
    <col min="4097" max="4097" width="3.140625" style="123" bestFit="1" customWidth="1"/>
    <col min="4098" max="4098" width="58.85546875" style="123" customWidth="1"/>
    <col min="4099" max="4099" width="31.140625" style="123" customWidth="1"/>
    <col min="4100" max="4100" width="26.7109375" style="123" customWidth="1"/>
    <col min="4101" max="4101" width="25" style="123" customWidth="1"/>
    <col min="4102" max="4103" width="29.7109375" style="123" customWidth="1"/>
    <col min="4104" max="4104" width="23" style="123" customWidth="1"/>
    <col min="4105" max="4105" width="27.28515625" style="123" customWidth="1"/>
    <col min="4106" max="4106" width="29.5703125" style="123" customWidth="1"/>
    <col min="4107" max="4107" width="33" style="123" customWidth="1"/>
    <col min="4108" max="4108" width="29.85546875" style="123" customWidth="1"/>
    <col min="4109" max="4109" width="26.28515625" style="123" customWidth="1"/>
    <col min="4110" max="4110" width="22.140625" style="123" customWidth="1"/>
    <col min="4111" max="4111" width="26.140625" style="123" customWidth="1"/>
    <col min="4112" max="4112" width="19.5703125" style="123" bestFit="1" customWidth="1"/>
    <col min="4113" max="4113" width="21.85546875" style="123" customWidth="1"/>
    <col min="4114" max="4114" width="18.28515625" style="123" customWidth="1"/>
    <col min="4115" max="4118" width="6.42578125" style="123" customWidth="1"/>
    <col min="4119" max="4347" width="11.42578125" style="123" customWidth="1"/>
    <col min="4348" max="4348" width="1" style="123" customWidth="1"/>
    <col min="4349" max="4349" width="4.28515625" style="123" customWidth="1"/>
    <col min="4350" max="4350" width="34.7109375" style="123" customWidth="1"/>
    <col min="4351" max="4351" width="0" style="123" hidden="1" customWidth="1"/>
    <col min="4352" max="4352" width="20" style="123"/>
    <col min="4353" max="4353" width="3.140625" style="123" bestFit="1" customWidth="1"/>
    <col min="4354" max="4354" width="58.85546875" style="123" customWidth="1"/>
    <col min="4355" max="4355" width="31.140625" style="123" customWidth="1"/>
    <col min="4356" max="4356" width="26.7109375" style="123" customWidth="1"/>
    <col min="4357" max="4357" width="25" style="123" customWidth="1"/>
    <col min="4358" max="4359" width="29.7109375" style="123" customWidth="1"/>
    <col min="4360" max="4360" width="23" style="123" customWidth="1"/>
    <col min="4361" max="4361" width="27.28515625" style="123" customWidth="1"/>
    <col min="4362" max="4362" width="29.5703125" style="123" customWidth="1"/>
    <col min="4363" max="4363" width="33" style="123" customWidth="1"/>
    <col min="4364" max="4364" width="29.85546875" style="123" customWidth="1"/>
    <col min="4365" max="4365" width="26.28515625" style="123" customWidth="1"/>
    <col min="4366" max="4366" width="22.140625" style="123" customWidth="1"/>
    <col min="4367" max="4367" width="26.140625" style="123" customWidth="1"/>
    <col min="4368" max="4368" width="19.5703125" style="123" bestFit="1" customWidth="1"/>
    <col min="4369" max="4369" width="21.85546875" style="123" customWidth="1"/>
    <col min="4370" max="4370" width="18.28515625" style="123" customWidth="1"/>
    <col min="4371" max="4374" width="6.42578125" style="123" customWidth="1"/>
    <col min="4375" max="4603" width="11.42578125" style="123" customWidth="1"/>
    <col min="4604" max="4604" width="1" style="123" customWidth="1"/>
    <col min="4605" max="4605" width="4.28515625" style="123" customWidth="1"/>
    <col min="4606" max="4606" width="34.7109375" style="123" customWidth="1"/>
    <col min="4607" max="4607" width="0" style="123" hidden="1" customWidth="1"/>
    <col min="4608" max="4608" width="20" style="123"/>
    <col min="4609" max="4609" width="3.140625" style="123" bestFit="1" customWidth="1"/>
    <col min="4610" max="4610" width="58.85546875" style="123" customWidth="1"/>
    <col min="4611" max="4611" width="31.140625" style="123" customWidth="1"/>
    <col min="4612" max="4612" width="26.7109375" style="123" customWidth="1"/>
    <col min="4613" max="4613" width="25" style="123" customWidth="1"/>
    <col min="4614" max="4615" width="29.7109375" style="123" customWidth="1"/>
    <col min="4616" max="4616" width="23" style="123" customWidth="1"/>
    <col min="4617" max="4617" width="27.28515625" style="123" customWidth="1"/>
    <col min="4618" max="4618" width="29.5703125" style="123" customWidth="1"/>
    <col min="4619" max="4619" width="33" style="123" customWidth="1"/>
    <col min="4620" max="4620" width="29.85546875" style="123" customWidth="1"/>
    <col min="4621" max="4621" width="26.28515625" style="123" customWidth="1"/>
    <col min="4622" max="4622" width="22.140625" style="123" customWidth="1"/>
    <col min="4623" max="4623" width="26.140625" style="123" customWidth="1"/>
    <col min="4624" max="4624" width="19.5703125" style="123" bestFit="1" customWidth="1"/>
    <col min="4625" max="4625" width="21.85546875" style="123" customWidth="1"/>
    <col min="4626" max="4626" width="18.28515625" style="123" customWidth="1"/>
    <col min="4627" max="4630" width="6.42578125" style="123" customWidth="1"/>
    <col min="4631" max="4859" width="11.42578125" style="123" customWidth="1"/>
    <col min="4860" max="4860" width="1" style="123" customWidth="1"/>
    <col min="4861" max="4861" width="4.28515625" style="123" customWidth="1"/>
    <col min="4862" max="4862" width="34.7109375" style="123" customWidth="1"/>
    <col min="4863" max="4863" width="0" style="123" hidden="1" customWidth="1"/>
    <col min="4864" max="4864" width="20" style="123"/>
    <col min="4865" max="4865" width="3.140625" style="123" bestFit="1" customWidth="1"/>
    <col min="4866" max="4866" width="58.85546875" style="123" customWidth="1"/>
    <col min="4867" max="4867" width="31.140625" style="123" customWidth="1"/>
    <col min="4868" max="4868" width="26.7109375" style="123" customWidth="1"/>
    <col min="4869" max="4869" width="25" style="123" customWidth="1"/>
    <col min="4870" max="4871" width="29.7109375" style="123" customWidth="1"/>
    <col min="4872" max="4872" width="23" style="123" customWidth="1"/>
    <col min="4873" max="4873" width="27.28515625" style="123" customWidth="1"/>
    <col min="4874" max="4874" width="29.5703125" style="123" customWidth="1"/>
    <col min="4875" max="4875" width="33" style="123" customWidth="1"/>
    <col min="4876" max="4876" width="29.85546875" style="123" customWidth="1"/>
    <col min="4877" max="4877" width="26.28515625" style="123" customWidth="1"/>
    <col min="4878" max="4878" width="22.140625" style="123" customWidth="1"/>
    <col min="4879" max="4879" width="26.140625" style="123" customWidth="1"/>
    <col min="4880" max="4880" width="19.5703125" style="123" bestFit="1" customWidth="1"/>
    <col min="4881" max="4881" width="21.85546875" style="123" customWidth="1"/>
    <col min="4882" max="4882" width="18.28515625" style="123" customWidth="1"/>
    <col min="4883" max="4886" width="6.42578125" style="123" customWidth="1"/>
    <col min="4887" max="5115" width="11.42578125" style="123" customWidth="1"/>
    <col min="5116" max="5116" width="1" style="123" customWidth="1"/>
    <col min="5117" max="5117" width="4.28515625" style="123" customWidth="1"/>
    <col min="5118" max="5118" width="34.7109375" style="123" customWidth="1"/>
    <col min="5119" max="5119" width="0" style="123" hidden="1" customWidth="1"/>
    <col min="5120" max="5120" width="20" style="123"/>
    <col min="5121" max="5121" width="3.140625" style="123" bestFit="1" customWidth="1"/>
    <col min="5122" max="5122" width="58.85546875" style="123" customWidth="1"/>
    <col min="5123" max="5123" width="31.140625" style="123" customWidth="1"/>
    <col min="5124" max="5124" width="26.7109375" style="123" customWidth="1"/>
    <col min="5125" max="5125" width="25" style="123" customWidth="1"/>
    <col min="5126" max="5127" width="29.7109375" style="123" customWidth="1"/>
    <col min="5128" max="5128" width="23" style="123" customWidth="1"/>
    <col min="5129" max="5129" width="27.28515625" style="123" customWidth="1"/>
    <col min="5130" max="5130" width="29.5703125" style="123" customWidth="1"/>
    <col min="5131" max="5131" width="33" style="123" customWidth="1"/>
    <col min="5132" max="5132" width="29.85546875" style="123" customWidth="1"/>
    <col min="5133" max="5133" width="26.28515625" style="123" customWidth="1"/>
    <col min="5134" max="5134" width="22.140625" style="123" customWidth="1"/>
    <col min="5135" max="5135" width="26.140625" style="123" customWidth="1"/>
    <col min="5136" max="5136" width="19.5703125" style="123" bestFit="1" customWidth="1"/>
    <col min="5137" max="5137" width="21.85546875" style="123" customWidth="1"/>
    <col min="5138" max="5138" width="18.28515625" style="123" customWidth="1"/>
    <col min="5139" max="5142" width="6.42578125" style="123" customWidth="1"/>
    <col min="5143" max="5371" width="11.42578125" style="123" customWidth="1"/>
    <col min="5372" max="5372" width="1" style="123" customWidth="1"/>
    <col min="5373" max="5373" width="4.28515625" style="123" customWidth="1"/>
    <col min="5374" max="5374" width="34.7109375" style="123" customWidth="1"/>
    <col min="5375" max="5375" width="0" style="123" hidden="1" customWidth="1"/>
    <col min="5376" max="5376" width="20" style="123"/>
    <col min="5377" max="5377" width="3.140625" style="123" bestFit="1" customWidth="1"/>
    <col min="5378" max="5378" width="58.85546875" style="123" customWidth="1"/>
    <col min="5379" max="5379" width="31.140625" style="123" customWidth="1"/>
    <col min="5380" max="5380" width="26.7109375" style="123" customWidth="1"/>
    <col min="5381" max="5381" width="25" style="123" customWidth="1"/>
    <col min="5382" max="5383" width="29.7109375" style="123" customWidth="1"/>
    <col min="5384" max="5384" width="23" style="123" customWidth="1"/>
    <col min="5385" max="5385" width="27.28515625" style="123" customWidth="1"/>
    <col min="5386" max="5386" width="29.5703125" style="123" customWidth="1"/>
    <col min="5387" max="5387" width="33" style="123" customWidth="1"/>
    <col min="5388" max="5388" width="29.85546875" style="123" customWidth="1"/>
    <col min="5389" max="5389" width="26.28515625" style="123" customWidth="1"/>
    <col min="5390" max="5390" width="22.140625" style="123" customWidth="1"/>
    <col min="5391" max="5391" width="26.140625" style="123" customWidth="1"/>
    <col min="5392" max="5392" width="19.5703125" style="123" bestFit="1" customWidth="1"/>
    <col min="5393" max="5393" width="21.85546875" style="123" customWidth="1"/>
    <col min="5394" max="5394" width="18.28515625" style="123" customWidth="1"/>
    <col min="5395" max="5398" width="6.42578125" style="123" customWidth="1"/>
    <col min="5399" max="5627" width="11.42578125" style="123" customWidth="1"/>
    <col min="5628" max="5628" width="1" style="123" customWidth="1"/>
    <col min="5629" max="5629" width="4.28515625" style="123" customWidth="1"/>
    <col min="5630" max="5630" width="34.7109375" style="123" customWidth="1"/>
    <col min="5631" max="5631" width="0" style="123" hidden="1" customWidth="1"/>
    <col min="5632" max="5632" width="20" style="123"/>
    <col min="5633" max="5633" width="3.140625" style="123" bestFit="1" customWidth="1"/>
    <col min="5634" max="5634" width="58.85546875" style="123" customWidth="1"/>
    <col min="5635" max="5635" width="31.140625" style="123" customWidth="1"/>
    <col min="5636" max="5636" width="26.7109375" style="123" customWidth="1"/>
    <col min="5637" max="5637" width="25" style="123" customWidth="1"/>
    <col min="5638" max="5639" width="29.7109375" style="123" customWidth="1"/>
    <col min="5640" max="5640" width="23" style="123" customWidth="1"/>
    <col min="5641" max="5641" width="27.28515625" style="123" customWidth="1"/>
    <col min="5642" max="5642" width="29.5703125" style="123" customWidth="1"/>
    <col min="5643" max="5643" width="33" style="123" customWidth="1"/>
    <col min="5644" max="5644" width="29.85546875" style="123" customWidth="1"/>
    <col min="5645" max="5645" width="26.28515625" style="123" customWidth="1"/>
    <col min="5646" max="5646" width="22.140625" style="123" customWidth="1"/>
    <col min="5647" max="5647" width="26.140625" style="123" customWidth="1"/>
    <col min="5648" max="5648" width="19.5703125" style="123" bestFit="1" customWidth="1"/>
    <col min="5649" max="5649" width="21.85546875" style="123" customWidth="1"/>
    <col min="5650" max="5650" width="18.28515625" style="123" customWidth="1"/>
    <col min="5651" max="5654" width="6.42578125" style="123" customWidth="1"/>
    <col min="5655" max="5883" width="11.42578125" style="123" customWidth="1"/>
    <col min="5884" max="5884" width="1" style="123" customWidth="1"/>
    <col min="5885" max="5885" width="4.28515625" style="123" customWidth="1"/>
    <col min="5886" max="5886" width="34.7109375" style="123" customWidth="1"/>
    <col min="5887" max="5887" width="0" style="123" hidden="1" customWidth="1"/>
    <col min="5888" max="5888" width="20" style="123"/>
    <col min="5889" max="5889" width="3.140625" style="123" bestFit="1" customWidth="1"/>
    <col min="5890" max="5890" width="58.85546875" style="123" customWidth="1"/>
    <col min="5891" max="5891" width="31.140625" style="123" customWidth="1"/>
    <col min="5892" max="5892" width="26.7109375" style="123" customWidth="1"/>
    <col min="5893" max="5893" width="25" style="123" customWidth="1"/>
    <col min="5894" max="5895" width="29.7109375" style="123" customWidth="1"/>
    <col min="5896" max="5896" width="23" style="123" customWidth="1"/>
    <col min="5897" max="5897" width="27.28515625" style="123" customWidth="1"/>
    <col min="5898" max="5898" width="29.5703125" style="123" customWidth="1"/>
    <col min="5899" max="5899" width="33" style="123" customWidth="1"/>
    <col min="5900" max="5900" width="29.85546875" style="123" customWidth="1"/>
    <col min="5901" max="5901" width="26.28515625" style="123" customWidth="1"/>
    <col min="5902" max="5902" width="22.140625" style="123" customWidth="1"/>
    <col min="5903" max="5903" width="26.140625" style="123" customWidth="1"/>
    <col min="5904" max="5904" width="19.5703125" style="123" bestFit="1" customWidth="1"/>
    <col min="5905" max="5905" width="21.85546875" style="123" customWidth="1"/>
    <col min="5906" max="5906" width="18.28515625" style="123" customWidth="1"/>
    <col min="5907" max="5910" width="6.42578125" style="123" customWidth="1"/>
    <col min="5911" max="6139" width="11.42578125" style="123" customWidth="1"/>
    <col min="6140" max="6140" width="1" style="123" customWidth="1"/>
    <col min="6141" max="6141" width="4.28515625" style="123" customWidth="1"/>
    <col min="6142" max="6142" width="34.7109375" style="123" customWidth="1"/>
    <col min="6143" max="6143" width="0" style="123" hidden="1" customWidth="1"/>
    <col min="6144" max="6144" width="20" style="123"/>
    <col min="6145" max="6145" width="3.140625" style="123" bestFit="1" customWidth="1"/>
    <col min="6146" max="6146" width="58.85546875" style="123" customWidth="1"/>
    <col min="6147" max="6147" width="31.140625" style="123" customWidth="1"/>
    <col min="6148" max="6148" width="26.7109375" style="123" customWidth="1"/>
    <col min="6149" max="6149" width="25" style="123" customWidth="1"/>
    <col min="6150" max="6151" width="29.7109375" style="123" customWidth="1"/>
    <col min="6152" max="6152" width="23" style="123" customWidth="1"/>
    <col min="6153" max="6153" width="27.28515625" style="123" customWidth="1"/>
    <col min="6154" max="6154" width="29.5703125" style="123" customWidth="1"/>
    <col min="6155" max="6155" width="33" style="123" customWidth="1"/>
    <col min="6156" max="6156" width="29.85546875" style="123" customWidth="1"/>
    <col min="6157" max="6157" width="26.28515625" style="123" customWidth="1"/>
    <col min="6158" max="6158" width="22.140625" style="123" customWidth="1"/>
    <col min="6159" max="6159" width="26.140625" style="123" customWidth="1"/>
    <col min="6160" max="6160" width="19.5703125" style="123" bestFit="1" customWidth="1"/>
    <col min="6161" max="6161" width="21.85546875" style="123" customWidth="1"/>
    <col min="6162" max="6162" width="18.28515625" style="123" customWidth="1"/>
    <col min="6163" max="6166" width="6.42578125" style="123" customWidth="1"/>
    <col min="6167" max="6395" width="11.42578125" style="123" customWidth="1"/>
    <col min="6396" max="6396" width="1" style="123" customWidth="1"/>
    <col min="6397" max="6397" width="4.28515625" style="123" customWidth="1"/>
    <col min="6398" max="6398" width="34.7109375" style="123" customWidth="1"/>
    <col min="6399" max="6399" width="0" style="123" hidden="1" customWidth="1"/>
    <col min="6400" max="6400" width="20" style="123"/>
    <col min="6401" max="6401" width="3.140625" style="123" bestFit="1" customWidth="1"/>
    <col min="6402" max="6402" width="58.85546875" style="123" customWidth="1"/>
    <col min="6403" max="6403" width="31.140625" style="123" customWidth="1"/>
    <col min="6404" max="6404" width="26.7109375" style="123" customWidth="1"/>
    <col min="6405" max="6405" width="25" style="123" customWidth="1"/>
    <col min="6406" max="6407" width="29.7109375" style="123" customWidth="1"/>
    <col min="6408" max="6408" width="23" style="123" customWidth="1"/>
    <col min="6409" max="6409" width="27.28515625" style="123" customWidth="1"/>
    <col min="6410" max="6410" width="29.5703125" style="123" customWidth="1"/>
    <col min="6411" max="6411" width="33" style="123" customWidth="1"/>
    <col min="6412" max="6412" width="29.85546875" style="123" customWidth="1"/>
    <col min="6413" max="6413" width="26.28515625" style="123" customWidth="1"/>
    <col min="6414" max="6414" width="22.140625" style="123" customWidth="1"/>
    <col min="6415" max="6415" width="26.140625" style="123" customWidth="1"/>
    <col min="6416" max="6416" width="19.5703125" style="123" bestFit="1" customWidth="1"/>
    <col min="6417" max="6417" width="21.85546875" style="123" customWidth="1"/>
    <col min="6418" max="6418" width="18.28515625" style="123" customWidth="1"/>
    <col min="6419" max="6422" width="6.42578125" style="123" customWidth="1"/>
    <col min="6423" max="6651" width="11.42578125" style="123" customWidth="1"/>
    <col min="6652" max="6652" width="1" style="123" customWidth="1"/>
    <col min="6653" max="6653" width="4.28515625" style="123" customWidth="1"/>
    <col min="6654" max="6654" width="34.7109375" style="123" customWidth="1"/>
    <col min="6655" max="6655" width="0" style="123" hidden="1" customWidth="1"/>
    <col min="6656" max="6656" width="20" style="123"/>
    <col min="6657" max="6657" width="3.140625" style="123" bestFit="1" customWidth="1"/>
    <col min="6658" max="6658" width="58.85546875" style="123" customWidth="1"/>
    <col min="6659" max="6659" width="31.140625" style="123" customWidth="1"/>
    <col min="6660" max="6660" width="26.7109375" style="123" customWidth="1"/>
    <col min="6661" max="6661" width="25" style="123" customWidth="1"/>
    <col min="6662" max="6663" width="29.7109375" style="123" customWidth="1"/>
    <col min="6664" max="6664" width="23" style="123" customWidth="1"/>
    <col min="6665" max="6665" width="27.28515625" style="123" customWidth="1"/>
    <col min="6666" max="6666" width="29.5703125" style="123" customWidth="1"/>
    <col min="6667" max="6667" width="33" style="123" customWidth="1"/>
    <col min="6668" max="6668" width="29.85546875" style="123" customWidth="1"/>
    <col min="6669" max="6669" width="26.28515625" style="123" customWidth="1"/>
    <col min="6670" max="6670" width="22.140625" style="123" customWidth="1"/>
    <col min="6671" max="6671" width="26.140625" style="123" customWidth="1"/>
    <col min="6672" max="6672" width="19.5703125" style="123" bestFit="1" customWidth="1"/>
    <col min="6673" max="6673" width="21.85546875" style="123" customWidth="1"/>
    <col min="6674" max="6674" width="18.28515625" style="123" customWidth="1"/>
    <col min="6675" max="6678" width="6.42578125" style="123" customWidth="1"/>
    <col min="6679" max="6907" width="11.42578125" style="123" customWidth="1"/>
    <col min="6908" max="6908" width="1" style="123" customWidth="1"/>
    <col min="6909" max="6909" width="4.28515625" style="123" customWidth="1"/>
    <col min="6910" max="6910" width="34.7109375" style="123" customWidth="1"/>
    <col min="6911" max="6911" width="0" style="123" hidden="1" customWidth="1"/>
    <col min="6912" max="6912" width="20" style="123"/>
    <col min="6913" max="6913" width="3.140625" style="123" bestFit="1" customWidth="1"/>
    <col min="6914" max="6914" width="58.85546875" style="123" customWidth="1"/>
    <col min="6915" max="6915" width="31.140625" style="123" customWidth="1"/>
    <col min="6916" max="6916" width="26.7109375" style="123" customWidth="1"/>
    <col min="6917" max="6917" width="25" style="123" customWidth="1"/>
    <col min="6918" max="6919" width="29.7109375" style="123" customWidth="1"/>
    <col min="6920" max="6920" width="23" style="123" customWidth="1"/>
    <col min="6921" max="6921" width="27.28515625" style="123" customWidth="1"/>
    <col min="6922" max="6922" width="29.5703125" style="123" customWidth="1"/>
    <col min="6923" max="6923" width="33" style="123" customWidth="1"/>
    <col min="6924" max="6924" width="29.85546875" style="123" customWidth="1"/>
    <col min="6925" max="6925" width="26.28515625" style="123" customWidth="1"/>
    <col min="6926" max="6926" width="22.140625" style="123" customWidth="1"/>
    <col min="6927" max="6927" width="26.140625" style="123" customWidth="1"/>
    <col min="6928" max="6928" width="19.5703125" style="123" bestFit="1" customWidth="1"/>
    <col min="6929" max="6929" width="21.85546875" style="123" customWidth="1"/>
    <col min="6930" max="6930" width="18.28515625" style="123" customWidth="1"/>
    <col min="6931" max="6934" width="6.42578125" style="123" customWidth="1"/>
    <col min="6935" max="7163" width="11.42578125" style="123" customWidth="1"/>
    <col min="7164" max="7164" width="1" style="123" customWidth="1"/>
    <col min="7165" max="7165" width="4.28515625" style="123" customWidth="1"/>
    <col min="7166" max="7166" width="34.7109375" style="123" customWidth="1"/>
    <col min="7167" max="7167" width="0" style="123" hidden="1" customWidth="1"/>
    <col min="7168" max="7168" width="20" style="123"/>
    <col min="7169" max="7169" width="3.140625" style="123" bestFit="1" customWidth="1"/>
    <col min="7170" max="7170" width="58.85546875" style="123" customWidth="1"/>
    <col min="7171" max="7171" width="31.140625" style="123" customWidth="1"/>
    <col min="7172" max="7172" width="26.7109375" style="123" customWidth="1"/>
    <col min="7173" max="7173" width="25" style="123" customWidth="1"/>
    <col min="7174" max="7175" width="29.7109375" style="123" customWidth="1"/>
    <col min="7176" max="7176" width="23" style="123" customWidth="1"/>
    <col min="7177" max="7177" width="27.28515625" style="123" customWidth="1"/>
    <col min="7178" max="7178" width="29.5703125" style="123" customWidth="1"/>
    <col min="7179" max="7179" width="33" style="123" customWidth="1"/>
    <col min="7180" max="7180" width="29.85546875" style="123" customWidth="1"/>
    <col min="7181" max="7181" width="26.28515625" style="123" customWidth="1"/>
    <col min="7182" max="7182" width="22.140625" style="123" customWidth="1"/>
    <col min="7183" max="7183" width="26.140625" style="123" customWidth="1"/>
    <col min="7184" max="7184" width="19.5703125" style="123" bestFit="1" customWidth="1"/>
    <col min="7185" max="7185" width="21.85546875" style="123" customWidth="1"/>
    <col min="7186" max="7186" width="18.28515625" style="123" customWidth="1"/>
    <col min="7187" max="7190" width="6.42578125" style="123" customWidth="1"/>
    <col min="7191" max="7419" width="11.42578125" style="123" customWidth="1"/>
    <col min="7420" max="7420" width="1" style="123" customWidth="1"/>
    <col min="7421" max="7421" width="4.28515625" style="123" customWidth="1"/>
    <col min="7422" max="7422" width="34.7109375" style="123" customWidth="1"/>
    <col min="7423" max="7423" width="0" style="123" hidden="1" customWidth="1"/>
    <col min="7424" max="7424" width="20" style="123"/>
    <col min="7425" max="7425" width="3.140625" style="123" bestFit="1" customWidth="1"/>
    <col min="7426" max="7426" width="58.85546875" style="123" customWidth="1"/>
    <col min="7427" max="7427" width="31.140625" style="123" customWidth="1"/>
    <col min="7428" max="7428" width="26.7109375" style="123" customWidth="1"/>
    <col min="7429" max="7429" width="25" style="123" customWidth="1"/>
    <col min="7430" max="7431" width="29.7109375" style="123" customWidth="1"/>
    <col min="7432" max="7432" width="23" style="123" customWidth="1"/>
    <col min="7433" max="7433" width="27.28515625" style="123" customWidth="1"/>
    <col min="7434" max="7434" width="29.5703125" style="123" customWidth="1"/>
    <col min="7435" max="7435" width="33" style="123" customWidth="1"/>
    <col min="7436" max="7436" width="29.85546875" style="123" customWidth="1"/>
    <col min="7437" max="7437" width="26.28515625" style="123" customWidth="1"/>
    <col min="7438" max="7438" width="22.140625" style="123" customWidth="1"/>
    <col min="7439" max="7439" width="26.140625" style="123" customWidth="1"/>
    <col min="7440" max="7440" width="19.5703125" style="123" bestFit="1" customWidth="1"/>
    <col min="7441" max="7441" width="21.85546875" style="123" customWidth="1"/>
    <col min="7442" max="7442" width="18.28515625" style="123" customWidth="1"/>
    <col min="7443" max="7446" width="6.42578125" style="123" customWidth="1"/>
    <col min="7447" max="7675" width="11.42578125" style="123" customWidth="1"/>
    <col min="7676" max="7676" width="1" style="123" customWidth="1"/>
    <col min="7677" max="7677" width="4.28515625" style="123" customWidth="1"/>
    <col min="7678" max="7678" width="34.7109375" style="123" customWidth="1"/>
    <col min="7679" max="7679" width="0" style="123" hidden="1" customWidth="1"/>
    <col min="7680" max="7680" width="20" style="123"/>
    <col min="7681" max="7681" width="3.140625" style="123" bestFit="1" customWidth="1"/>
    <col min="7682" max="7682" width="58.85546875" style="123" customWidth="1"/>
    <col min="7683" max="7683" width="31.140625" style="123" customWidth="1"/>
    <col min="7684" max="7684" width="26.7109375" style="123" customWidth="1"/>
    <col min="7685" max="7685" width="25" style="123" customWidth="1"/>
    <col min="7686" max="7687" width="29.7109375" style="123" customWidth="1"/>
    <col min="7688" max="7688" width="23" style="123" customWidth="1"/>
    <col min="7689" max="7689" width="27.28515625" style="123" customWidth="1"/>
    <col min="7690" max="7690" width="29.5703125" style="123" customWidth="1"/>
    <col min="7691" max="7691" width="33" style="123" customWidth="1"/>
    <col min="7692" max="7692" width="29.85546875" style="123" customWidth="1"/>
    <col min="7693" max="7693" width="26.28515625" style="123" customWidth="1"/>
    <col min="7694" max="7694" width="22.140625" style="123" customWidth="1"/>
    <col min="7695" max="7695" width="26.140625" style="123" customWidth="1"/>
    <col min="7696" max="7696" width="19.5703125" style="123" bestFit="1" customWidth="1"/>
    <col min="7697" max="7697" width="21.85546875" style="123" customWidth="1"/>
    <col min="7698" max="7698" width="18.28515625" style="123" customWidth="1"/>
    <col min="7699" max="7702" width="6.42578125" style="123" customWidth="1"/>
    <col min="7703" max="7931" width="11.42578125" style="123" customWidth="1"/>
    <col min="7932" max="7932" width="1" style="123" customWidth="1"/>
    <col min="7933" max="7933" width="4.28515625" style="123" customWidth="1"/>
    <col min="7934" max="7934" width="34.7109375" style="123" customWidth="1"/>
    <col min="7935" max="7935" width="0" style="123" hidden="1" customWidth="1"/>
    <col min="7936" max="7936" width="20" style="123"/>
    <col min="7937" max="7937" width="3.140625" style="123" bestFit="1" customWidth="1"/>
    <col min="7938" max="7938" width="58.85546875" style="123" customWidth="1"/>
    <col min="7939" max="7939" width="31.140625" style="123" customWidth="1"/>
    <col min="7940" max="7940" width="26.7109375" style="123" customWidth="1"/>
    <col min="7941" max="7941" width="25" style="123" customWidth="1"/>
    <col min="7942" max="7943" width="29.7109375" style="123" customWidth="1"/>
    <col min="7944" max="7944" width="23" style="123" customWidth="1"/>
    <col min="7945" max="7945" width="27.28515625" style="123" customWidth="1"/>
    <col min="7946" max="7946" width="29.5703125" style="123" customWidth="1"/>
    <col min="7947" max="7947" width="33" style="123" customWidth="1"/>
    <col min="7948" max="7948" width="29.85546875" style="123" customWidth="1"/>
    <col min="7949" max="7949" width="26.28515625" style="123" customWidth="1"/>
    <col min="7950" max="7950" width="22.140625" style="123" customWidth="1"/>
    <col min="7951" max="7951" width="26.140625" style="123" customWidth="1"/>
    <col min="7952" max="7952" width="19.5703125" style="123" bestFit="1" customWidth="1"/>
    <col min="7953" max="7953" width="21.85546875" style="123" customWidth="1"/>
    <col min="7954" max="7954" width="18.28515625" style="123" customWidth="1"/>
    <col min="7955" max="7958" width="6.42578125" style="123" customWidth="1"/>
    <col min="7959" max="8187" width="11.42578125" style="123" customWidth="1"/>
    <col min="8188" max="8188" width="1" style="123" customWidth="1"/>
    <col min="8189" max="8189" width="4.28515625" style="123" customWidth="1"/>
    <col min="8190" max="8190" width="34.7109375" style="123" customWidth="1"/>
    <col min="8191" max="8191" width="0" style="123" hidden="1" customWidth="1"/>
    <col min="8192" max="8192" width="20" style="123"/>
    <col min="8193" max="8193" width="3.140625" style="123" bestFit="1" customWidth="1"/>
    <col min="8194" max="8194" width="58.85546875" style="123" customWidth="1"/>
    <col min="8195" max="8195" width="31.140625" style="123" customWidth="1"/>
    <col min="8196" max="8196" width="26.7109375" style="123" customWidth="1"/>
    <col min="8197" max="8197" width="25" style="123" customWidth="1"/>
    <col min="8198" max="8199" width="29.7109375" style="123" customWidth="1"/>
    <col min="8200" max="8200" width="23" style="123" customWidth="1"/>
    <col min="8201" max="8201" width="27.28515625" style="123" customWidth="1"/>
    <col min="8202" max="8202" width="29.5703125" style="123" customWidth="1"/>
    <col min="8203" max="8203" width="33" style="123" customWidth="1"/>
    <col min="8204" max="8204" width="29.85546875" style="123" customWidth="1"/>
    <col min="8205" max="8205" width="26.28515625" style="123" customWidth="1"/>
    <col min="8206" max="8206" width="22.140625" style="123" customWidth="1"/>
    <col min="8207" max="8207" width="26.140625" style="123" customWidth="1"/>
    <col min="8208" max="8208" width="19.5703125" style="123" bestFit="1" customWidth="1"/>
    <col min="8209" max="8209" width="21.85546875" style="123" customWidth="1"/>
    <col min="8210" max="8210" width="18.28515625" style="123" customWidth="1"/>
    <col min="8211" max="8214" width="6.42578125" style="123" customWidth="1"/>
    <col min="8215" max="8443" width="11.42578125" style="123" customWidth="1"/>
    <col min="8444" max="8444" width="1" style="123" customWidth="1"/>
    <col min="8445" max="8445" width="4.28515625" style="123" customWidth="1"/>
    <col min="8446" max="8446" width="34.7109375" style="123" customWidth="1"/>
    <col min="8447" max="8447" width="0" style="123" hidden="1" customWidth="1"/>
    <col min="8448" max="8448" width="20" style="123"/>
    <col min="8449" max="8449" width="3.140625" style="123" bestFit="1" customWidth="1"/>
    <col min="8450" max="8450" width="58.85546875" style="123" customWidth="1"/>
    <col min="8451" max="8451" width="31.140625" style="123" customWidth="1"/>
    <col min="8452" max="8452" width="26.7109375" style="123" customWidth="1"/>
    <col min="8453" max="8453" width="25" style="123" customWidth="1"/>
    <col min="8454" max="8455" width="29.7109375" style="123" customWidth="1"/>
    <col min="8456" max="8456" width="23" style="123" customWidth="1"/>
    <col min="8457" max="8457" width="27.28515625" style="123" customWidth="1"/>
    <col min="8458" max="8458" width="29.5703125" style="123" customWidth="1"/>
    <col min="8459" max="8459" width="33" style="123" customWidth="1"/>
    <col min="8460" max="8460" width="29.85546875" style="123" customWidth="1"/>
    <col min="8461" max="8461" width="26.28515625" style="123" customWidth="1"/>
    <col min="8462" max="8462" width="22.140625" style="123" customWidth="1"/>
    <col min="8463" max="8463" width="26.140625" style="123" customWidth="1"/>
    <col min="8464" max="8464" width="19.5703125" style="123" bestFit="1" customWidth="1"/>
    <col min="8465" max="8465" width="21.85546875" style="123" customWidth="1"/>
    <col min="8466" max="8466" width="18.28515625" style="123" customWidth="1"/>
    <col min="8467" max="8470" width="6.42578125" style="123" customWidth="1"/>
    <col min="8471" max="8699" width="11.42578125" style="123" customWidth="1"/>
    <col min="8700" max="8700" width="1" style="123" customWidth="1"/>
    <col min="8701" max="8701" width="4.28515625" style="123" customWidth="1"/>
    <col min="8702" max="8702" width="34.7109375" style="123" customWidth="1"/>
    <col min="8703" max="8703" width="0" style="123" hidden="1" customWidth="1"/>
    <col min="8704" max="8704" width="20" style="123"/>
    <col min="8705" max="8705" width="3.140625" style="123" bestFit="1" customWidth="1"/>
    <col min="8706" max="8706" width="58.85546875" style="123" customWidth="1"/>
    <col min="8707" max="8707" width="31.140625" style="123" customWidth="1"/>
    <col min="8708" max="8708" width="26.7109375" style="123" customWidth="1"/>
    <col min="8709" max="8709" width="25" style="123" customWidth="1"/>
    <col min="8710" max="8711" width="29.7109375" style="123" customWidth="1"/>
    <col min="8712" max="8712" width="23" style="123" customWidth="1"/>
    <col min="8713" max="8713" width="27.28515625" style="123" customWidth="1"/>
    <col min="8714" max="8714" width="29.5703125" style="123" customWidth="1"/>
    <col min="8715" max="8715" width="33" style="123" customWidth="1"/>
    <col min="8716" max="8716" width="29.85546875" style="123" customWidth="1"/>
    <col min="8717" max="8717" width="26.28515625" style="123" customWidth="1"/>
    <col min="8718" max="8718" width="22.140625" style="123" customWidth="1"/>
    <col min="8719" max="8719" width="26.140625" style="123" customWidth="1"/>
    <col min="8720" max="8720" width="19.5703125" style="123" bestFit="1" customWidth="1"/>
    <col min="8721" max="8721" width="21.85546875" style="123" customWidth="1"/>
    <col min="8722" max="8722" width="18.28515625" style="123" customWidth="1"/>
    <col min="8723" max="8726" width="6.42578125" style="123" customWidth="1"/>
    <col min="8727" max="8955" width="11.42578125" style="123" customWidth="1"/>
    <col min="8956" max="8956" width="1" style="123" customWidth="1"/>
    <col min="8957" max="8957" width="4.28515625" style="123" customWidth="1"/>
    <col min="8958" max="8958" width="34.7109375" style="123" customWidth="1"/>
    <col min="8959" max="8959" width="0" style="123" hidden="1" customWidth="1"/>
    <col min="8960" max="8960" width="20" style="123"/>
    <col min="8961" max="8961" width="3.140625" style="123" bestFit="1" customWidth="1"/>
    <col min="8962" max="8962" width="58.85546875" style="123" customWidth="1"/>
    <col min="8963" max="8963" width="31.140625" style="123" customWidth="1"/>
    <col min="8964" max="8964" width="26.7109375" style="123" customWidth="1"/>
    <col min="8965" max="8965" width="25" style="123" customWidth="1"/>
    <col min="8966" max="8967" width="29.7109375" style="123" customWidth="1"/>
    <col min="8968" max="8968" width="23" style="123" customWidth="1"/>
    <col min="8969" max="8969" width="27.28515625" style="123" customWidth="1"/>
    <col min="8970" max="8970" width="29.5703125" style="123" customWidth="1"/>
    <col min="8971" max="8971" width="33" style="123" customWidth="1"/>
    <col min="8972" max="8972" width="29.85546875" style="123" customWidth="1"/>
    <col min="8973" max="8973" width="26.28515625" style="123" customWidth="1"/>
    <col min="8974" max="8974" width="22.140625" style="123" customWidth="1"/>
    <col min="8975" max="8975" width="26.140625" style="123" customWidth="1"/>
    <col min="8976" max="8976" width="19.5703125" style="123" bestFit="1" customWidth="1"/>
    <col min="8977" max="8977" width="21.85546875" style="123" customWidth="1"/>
    <col min="8978" max="8978" width="18.28515625" style="123" customWidth="1"/>
    <col min="8979" max="8982" width="6.42578125" style="123" customWidth="1"/>
    <col min="8983" max="9211" width="11.42578125" style="123" customWidth="1"/>
    <col min="9212" max="9212" width="1" style="123" customWidth="1"/>
    <col min="9213" max="9213" width="4.28515625" style="123" customWidth="1"/>
    <col min="9214" max="9214" width="34.7109375" style="123" customWidth="1"/>
    <col min="9215" max="9215" width="0" style="123" hidden="1" customWidth="1"/>
    <col min="9216" max="9216" width="20" style="123"/>
    <col min="9217" max="9217" width="3.140625" style="123" bestFit="1" customWidth="1"/>
    <col min="9218" max="9218" width="58.85546875" style="123" customWidth="1"/>
    <col min="9219" max="9219" width="31.140625" style="123" customWidth="1"/>
    <col min="9220" max="9220" width="26.7109375" style="123" customWidth="1"/>
    <col min="9221" max="9221" width="25" style="123" customWidth="1"/>
    <col min="9222" max="9223" width="29.7109375" style="123" customWidth="1"/>
    <col min="9224" max="9224" width="23" style="123" customWidth="1"/>
    <col min="9225" max="9225" width="27.28515625" style="123" customWidth="1"/>
    <col min="9226" max="9226" width="29.5703125" style="123" customWidth="1"/>
    <col min="9227" max="9227" width="33" style="123" customWidth="1"/>
    <col min="9228" max="9228" width="29.85546875" style="123" customWidth="1"/>
    <col min="9229" max="9229" width="26.28515625" style="123" customWidth="1"/>
    <col min="9230" max="9230" width="22.140625" style="123" customWidth="1"/>
    <col min="9231" max="9231" width="26.140625" style="123" customWidth="1"/>
    <col min="9232" max="9232" width="19.5703125" style="123" bestFit="1" customWidth="1"/>
    <col min="9233" max="9233" width="21.85546875" style="123" customWidth="1"/>
    <col min="9234" max="9234" width="18.28515625" style="123" customWidth="1"/>
    <col min="9235" max="9238" width="6.42578125" style="123" customWidth="1"/>
    <col min="9239" max="9467" width="11.42578125" style="123" customWidth="1"/>
    <col min="9468" max="9468" width="1" style="123" customWidth="1"/>
    <col min="9469" max="9469" width="4.28515625" style="123" customWidth="1"/>
    <col min="9470" max="9470" width="34.7109375" style="123" customWidth="1"/>
    <col min="9471" max="9471" width="0" style="123" hidden="1" customWidth="1"/>
    <col min="9472" max="9472" width="20" style="123"/>
    <col min="9473" max="9473" width="3.140625" style="123" bestFit="1" customWidth="1"/>
    <col min="9474" max="9474" width="58.85546875" style="123" customWidth="1"/>
    <col min="9475" max="9475" width="31.140625" style="123" customWidth="1"/>
    <col min="9476" max="9476" width="26.7109375" style="123" customWidth="1"/>
    <col min="9477" max="9477" width="25" style="123" customWidth="1"/>
    <col min="9478" max="9479" width="29.7109375" style="123" customWidth="1"/>
    <col min="9480" max="9480" width="23" style="123" customWidth="1"/>
    <col min="9481" max="9481" width="27.28515625" style="123" customWidth="1"/>
    <col min="9482" max="9482" width="29.5703125" style="123" customWidth="1"/>
    <col min="9483" max="9483" width="33" style="123" customWidth="1"/>
    <col min="9484" max="9484" width="29.85546875" style="123" customWidth="1"/>
    <col min="9485" max="9485" width="26.28515625" style="123" customWidth="1"/>
    <col min="9486" max="9486" width="22.140625" style="123" customWidth="1"/>
    <col min="9487" max="9487" width="26.140625" style="123" customWidth="1"/>
    <col min="9488" max="9488" width="19.5703125" style="123" bestFit="1" customWidth="1"/>
    <col min="9489" max="9489" width="21.85546875" style="123" customWidth="1"/>
    <col min="9490" max="9490" width="18.28515625" style="123" customWidth="1"/>
    <col min="9491" max="9494" width="6.42578125" style="123" customWidth="1"/>
    <col min="9495" max="9723" width="11.42578125" style="123" customWidth="1"/>
    <col min="9724" max="9724" width="1" style="123" customWidth="1"/>
    <col min="9725" max="9725" width="4.28515625" style="123" customWidth="1"/>
    <col min="9726" max="9726" width="34.7109375" style="123" customWidth="1"/>
    <col min="9727" max="9727" width="0" style="123" hidden="1" customWidth="1"/>
    <col min="9728" max="9728" width="20" style="123"/>
    <col min="9729" max="9729" width="3.140625" style="123" bestFit="1" customWidth="1"/>
    <col min="9730" max="9730" width="58.85546875" style="123" customWidth="1"/>
    <col min="9731" max="9731" width="31.140625" style="123" customWidth="1"/>
    <col min="9732" max="9732" width="26.7109375" style="123" customWidth="1"/>
    <col min="9733" max="9733" width="25" style="123" customWidth="1"/>
    <col min="9734" max="9735" width="29.7109375" style="123" customWidth="1"/>
    <col min="9736" max="9736" width="23" style="123" customWidth="1"/>
    <col min="9737" max="9737" width="27.28515625" style="123" customWidth="1"/>
    <col min="9738" max="9738" width="29.5703125" style="123" customWidth="1"/>
    <col min="9739" max="9739" width="33" style="123" customWidth="1"/>
    <col min="9740" max="9740" width="29.85546875" style="123" customWidth="1"/>
    <col min="9741" max="9741" width="26.28515625" style="123" customWidth="1"/>
    <col min="9742" max="9742" width="22.140625" style="123" customWidth="1"/>
    <col min="9743" max="9743" width="26.140625" style="123" customWidth="1"/>
    <col min="9744" max="9744" width="19.5703125" style="123" bestFit="1" customWidth="1"/>
    <col min="9745" max="9745" width="21.85546875" style="123" customWidth="1"/>
    <col min="9746" max="9746" width="18.28515625" style="123" customWidth="1"/>
    <col min="9747" max="9750" width="6.42578125" style="123" customWidth="1"/>
    <col min="9751" max="9979" width="11.42578125" style="123" customWidth="1"/>
    <col min="9980" max="9980" width="1" style="123" customWidth="1"/>
    <col min="9981" max="9981" width="4.28515625" style="123" customWidth="1"/>
    <col min="9982" max="9982" width="34.7109375" style="123" customWidth="1"/>
    <col min="9983" max="9983" width="0" style="123" hidden="1" customWidth="1"/>
    <col min="9984" max="9984" width="20" style="123"/>
    <col min="9985" max="9985" width="3.140625" style="123" bestFit="1" customWidth="1"/>
    <col min="9986" max="9986" width="58.85546875" style="123" customWidth="1"/>
    <col min="9987" max="9987" width="31.140625" style="123" customWidth="1"/>
    <col min="9988" max="9988" width="26.7109375" style="123" customWidth="1"/>
    <col min="9989" max="9989" width="25" style="123" customWidth="1"/>
    <col min="9990" max="9991" width="29.7109375" style="123" customWidth="1"/>
    <col min="9992" max="9992" width="23" style="123" customWidth="1"/>
    <col min="9993" max="9993" width="27.28515625" style="123" customWidth="1"/>
    <col min="9994" max="9994" width="29.5703125" style="123" customWidth="1"/>
    <col min="9995" max="9995" width="33" style="123" customWidth="1"/>
    <col min="9996" max="9996" width="29.85546875" style="123" customWidth="1"/>
    <col min="9997" max="9997" width="26.28515625" style="123" customWidth="1"/>
    <col min="9998" max="9998" width="22.140625" style="123" customWidth="1"/>
    <col min="9999" max="9999" width="26.140625" style="123" customWidth="1"/>
    <col min="10000" max="10000" width="19.5703125" style="123" bestFit="1" customWidth="1"/>
    <col min="10001" max="10001" width="21.85546875" style="123" customWidth="1"/>
    <col min="10002" max="10002" width="18.28515625" style="123" customWidth="1"/>
    <col min="10003" max="10006" width="6.42578125" style="123" customWidth="1"/>
    <col min="10007" max="10235" width="11.42578125" style="123" customWidth="1"/>
    <col min="10236" max="10236" width="1" style="123" customWidth="1"/>
    <col min="10237" max="10237" width="4.28515625" style="123" customWidth="1"/>
    <col min="10238" max="10238" width="34.7109375" style="123" customWidth="1"/>
    <col min="10239" max="10239" width="0" style="123" hidden="1" customWidth="1"/>
    <col min="10240" max="10240" width="20" style="123"/>
    <col min="10241" max="10241" width="3.140625" style="123" bestFit="1" customWidth="1"/>
    <col min="10242" max="10242" width="58.85546875" style="123" customWidth="1"/>
    <col min="10243" max="10243" width="31.140625" style="123" customWidth="1"/>
    <col min="10244" max="10244" width="26.7109375" style="123" customWidth="1"/>
    <col min="10245" max="10245" width="25" style="123" customWidth="1"/>
    <col min="10246" max="10247" width="29.7109375" style="123" customWidth="1"/>
    <col min="10248" max="10248" width="23" style="123" customWidth="1"/>
    <col min="10249" max="10249" width="27.28515625" style="123" customWidth="1"/>
    <col min="10250" max="10250" width="29.5703125" style="123" customWidth="1"/>
    <col min="10251" max="10251" width="33" style="123" customWidth="1"/>
    <col min="10252" max="10252" width="29.85546875" style="123" customWidth="1"/>
    <col min="10253" max="10253" width="26.28515625" style="123" customWidth="1"/>
    <col min="10254" max="10254" width="22.140625" style="123" customWidth="1"/>
    <col min="10255" max="10255" width="26.140625" style="123" customWidth="1"/>
    <col min="10256" max="10256" width="19.5703125" style="123" bestFit="1" customWidth="1"/>
    <col min="10257" max="10257" width="21.85546875" style="123" customWidth="1"/>
    <col min="10258" max="10258" width="18.28515625" style="123" customWidth="1"/>
    <col min="10259" max="10262" width="6.42578125" style="123" customWidth="1"/>
    <col min="10263" max="10491" width="11.42578125" style="123" customWidth="1"/>
    <col min="10492" max="10492" width="1" style="123" customWidth="1"/>
    <col min="10493" max="10493" width="4.28515625" style="123" customWidth="1"/>
    <col min="10494" max="10494" width="34.7109375" style="123" customWidth="1"/>
    <col min="10495" max="10495" width="0" style="123" hidden="1" customWidth="1"/>
    <col min="10496" max="10496" width="20" style="123"/>
    <col min="10497" max="10497" width="3.140625" style="123" bestFit="1" customWidth="1"/>
    <col min="10498" max="10498" width="58.85546875" style="123" customWidth="1"/>
    <col min="10499" max="10499" width="31.140625" style="123" customWidth="1"/>
    <col min="10500" max="10500" width="26.7109375" style="123" customWidth="1"/>
    <col min="10501" max="10501" width="25" style="123" customWidth="1"/>
    <col min="10502" max="10503" width="29.7109375" style="123" customWidth="1"/>
    <col min="10504" max="10504" width="23" style="123" customWidth="1"/>
    <col min="10505" max="10505" width="27.28515625" style="123" customWidth="1"/>
    <col min="10506" max="10506" width="29.5703125" style="123" customWidth="1"/>
    <col min="10507" max="10507" width="33" style="123" customWidth="1"/>
    <col min="10508" max="10508" width="29.85546875" style="123" customWidth="1"/>
    <col min="10509" max="10509" width="26.28515625" style="123" customWidth="1"/>
    <col min="10510" max="10510" width="22.140625" style="123" customWidth="1"/>
    <col min="10511" max="10511" width="26.140625" style="123" customWidth="1"/>
    <col min="10512" max="10512" width="19.5703125" style="123" bestFit="1" customWidth="1"/>
    <col min="10513" max="10513" width="21.85546875" style="123" customWidth="1"/>
    <col min="10514" max="10514" width="18.28515625" style="123" customWidth="1"/>
    <col min="10515" max="10518" width="6.42578125" style="123" customWidth="1"/>
    <col min="10519" max="10747" width="11.42578125" style="123" customWidth="1"/>
    <col min="10748" max="10748" width="1" style="123" customWidth="1"/>
    <col min="10749" max="10749" width="4.28515625" style="123" customWidth="1"/>
    <col min="10750" max="10750" width="34.7109375" style="123" customWidth="1"/>
    <col min="10751" max="10751" width="0" style="123" hidden="1" customWidth="1"/>
    <col min="10752" max="10752" width="20" style="123"/>
    <col min="10753" max="10753" width="3.140625" style="123" bestFit="1" customWidth="1"/>
    <col min="10754" max="10754" width="58.85546875" style="123" customWidth="1"/>
    <col min="10755" max="10755" width="31.140625" style="123" customWidth="1"/>
    <col min="10756" max="10756" width="26.7109375" style="123" customWidth="1"/>
    <col min="10757" max="10757" width="25" style="123" customWidth="1"/>
    <col min="10758" max="10759" width="29.7109375" style="123" customWidth="1"/>
    <col min="10760" max="10760" width="23" style="123" customWidth="1"/>
    <col min="10761" max="10761" width="27.28515625" style="123" customWidth="1"/>
    <col min="10762" max="10762" width="29.5703125" style="123" customWidth="1"/>
    <col min="10763" max="10763" width="33" style="123" customWidth="1"/>
    <col min="10764" max="10764" width="29.85546875" style="123" customWidth="1"/>
    <col min="10765" max="10765" width="26.28515625" style="123" customWidth="1"/>
    <col min="10766" max="10766" width="22.140625" style="123" customWidth="1"/>
    <col min="10767" max="10767" width="26.140625" style="123" customWidth="1"/>
    <col min="10768" max="10768" width="19.5703125" style="123" bestFit="1" customWidth="1"/>
    <col min="10769" max="10769" width="21.85546875" style="123" customWidth="1"/>
    <col min="10770" max="10770" width="18.28515625" style="123" customWidth="1"/>
    <col min="10771" max="10774" width="6.42578125" style="123" customWidth="1"/>
    <col min="10775" max="11003" width="11.42578125" style="123" customWidth="1"/>
    <col min="11004" max="11004" width="1" style="123" customWidth="1"/>
    <col min="11005" max="11005" width="4.28515625" style="123" customWidth="1"/>
    <col min="11006" max="11006" width="34.7109375" style="123" customWidth="1"/>
    <col min="11007" max="11007" width="0" style="123" hidden="1" customWidth="1"/>
    <col min="11008" max="11008" width="20" style="123"/>
    <col min="11009" max="11009" width="3.140625" style="123" bestFit="1" customWidth="1"/>
    <col min="11010" max="11010" width="58.85546875" style="123" customWidth="1"/>
    <col min="11011" max="11011" width="31.140625" style="123" customWidth="1"/>
    <col min="11012" max="11012" width="26.7109375" style="123" customWidth="1"/>
    <col min="11013" max="11013" width="25" style="123" customWidth="1"/>
    <col min="11014" max="11015" width="29.7109375" style="123" customWidth="1"/>
    <col min="11016" max="11016" width="23" style="123" customWidth="1"/>
    <col min="11017" max="11017" width="27.28515625" style="123" customWidth="1"/>
    <col min="11018" max="11018" width="29.5703125" style="123" customWidth="1"/>
    <col min="11019" max="11019" width="33" style="123" customWidth="1"/>
    <col min="11020" max="11020" width="29.85546875" style="123" customWidth="1"/>
    <col min="11021" max="11021" width="26.28515625" style="123" customWidth="1"/>
    <col min="11022" max="11022" width="22.140625" style="123" customWidth="1"/>
    <col min="11023" max="11023" width="26.140625" style="123" customWidth="1"/>
    <col min="11024" max="11024" width="19.5703125" style="123" bestFit="1" customWidth="1"/>
    <col min="11025" max="11025" width="21.85546875" style="123" customWidth="1"/>
    <col min="11026" max="11026" width="18.28515625" style="123" customWidth="1"/>
    <col min="11027" max="11030" width="6.42578125" style="123" customWidth="1"/>
    <col min="11031" max="11259" width="11.42578125" style="123" customWidth="1"/>
    <col min="11260" max="11260" width="1" style="123" customWidth="1"/>
    <col min="11261" max="11261" width="4.28515625" style="123" customWidth="1"/>
    <col min="11262" max="11262" width="34.7109375" style="123" customWidth="1"/>
    <col min="11263" max="11263" width="0" style="123" hidden="1" customWidth="1"/>
    <col min="11264" max="11264" width="20" style="123"/>
    <col min="11265" max="11265" width="3.140625" style="123" bestFit="1" customWidth="1"/>
    <col min="11266" max="11266" width="58.85546875" style="123" customWidth="1"/>
    <col min="11267" max="11267" width="31.140625" style="123" customWidth="1"/>
    <col min="11268" max="11268" width="26.7109375" style="123" customWidth="1"/>
    <col min="11269" max="11269" width="25" style="123" customWidth="1"/>
    <col min="11270" max="11271" width="29.7109375" style="123" customWidth="1"/>
    <col min="11272" max="11272" width="23" style="123" customWidth="1"/>
    <col min="11273" max="11273" width="27.28515625" style="123" customWidth="1"/>
    <col min="11274" max="11274" width="29.5703125" style="123" customWidth="1"/>
    <col min="11275" max="11275" width="33" style="123" customWidth="1"/>
    <col min="11276" max="11276" width="29.85546875" style="123" customWidth="1"/>
    <col min="11277" max="11277" width="26.28515625" style="123" customWidth="1"/>
    <col min="11278" max="11278" width="22.140625" style="123" customWidth="1"/>
    <col min="11279" max="11279" width="26.140625" style="123" customWidth="1"/>
    <col min="11280" max="11280" width="19.5703125" style="123" bestFit="1" customWidth="1"/>
    <col min="11281" max="11281" width="21.85546875" style="123" customWidth="1"/>
    <col min="11282" max="11282" width="18.28515625" style="123" customWidth="1"/>
    <col min="11283" max="11286" width="6.42578125" style="123" customWidth="1"/>
    <col min="11287" max="11515" width="11.42578125" style="123" customWidth="1"/>
    <col min="11516" max="11516" width="1" style="123" customWidth="1"/>
    <col min="11517" max="11517" width="4.28515625" style="123" customWidth="1"/>
    <col min="11518" max="11518" width="34.7109375" style="123" customWidth="1"/>
    <col min="11519" max="11519" width="0" style="123" hidden="1" customWidth="1"/>
    <col min="11520" max="11520" width="20" style="123"/>
    <col min="11521" max="11521" width="3.140625" style="123" bestFit="1" customWidth="1"/>
    <col min="11522" max="11522" width="58.85546875" style="123" customWidth="1"/>
    <col min="11523" max="11523" width="31.140625" style="123" customWidth="1"/>
    <col min="11524" max="11524" width="26.7109375" style="123" customWidth="1"/>
    <col min="11525" max="11525" width="25" style="123" customWidth="1"/>
    <col min="11526" max="11527" width="29.7109375" style="123" customWidth="1"/>
    <col min="11528" max="11528" width="23" style="123" customWidth="1"/>
    <col min="11529" max="11529" width="27.28515625" style="123" customWidth="1"/>
    <col min="11530" max="11530" width="29.5703125" style="123" customWidth="1"/>
    <col min="11531" max="11531" width="33" style="123" customWidth="1"/>
    <col min="11532" max="11532" width="29.85546875" style="123" customWidth="1"/>
    <col min="11533" max="11533" width="26.28515625" style="123" customWidth="1"/>
    <col min="11534" max="11534" width="22.140625" style="123" customWidth="1"/>
    <col min="11535" max="11535" width="26.140625" style="123" customWidth="1"/>
    <col min="11536" max="11536" width="19.5703125" style="123" bestFit="1" customWidth="1"/>
    <col min="11537" max="11537" width="21.85546875" style="123" customWidth="1"/>
    <col min="11538" max="11538" width="18.28515625" style="123" customWidth="1"/>
    <col min="11539" max="11542" width="6.42578125" style="123" customWidth="1"/>
    <col min="11543" max="11771" width="11.42578125" style="123" customWidth="1"/>
    <col min="11772" max="11772" width="1" style="123" customWidth="1"/>
    <col min="11773" max="11773" width="4.28515625" style="123" customWidth="1"/>
    <col min="11774" max="11774" width="34.7109375" style="123" customWidth="1"/>
    <col min="11775" max="11775" width="0" style="123" hidden="1" customWidth="1"/>
    <col min="11776" max="11776" width="20" style="123"/>
    <col min="11777" max="11777" width="3.140625" style="123" bestFit="1" customWidth="1"/>
    <col min="11778" max="11778" width="58.85546875" style="123" customWidth="1"/>
    <col min="11779" max="11779" width="31.140625" style="123" customWidth="1"/>
    <col min="11780" max="11780" width="26.7109375" style="123" customWidth="1"/>
    <col min="11781" max="11781" width="25" style="123" customWidth="1"/>
    <col min="11782" max="11783" width="29.7109375" style="123" customWidth="1"/>
    <col min="11784" max="11784" width="23" style="123" customWidth="1"/>
    <col min="11785" max="11785" width="27.28515625" style="123" customWidth="1"/>
    <col min="11786" max="11786" width="29.5703125" style="123" customWidth="1"/>
    <col min="11787" max="11787" width="33" style="123" customWidth="1"/>
    <col min="11788" max="11788" width="29.85546875" style="123" customWidth="1"/>
    <col min="11789" max="11789" width="26.28515625" style="123" customWidth="1"/>
    <col min="11790" max="11790" width="22.140625" style="123" customWidth="1"/>
    <col min="11791" max="11791" width="26.140625" style="123" customWidth="1"/>
    <col min="11792" max="11792" width="19.5703125" style="123" bestFit="1" customWidth="1"/>
    <col min="11793" max="11793" width="21.85546875" style="123" customWidth="1"/>
    <col min="11794" max="11794" width="18.28515625" style="123" customWidth="1"/>
    <col min="11795" max="11798" width="6.42578125" style="123" customWidth="1"/>
    <col min="11799" max="12027" width="11.42578125" style="123" customWidth="1"/>
    <col min="12028" max="12028" width="1" style="123" customWidth="1"/>
    <col min="12029" max="12029" width="4.28515625" style="123" customWidth="1"/>
    <col min="12030" max="12030" width="34.7109375" style="123" customWidth="1"/>
    <col min="12031" max="12031" width="0" style="123" hidden="1" customWidth="1"/>
    <col min="12032" max="12032" width="20" style="123"/>
    <col min="12033" max="12033" width="3.140625" style="123" bestFit="1" customWidth="1"/>
    <col min="12034" max="12034" width="58.85546875" style="123" customWidth="1"/>
    <col min="12035" max="12035" width="31.140625" style="123" customWidth="1"/>
    <col min="12036" max="12036" width="26.7109375" style="123" customWidth="1"/>
    <col min="12037" max="12037" width="25" style="123" customWidth="1"/>
    <col min="12038" max="12039" width="29.7109375" style="123" customWidth="1"/>
    <col min="12040" max="12040" width="23" style="123" customWidth="1"/>
    <col min="12041" max="12041" width="27.28515625" style="123" customWidth="1"/>
    <col min="12042" max="12042" width="29.5703125" style="123" customWidth="1"/>
    <col min="12043" max="12043" width="33" style="123" customWidth="1"/>
    <col min="12044" max="12044" width="29.85546875" style="123" customWidth="1"/>
    <col min="12045" max="12045" width="26.28515625" style="123" customWidth="1"/>
    <col min="12046" max="12046" width="22.140625" style="123" customWidth="1"/>
    <col min="12047" max="12047" width="26.140625" style="123" customWidth="1"/>
    <col min="12048" max="12048" width="19.5703125" style="123" bestFit="1" customWidth="1"/>
    <col min="12049" max="12049" width="21.85546875" style="123" customWidth="1"/>
    <col min="12050" max="12050" width="18.28515625" style="123" customWidth="1"/>
    <col min="12051" max="12054" width="6.42578125" style="123" customWidth="1"/>
    <col min="12055" max="12283" width="11.42578125" style="123" customWidth="1"/>
    <col min="12284" max="12284" width="1" style="123" customWidth="1"/>
    <col min="12285" max="12285" width="4.28515625" style="123" customWidth="1"/>
    <col min="12286" max="12286" width="34.7109375" style="123" customWidth="1"/>
    <col min="12287" max="12287" width="0" style="123" hidden="1" customWidth="1"/>
    <col min="12288" max="12288" width="20" style="123"/>
    <col min="12289" max="12289" width="3.140625" style="123" bestFit="1" customWidth="1"/>
    <col min="12290" max="12290" width="58.85546875" style="123" customWidth="1"/>
    <col min="12291" max="12291" width="31.140625" style="123" customWidth="1"/>
    <col min="12292" max="12292" width="26.7109375" style="123" customWidth="1"/>
    <col min="12293" max="12293" width="25" style="123" customWidth="1"/>
    <col min="12294" max="12295" width="29.7109375" style="123" customWidth="1"/>
    <col min="12296" max="12296" width="23" style="123" customWidth="1"/>
    <col min="12297" max="12297" width="27.28515625" style="123" customWidth="1"/>
    <col min="12298" max="12298" width="29.5703125" style="123" customWidth="1"/>
    <col min="12299" max="12299" width="33" style="123" customWidth="1"/>
    <col min="12300" max="12300" width="29.85546875" style="123" customWidth="1"/>
    <col min="12301" max="12301" width="26.28515625" style="123" customWidth="1"/>
    <col min="12302" max="12302" width="22.140625" style="123" customWidth="1"/>
    <col min="12303" max="12303" width="26.140625" style="123" customWidth="1"/>
    <col min="12304" max="12304" width="19.5703125" style="123" bestFit="1" customWidth="1"/>
    <col min="12305" max="12305" width="21.85546875" style="123" customWidth="1"/>
    <col min="12306" max="12306" width="18.28515625" style="123" customWidth="1"/>
    <col min="12307" max="12310" width="6.42578125" style="123" customWidth="1"/>
    <col min="12311" max="12539" width="11.42578125" style="123" customWidth="1"/>
    <col min="12540" max="12540" width="1" style="123" customWidth="1"/>
    <col min="12541" max="12541" width="4.28515625" style="123" customWidth="1"/>
    <col min="12542" max="12542" width="34.7109375" style="123" customWidth="1"/>
    <col min="12543" max="12543" width="0" style="123" hidden="1" customWidth="1"/>
    <col min="12544" max="12544" width="20" style="123"/>
    <col min="12545" max="12545" width="3.140625" style="123" bestFit="1" customWidth="1"/>
    <col min="12546" max="12546" width="58.85546875" style="123" customWidth="1"/>
    <col min="12547" max="12547" width="31.140625" style="123" customWidth="1"/>
    <col min="12548" max="12548" width="26.7109375" style="123" customWidth="1"/>
    <col min="12549" max="12549" width="25" style="123" customWidth="1"/>
    <col min="12550" max="12551" width="29.7109375" style="123" customWidth="1"/>
    <col min="12552" max="12552" width="23" style="123" customWidth="1"/>
    <col min="12553" max="12553" width="27.28515625" style="123" customWidth="1"/>
    <col min="12554" max="12554" width="29.5703125" style="123" customWidth="1"/>
    <col min="12555" max="12555" width="33" style="123" customWidth="1"/>
    <col min="12556" max="12556" width="29.85546875" style="123" customWidth="1"/>
    <col min="12557" max="12557" width="26.28515625" style="123" customWidth="1"/>
    <col min="12558" max="12558" width="22.140625" style="123" customWidth="1"/>
    <col min="12559" max="12559" width="26.140625" style="123" customWidth="1"/>
    <col min="12560" max="12560" width="19.5703125" style="123" bestFit="1" customWidth="1"/>
    <col min="12561" max="12561" width="21.85546875" style="123" customWidth="1"/>
    <col min="12562" max="12562" width="18.28515625" style="123" customWidth="1"/>
    <col min="12563" max="12566" width="6.42578125" style="123" customWidth="1"/>
    <col min="12567" max="12795" width="11.42578125" style="123" customWidth="1"/>
    <col min="12796" max="12796" width="1" style="123" customWidth="1"/>
    <col min="12797" max="12797" width="4.28515625" style="123" customWidth="1"/>
    <col min="12798" max="12798" width="34.7109375" style="123" customWidth="1"/>
    <col min="12799" max="12799" width="0" style="123" hidden="1" customWidth="1"/>
    <col min="12800" max="12800" width="20" style="123"/>
    <col min="12801" max="12801" width="3.140625" style="123" bestFit="1" customWidth="1"/>
    <col min="12802" max="12802" width="58.85546875" style="123" customWidth="1"/>
    <col min="12803" max="12803" width="31.140625" style="123" customWidth="1"/>
    <col min="12804" max="12804" width="26.7109375" style="123" customWidth="1"/>
    <col min="12805" max="12805" width="25" style="123" customWidth="1"/>
    <col min="12806" max="12807" width="29.7109375" style="123" customWidth="1"/>
    <col min="12808" max="12808" width="23" style="123" customWidth="1"/>
    <col min="12809" max="12809" width="27.28515625" style="123" customWidth="1"/>
    <col min="12810" max="12810" width="29.5703125" style="123" customWidth="1"/>
    <col min="12811" max="12811" width="33" style="123" customWidth="1"/>
    <col min="12812" max="12812" width="29.85546875" style="123" customWidth="1"/>
    <col min="12813" max="12813" width="26.28515625" style="123" customWidth="1"/>
    <col min="12814" max="12814" width="22.140625" style="123" customWidth="1"/>
    <col min="12815" max="12815" width="26.140625" style="123" customWidth="1"/>
    <col min="12816" max="12816" width="19.5703125" style="123" bestFit="1" customWidth="1"/>
    <col min="12817" max="12817" width="21.85546875" style="123" customWidth="1"/>
    <col min="12818" max="12818" width="18.28515625" style="123" customWidth="1"/>
    <col min="12819" max="12822" width="6.42578125" style="123" customWidth="1"/>
    <col min="12823" max="13051" width="11.42578125" style="123" customWidth="1"/>
    <col min="13052" max="13052" width="1" style="123" customWidth="1"/>
    <col min="13053" max="13053" width="4.28515625" style="123" customWidth="1"/>
    <col min="13054" max="13054" width="34.7109375" style="123" customWidth="1"/>
    <col min="13055" max="13055" width="0" style="123" hidden="1" customWidth="1"/>
    <col min="13056" max="13056" width="20" style="123"/>
    <col min="13057" max="13057" width="3.140625" style="123" bestFit="1" customWidth="1"/>
    <col min="13058" max="13058" width="58.85546875" style="123" customWidth="1"/>
    <col min="13059" max="13059" width="31.140625" style="123" customWidth="1"/>
    <col min="13060" max="13060" width="26.7109375" style="123" customWidth="1"/>
    <col min="13061" max="13061" width="25" style="123" customWidth="1"/>
    <col min="13062" max="13063" width="29.7109375" style="123" customWidth="1"/>
    <col min="13064" max="13064" width="23" style="123" customWidth="1"/>
    <col min="13065" max="13065" width="27.28515625" style="123" customWidth="1"/>
    <col min="13066" max="13066" width="29.5703125" style="123" customWidth="1"/>
    <col min="13067" max="13067" width="33" style="123" customWidth="1"/>
    <col min="13068" max="13068" width="29.85546875" style="123" customWidth="1"/>
    <col min="13069" max="13069" width="26.28515625" style="123" customWidth="1"/>
    <col min="13070" max="13070" width="22.140625" style="123" customWidth="1"/>
    <col min="13071" max="13071" width="26.140625" style="123" customWidth="1"/>
    <col min="13072" max="13072" width="19.5703125" style="123" bestFit="1" customWidth="1"/>
    <col min="13073" max="13073" width="21.85546875" style="123" customWidth="1"/>
    <col min="13074" max="13074" width="18.28515625" style="123" customWidth="1"/>
    <col min="13075" max="13078" width="6.42578125" style="123" customWidth="1"/>
    <col min="13079" max="13307" width="11.42578125" style="123" customWidth="1"/>
    <col min="13308" max="13308" width="1" style="123" customWidth="1"/>
    <col min="13309" max="13309" width="4.28515625" style="123" customWidth="1"/>
    <col min="13310" max="13310" width="34.7109375" style="123" customWidth="1"/>
    <col min="13311" max="13311" width="0" style="123" hidden="1" customWidth="1"/>
    <col min="13312" max="13312" width="20" style="123"/>
    <col min="13313" max="13313" width="3.140625" style="123" bestFit="1" customWidth="1"/>
    <col min="13314" max="13314" width="58.85546875" style="123" customWidth="1"/>
    <col min="13315" max="13315" width="31.140625" style="123" customWidth="1"/>
    <col min="13316" max="13316" width="26.7109375" style="123" customWidth="1"/>
    <col min="13317" max="13317" width="25" style="123" customWidth="1"/>
    <col min="13318" max="13319" width="29.7109375" style="123" customWidth="1"/>
    <col min="13320" max="13320" width="23" style="123" customWidth="1"/>
    <col min="13321" max="13321" width="27.28515625" style="123" customWidth="1"/>
    <col min="13322" max="13322" width="29.5703125" style="123" customWidth="1"/>
    <col min="13323" max="13323" width="33" style="123" customWidth="1"/>
    <col min="13324" max="13324" width="29.85546875" style="123" customWidth="1"/>
    <col min="13325" max="13325" width="26.28515625" style="123" customWidth="1"/>
    <col min="13326" max="13326" width="22.140625" style="123" customWidth="1"/>
    <col min="13327" max="13327" width="26.140625" style="123" customWidth="1"/>
    <col min="13328" max="13328" width="19.5703125" style="123" bestFit="1" customWidth="1"/>
    <col min="13329" max="13329" width="21.85546875" style="123" customWidth="1"/>
    <col min="13330" max="13330" width="18.28515625" style="123" customWidth="1"/>
    <col min="13331" max="13334" width="6.42578125" style="123" customWidth="1"/>
    <col min="13335" max="13563" width="11.42578125" style="123" customWidth="1"/>
    <col min="13564" max="13564" width="1" style="123" customWidth="1"/>
    <col min="13565" max="13565" width="4.28515625" style="123" customWidth="1"/>
    <col min="13566" max="13566" width="34.7109375" style="123" customWidth="1"/>
    <col min="13567" max="13567" width="0" style="123" hidden="1" customWidth="1"/>
    <col min="13568" max="13568" width="20" style="123"/>
    <col min="13569" max="13569" width="3.140625" style="123" bestFit="1" customWidth="1"/>
    <col min="13570" max="13570" width="58.85546875" style="123" customWidth="1"/>
    <col min="13571" max="13571" width="31.140625" style="123" customWidth="1"/>
    <col min="13572" max="13572" width="26.7109375" style="123" customWidth="1"/>
    <col min="13573" max="13573" width="25" style="123" customWidth="1"/>
    <col min="13574" max="13575" width="29.7109375" style="123" customWidth="1"/>
    <col min="13576" max="13576" width="23" style="123" customWidth="1"/>
    <col min="13577" max="13577" width="27.28515625" style="123" customWidth="1"/>
    <col min="13578" max="13578" width="29.5703125" style="123" customWidth="1"/>
    <col min="13579" max="13579" width="33" style="123" customWidth="1"/>
    <col min="13580" max="13580" width="29.85546875" style="123" customWidth="1"/>
    <col min="13581" max="13581" width="26.28515625" style="123" customWidth="1"/>
    <col min="13582" max="13582" width="22.140625" style="123" customWidth="1"/>
    <col min="13583" max="13583" width="26.140625" style="123" customWidth="1"/>
    <col min="13584" max="13584" width="19.5703125" style="123" bestFit="1" customWidth="1"/>
    <col min="13585" max="13585" width="21.85546875" style="123" customWidth="1"/>
    <col min="13586" max="13586" width="18.28515625" style="123" customWidth="1"/>
    <col min="13587" max="13590" width="6.42578125" style="123" customWidth="1"/>
    <col min="13591" max="13819" width="11.42578125" style="123" customWidth="1"/>
    <col min="13820" max="13820" width="1" style="123" customWidth="1"/>
    <col min="13821" max="13821" width="4.28515625" style="123" customWidth="1"/>
    <col min="13822" max="13822" width="34.7109375" style="123" customWidth="1"/>
    <col min="13823" max="13823" width="0" style="123" hidden="1" customWidth="1"/>
    <col min="13824" max="13824" width="20" style="123"/>
    <col min="13825" max="13825" width="3.140625" style="123" bestFit="1" customWidth="1"/>
    <col min="13826" max="13826" width="58.85546875" style="123" customWidth="1"/>
    <col min="13827" max="13827" width="31.140625" style="123" customWidth="1"/>
    <col min="13828" max="13828" width="26.7109375" style="123" customWidth="1"/>
    <col min="13829" max="13829" width="25" style="123" customWidth="1"/>
    <col min="13830" max="13831" width="29.7109375" style="123" customWidth="1"/>
    <col min="13832" max="13832" width="23" style="123" customWidth="1"/>
    <col min="13833" max="13833" width="27.28515625" style="123" customWidth="1"/>
    <col min="13834" max="13834" width="29.5703125" style="123" customWidth="1"/>
    <col min="13835" max="13835" width="33" style="123" customWidth="1"/>
    <col min="13836" max="13836" width="29.85546875" style="123" customWidth="1"/>
    <col min="13837" max="13837" width="26.28515625" style="123" customWidth="1"/>
    <col min="13838" max="13838" width="22.140625" style="123" customWidth="1"/>
    <col min="13839" max="13839" width="26.140625" style="123" customWidth="1"/>
    <col min="13840" max="13840" width="19.5703125" style="123" bestFit="1" customWidth="1"/>
    <col min="13841" max="13841" width="21.85546875" style="123" customWidth="1"/>
    <col min="13842" max="13842" width="18.28515625" style="123" customWidth="1"/>
    <col min="13843" max="13846" width="6.42578125" style="123" customWidth="1"/>
    <col min="13847" max="14075" width="11.42578125" style="123" customWidth="1"/>
    <col min="14076" max="14076" width="1" style="123" customWidth="1"/>
    <col min="14077" max="14077" width="4.28515625" style="123" customWidth="1"/>
    <col min="14078" max="14078" width="34.7109375" style="123" customWidth="1"/>
    <col min="14079" max="14079" width="0" style="123" hidden="1" customWidth="1"/>
    <col min="14080" max="14080" width="20" style="123"/>
    <col min="14081" max="14081" width="3.140625" style="123" bestFit="1" customWidth="1"/>
    <col min="14082" max="14082" width="58.85546875" style="123" customWidth="1"/>
    <col min="14083" max="14083" width="31.140625" style="123" customWidth="1"/>
    <col min="14084" max="14084" width="26.7109375" style="123" customWidth="1"/>
    <col min="14085" max="14085" width="25" style="123" customWidth="1"/>
    <col min="14086" max="14087" width="29.7109375" style="123" customWidth="1"/>
    <col min="14088" max="14088" width="23" style="123" customWidth="1"/>
    <col min="14089" max="14089" width="27.28515625" style="123" customWidth="1"/>
    <col min="14090" max="14090" width="29.5703125" style="123" customWidth="1"/>
    <col min="14091" max="14091" width="33" style="123" customWidth="1"/>
    <col min="14092" max="14092" width="29.85546875" style="123" customWidth="1"/>
    <col min="14093" max="14093" width="26.28515625" style="123" customWidth="1"/>
    <col min="14094" max="14094" width="22.140625" style="123" customWidth="1"/>
    <col min="14095" max="14095" width="26.140625" style="123" customWidth="1"/>
    <col min="14096" max="14096" width="19.5703125" style="123" bestFit="1" customWidth="1"/>
    <col min="14097" max="14097" width="21.85546875" style="123" customWidth="1"/>
    <col min="14098" max="14098" width="18.28515625" style="123" customWidth="1"/>
    <col min="14099" max="14102" width="6.42578125" style="123" customWidth="1"/>
    <col min="14103" max="14331" width="11.42578125" style="123" customWidth="1"/>
    <col min="14332" max="14332" width="1" style="123" customWidth="1"/>
    <col min="14333" max="14333" width="4.28515625" style="123" customWidth="1"/>
    <col min="14334" max="14334" width="34.7109375" style="123" customWidth="1"/>
    <col min="14335" max="14335" width="0" style="123" hidden="1" customWidth="1"/>
    <col min="14336" max="14336" width="20" style="123"/>
    <col min="14337" max="14337" width="3.140625" style="123" bestFit="1" customWidth="1"/>
    <col min="14338" max="14338" width="58.85546875" style="123" customWidth="1"/>
    <col min="14339" max="14339" width="31.140625" style="123" customWidth="1"/>
    <col min="14340" max="14340" width="26.7109375" style="123" customWidth="1"/>
    <col min="14341" max="14341" width="25" style="123" customWidth="1"/>
    <col min="14342" max="14343" width="29.7109375" style="123" customWidth="1"/>
    <col min="14344" max="14344" width="23" style="123" customWidth="1"/>
    <col min="14345" max="14345" width="27.28515625" style="123" customWidth="1"/>
    <col min="14346" max="14346" width="29.5703125" style="123" customWidth="1"/>
    <col min="14347" max="14347" width="33" style="123" customWidth="1"/>
    <col min="14348" max="14348" width="29.85546875" style="123" customWidth="1"/>
    <col min="14349" max="14349" width="26.28515625" style="123" customWidth="1"/>
    <col min="14350" max="14350" width="22.140625" style="123" customWidth="1"/>
    <col min="14351" max="14351" width="26.140625" style="123" customWidth="1"/>
    <col min="14352" max="14352" width="19.5703125" style="123" bestFit="1" customWidth="1"/>
    <col min="14353" max="14353" width="21.85546875" style="123" customWidth="1"/>
    <col min="14354" max="14354" width="18.28515625" style="123" customWidth="1"/>
    <col min="14355" max="14358" width="6.42578125" style="123" customWidth="1"/>
    <col min="14359" max="14587" width="11.42578125" style="123" customWidth="1"/>
    <col min="14588" max="14588" width="1" style="123" customWidth="1"/>
    <col min="14589" max="14589" width="4.28515625" style="123" customWidth="1"/>
    <col min="14590" max="14590" width="34.7109375" style="123" customWidth="1"/>
    <col min="14591" max="14591" width="0" style="123" hidden="1" customWidth="1"/>
    <col min="14592" max="14592" width="20" style="123"/>
    <col min="14593" max="14593" width="3.140625" style="123" bestFit="1" customWidth="1"/>
    <col min="14594" max="14594" width="58.85546875" style="123" customWidth="1"/>
    <col min="14595" max="14595" width="31.140625" style="123" customWidth="1"/>
    <col min="14596" max="14596" width="26.7109375" style="123" customWidth="1"/>
    <col min="14597" max="14597" width="25" style="123" customWidth="1"/>
    <col min="14598" max="14599" width="29.7109375" style="123" customWidth="1"/>
    <col min="14600" max="14600" width="23" style="123" customWidth="1"/>
    <col min="14601" max="14601" width="27.28515625" style="123" customWidth="1"/>
    <col min="14602" max="14602" width="29.5703125" style="123" customWidth="1"/>
    <col min="14603" max="14603" width="33" style="123" customWidth="1"/>
    <col min="14604" max="14604" width="29.85546875" style="123" customWidth="1"/>
    <col min="14605" max="14605" width="26.28515625" style="123" customWidth="1"/>
    <col min="14606" max="14606" width="22.140625" style="123" customWidth="1"/>
    <col min="14607" max="14607" width="26.140625" style="123" customWidth="1"/>
    <col min="14608" max="14608" width="19.5703125" style="123" bestFit="1" customWidth="1"/>
    <col min="14609" max="14609" width="21.85546875" style="123" customWidth="1"/>
    <col min="14610" max="14610" width="18.28515625" style="123" customWidth="1"/>
    <col min="14611" max="14614" width="6.42578125" style="123" customWidth="1"/>
    <col min="14615" max="14843" width="11.42578125" style="123" customWidth="1"/>
    <col min="14844" max="14844" width="1" style="123" customWidth="1"/>
    <col min="14845" max="14845" width="4.28515625" style="123" customWidth="1"/>
    <col min="14846" max="14846" width="34.7109375" style="123" customWidth="1"/>
    <col min="14847" max="14847" width="0" style="123" hidden="1" customWidth="1"/>
    <col min="14848" max="14848" width="20" style="123"/>
    <col min="14849" max="14849" width="3.140625" style="123" bestFit="1" customWidth="1"/>
    <col min="14850" max="14850" width="58.85546875" style="123" customWidth="1"/>
    <col min="14851" max="14851" width="31.140625" style="123" customWidth="1"/>
    <col min="14852" max="14852" width="26.7109375" style="123" customWidth="1"/>
    <col min="14853" max="14853" width="25" style="123" customWidth="1"/>
    <col min="14854" max="14855" width="29.7109375" style="123" customWidth="1"/>
    <col min="14856" max="14856" width="23" style="123" customWidth="1"/>
    <col min="14857" max="14857" width="27.28515625" style="123" customWidth="1"/>
    <col min="14858" max="14858" width="29.5703125" style="123" customWidth="1"/>
    <col min="14859" max="14859" width="33" style="123" customWidth="1"/>
    <col min="14860" max="14860" width="29.85546875" style="123" customWidth="1"/>
    <col min="14861" max="14861" width="26.28515625" style="123" customWidth="1"/>
    <col min="14862" max="14862" width="22.140625" style="123" customWidth="1"/>
    <col min="14863" max="14863" width="26.140625" style="123" customWidth="1"/>
    <col min="14864" max="14864" width="19.5703125" style="123" bestFit="1" customWidth="1"/>
    <col min="14865" max="14865" width="21.85546875" style="123" customWidth="1"/>
    <col min="14866" max="14866" width="18.28515625" style="123" customWidth="1"/>
    <col min="14867" max="14870" width="6.42578125" style="123" customWidth="1"/>
    <col min="14871" max="15099" width="11.42578125" style="123" customWidth="1"/>
    <col min="15100" max="15100" width="1" style="123" customWidth="1"/>
    <col min="15101" max="15101" width="4.28515625" style="123" customWidth="1"/>
    <col min="15102" max="15102" width="34.7109375" style="123" customWidth="1"/>
    <col min="15103" max="15103" width="0" style="123" hidden="1" customWidth="1"/>
    <col min="15104" max="15104" width="20" style="123"/>
    <col min="15105" max="15105" width="3.140625" style="123" bestFit="1" customWidth="1"/>
    <col min="15106" max="15106" width="58.85546875" style="123" customWidth="1"/>
    <col min="15107" max="15107" width="31.140625" style="123" customWidth="1"/>
    <col min="15108" max="15108" width="26.7109375" style="123" customWidth="1"/>
    <col min="15109" max="15109" width="25" style="123" customWidth="1"/>
    <col min="15110" max="15111" width="29.7109375" style="123" customWidth="1"/>
    <col min="15112" max="15112" width="23" style="123" customWidth="1"/>
    <col min="15113" max="15113" width="27.28515625" style="123" customWidth="1"/>
    <col min="15114" max="15114" width="29.5703125" style="123" customWidth="1"/>
    <col min="15115" max="15115" width="33" style="123" customWidth="1"/>
    <col min="15116" max="15116" width="29.85546875" style="123" customWidth="1"/>
    <col min="15117" max="15117" width="26.28515625" style="123" customWidth="1"/>
    <col min="15118" max="15118" width="22.140625" style="123" customWidth="1"/>
    <col min="15119" max="15119" width="26.140625" style="123" customWidth="1"/>
    <col min="15120" max="15120" width="19.5703125" style="123" bestFit="1" customWidth="1"/>
    <col min="15121" max="15121" width="21.85546875" style="123" customWidth="1"/>
    <col min="15122" max="15122" width="18.28515625" style="123" customWidth="1"/>
    <col min="15123" max="15126" width="6.42578125" style="123" customWidth="1"/>
    <col min="15127" max="15355" width="11.42578125" style="123" customWidth="1"/>
    <col min="15356" max="15356" width="1" style="123" customWidth="1"/>
    <col min="15357" max="15357" width="4.28515625" style="123" customWidth="1"/>
    <col min="15358" max="15358" width="34.7109375" style="123" customWidth="1"/>
    <col min="15359" max="15359" width="0" style="123" hidden="1" customWidth="1"/>
    <col min="15360" max="15360" width="20" style="123"/>
    <col min="15361" max="15361" width="3.140625" style="123" bestFit="1" customWidth="1"/>
    <col min="15362" max="15362" width="58.85546875" style="123" customWidth="1"/>
    <col min="15363" max="15363" width="31.140625" style="123" customWidth="1"/>
    <col min="15364" max="15364" width="26.7109375" style="123" customWidth="1"/>
    <col min="15365" max="15365" width="25" style="123" customWidth="1"/>
    <col min="15366" max="15367" width="29.7109375" style="123" customWidth="1"/>
    <col min="15368" max="15368" width="23" style="123" customWidth="1"/>
    <col min="15369" max="15369" width="27.28515625" style="123" customWidth="1"/>
    <col min="15370" max="15370" width="29.5703125" style="123" customWidth="1"/>
    <col min="15371" max="15371" width="33" style="123" customWidth="1"/>
    <col min="15372" max="15372" width="29.85546875" style="123" customWidth="1"/>
    <col min="15373" max="15373" width="26.28515625" style="123" customWidth="1"/>
    <col min="15374" max="15374" width="22.140625" style="123" customWidth="1"/>
    <col min="15375" max="15375" width="26.140625" style="123" customWidth="1"/>
    <col min="15376" max="15376" width="19.5703125" style="123" bestFit="1" customWidth="1"/>
    <col min="15377" max="15377" width="21.85546875" style="123" customWidth="1"/>
    <col min="15378" max="15378" width="18.28515625" style="123" customWidth="1"/>
    <col min="15379" max="15382" width="6.42578125" style="123" customWidth="1"/>
    <col min="15383" max="15611" width="11.42578125" style="123" customWidth="1"/>
    <col min="15612" max="15612" width="1" style="123" customWidth="1"/>
    <col min="15613" max="15613" width="4.28515625" style="123" customWidth="1"/>
    <col min="15614" max="15614" width="34.7109375" style="123" customWidth="1"/>
    <col min="15615" max="15615" width="0" style="123" hidden="1" customWidth="1"/>
    <col min="15616" max="15616" width="20" style="123"/>
    <col min="15617" max="15617" width="3.140625" style="123" bestFit="1" customWidth="1"/>
    <col min="15618" max="15618" width="58.85546875" style="123" customWidth="1"/>
    <col min="15619" max="15619" width="31.140625" style="123" customWidth="1"/>
    <col min="15620" max="15620" width="26.7109375" style="123" customWidth="1"/>
    <col min="15621" max="15621" width="25" style="123" customWidth="1"/>
    <col min="15622" max="15623" width="29.7109375" style="123" customWidth="1"/>
    <col min="15624" max="15624" width="23" style="123" customWidth="1"/>
    <col min="15625" max="15625" width="27.28515625" style="123" customWidth="1"/>
    <col min="15626" max="15626" width="29.5703125" style="123" customWidth="1"/>
    <col min="15627" max="15627" width="33" style="123" customWidth="1"/>
    <col min="15628" max="15628" width="29.85546875" style="123" customWidth="1"/>
    <col min="15629" max="15629" width="26.28515625" style="123" customWidth="1"/>
    <col min="15630" max="15630" width="22.140625" style="123" customWidth="1"/>
    <col min="15631" max="15631" width="26.140625" style="123" customWidth="1"/>
    <col min="15632" max="15632" width="19.5703125" style="123" bestFit="1" customWidth="1"/>
    <col min="15633" max="15633" width="21.85546875" style="123" customWidth="1"/>
    <col min="15634" max="15634" width="18.28515625" style="123" customWidth="1"/>
    <col min="15635" max="15638" width="6.42578125" style="123" customWidth="1"/>
    <col min="15639" max="15867" width="11.42578125" style="123" customWidth="1"/>
    <col min="15868" max="15868" width="1" style="123" customWidth="1"/>
    <col min="15869" max="15869" width="4.28515625" style="123" customWidth="1"/>
    <col min="15870" max="15870" width="34.7109375" style="123" customWidth="1"/>
    <col min="15871" max="15871" width="0" style="123" hidden="1" customWidth="1"/>
    <col min="15872" max="15872" width="20" style="123"/>
    <col min="15873" max="15873" width="3.140625" style="123" bestFit="1" customWidth="1"/>
    <col min="15874" max="15874" width="58.85546875" style="123" customWidth="1"/>
    <col min="15875" max="15875" width="31.140625" style="123" customWidth="1"/>
    <col min="15876" max="15876" width="26.7109375" style="123" customWidth="1"/>
    <col min="15877" max="15877" width="25" style="123" customWidth="1"/>
    <col min="15878" max="15879" width="29.7109375" style="123" customWidth="1"/>
    <col min="15880" max="15880" width="23" style="123" customWidth="1"/>
    <col min="15881" max="15881" width="27.28515625" style="123" customWidth="1"/>
    <col min="15882" max="15882" width="29.5703125" style="123" customWidth="1"/>
    <col min="15883" max="15883" width="33" style="123" customWidth="1"/>
    <col min="15884" max="15884" width="29.85546875" style="123" customWidth="1"/>
    <col min="15885" max="15885" width="26.28515625" style="123" customWidth="1"/>
    <col min="15886" max="15886" width="22.140625" style="123" customWidth="1"/>
    <col min="15887" max="15887" width="26.140625" style="123" customWidth="1"/>
    <col min="15888" max="15888" width="19.5703125" style="123" bestFit="1" customWidth="1"/>
    <col min="15889" max="15889" width="21.85546875" style="123" customWidth="1"/>
    <col min="15890" max="15890" width="18.28515625" style="123" customWidth="1"/>
    <col min="15891" max="15894" width="6.42578125" style="123" customWidth="1"/>
    <col min="15895" max="16123" width="11.42578125" style="123" customWidth="1"/>
    <col min="16124" max="16124" width="1" style="123" customWidth="1"/>
    <col min="16125" max="16125" width="4.28515625" style="123" customWidth="1"/>
    <col min="16126" max="16126" width="34.7109375" style="123" customWidth="1"/>
    <col min="16127" max="16127" width="0" style="123" hidden="1" customWidth="1"/>
    <col min="16128" max="16128" width="20" style="123"/>
    <col min="16129" max="16129" width="3.140625" style="123" bestFit="1" customWidth="1"/>
    <col min="16130" max="16130" width="58.85546875" style="123" customWidth="1"/>
    <col min="16131" max="16131" width="31.140625" style="123" customWidth="1"/>
    <col min="16132" max="16132" width="26.7109375" style="123" customWidth="1"/>
    <col min="16133" max="16133" width="25" style="123" customWidth="1"/>
    <col min="16134" max="16135" width="29.7109375" style="123" customWidth="1"/>
    <col min="16136" max="16136" width="23" style="123" customWidth="1"/>
    <col min="16137" max="16137" width="27.28515625" style="123" customWidth="1"/>
    <col min="16138" max="16138" width="29.5703125" style="123" customWidth="1"/>
    <col min="16139" max="16139" width="33" style="123" customWidth="1"/>
    <col min="16140" max="16140" width="29.85546875" style="123" customWidth="1"/>
    <col min="16141" max="16141" width="26.28515625" style="123" customWidth="1"/>
    <col min="16142" max="16142" width="22.140625" style="123" customWidth="1"/>
    <col min="16143" max="16143" width="26.140625" style="123" customWidth="1"/>
    <col min="16144" max="16144" width="19.5703125" style="123" bestFit="1" customWidth="1"/>
    <col min="16145" max="16145" width="21.85546875" style="123" customWidth="1"/>
    <col min="16146" max="16146" width="18.28515625" style="123" customWidth="1"/>
    <col min="16147" max="16150" width="6.42578125" style="123" customWidth="1"/>
    <col min="16151" max="16379" width="11.42578125" style="123" customWidth="1"/>
    <col min="16380" max="16380" width="1" style="123" customWidth="1"/>
    <col min="16381" max="16381" width="4.28515625" style="123" customWidth="1"/>
    <col min="16382" max="16382" width="34.7109375" style="123" customWidth="1"/>
    <col min="16383" max="16383" width="0" style="123" hidden="1" customWidth="1"/>
    <col min="16384" max="16384" width="20" style="123"/>
  </cols>
  <sheetData>
    <row r="2" spans="1:16" ht="26.25" x14ac:dyDescent="0.25">
      <c r="B2" s="516" t="s">
        <v>77</v>
      </c>
      <c r="C2" s="517"/>
      <c r="D2" s="517"/>
      <c r="E2" s="517"/>
      <c r="F2" s="517"/>
      <c r="G2" s="517"/>
      <c r="H2" s="517"/>
      <c r="I2" s="517"/>
      <c r="J2" s="517"/>
      <c r="K2" s="517"/>
      <c r="L2" s="517"/>
      <c r="M2" s="517"/>
      <c r="N2" s="517"/>
      <c r="O2" s="517"/>
      <c r="P2" s="517"/>
    </row>
    <row r="4" spans="1:16" ht="26.25" x14ac:dyDescent="0.25">
      <c r="B4" s="520" t="s">
        <v>78</v>
      </c>
      <c r="C4" s="520"/>
      <c r="D4" s="520"/>
      <c r="E4" s="520"/>
      <c r="F4" s="520"/>
      <c r="G4" s="520"/>
      <c r="H4" s="520"/>
      <c r="I4" s="520"/>
      <c r="J4" s="520"/>
      <c r="K4" s="520"/>
      <c r="L4" s="520"/>
      <c r="M4" s="520"/>
      <c r="N4" s="520"/>
      <c r="O4" s="520"/>
      <c r="P4" s="520"/>
    </row>
    <row r="5" spans="1:16" s="171" customFormat="1" ht="20.25" x14ac:dyDescent="0.3">
      <c r="A5" s="521" t="s">
        <v>79</v>
      </c>
      <c r="B5" s="521"/>
      <c r="C5" s="521"/>
      <c r="D5" s="521"/>
      <c r="E5" s="521"/>
      <c r="F5" s="521"/>
      <c r="G5" s="521"/>
      <c r="H5" s="521"/>
      <c r="I5" s="521"/>
      <c r="J5" s="521"/>
      <c r="K5" s="521"/>
      <c r="L5" s="521"/>
    </row>
    <row r="6" spans="1:16" ht="15" thickBot="1" x14ac:dyDescent="0.3"/>
    <row r="7" spans="1:16" ht="21" thickBot="1" x14ac:dyDescent="0.3">
      <c r="B7" s="101" t="s">
        <v>80</v>
      </c>
      <c r="C7" s="500" t="s">
        <v>1386</v>
      </c>
      <c r="D7" s="500"/>
      <c r="E7" s="500"/>
      <c r="F7" s="500"/>
      <c r="G7" s="500"/>
      <c r="H7" s="500"/>
      <c r="I7" s="500"/>
      <c r="J7" s="500"/>
      <c r="K7" s="500"/>
      <c r="L7" s="500"/>
      <c r="M7" s="500"/>
      <c r="N7" s="501"/>
    </row>
    <row r="8" spans="1:16" ht="15.75" thickBot="1" x14ac:dyDescent="0.3">
      <c r="B8" s="102" t="s">
        <v>81</v>
      </c>
      <c r="C8" s="500"/>
      <c r="D8" s="500"/>
      <c r="E8" s="500"/>
      <c r="F8" s="500"/>
      <c r="G8" s="500"/>
      <c r="H8" s="500"/>
      <c r="I8" s="500"/>
      <c r="J8" s="500"/>
      <c r="K8" s="500"/>
      <c r="L8" s="500"/>
      <c r="M8" s="500"/>
      <c r="N8" s="501"/>
    </row>
    <row r="9" spans="1:16" ht="15.75" thickBot="1" x14ac:dyDescent="0.3">
      <c r="B9" s="102" t="s">
        <v>82</v>
      </c>
      <c r="C9" s="500"/>
      <c r="D9" s="500"/>
      <c r="E9" s="500"/>
      <c r="F9" s="500"/>
      <c r="G9" s="500"/>
      <c r="H9" s="500"/>
      <c r="I9" s="500"/>
      <c r="J9" s="500"/>
      <c r="K9" s="500"/>
      <c r="L9" s="500"/>
      <c r="M9" s="500"/>
      <c r="N9" s="501"/>
    </row>
    <row r="10" spans="1:16" ht="15.75" thickBot="1" x14ac:dyDescent="0.3">
      <c r="B10" s="102" t="s">
        <v>83</v>
      </c>
      <c r="C10" s="500"/>
      <c r="D10" s="500"/>
      <c r="E10" s="500"/>
      <c r="F10" s="500"/>
      <c r="G10" s="500"/>
      <c r="H10" s="500"/>
      <c r="I10" s="500"/>
      <c r="J10" s="500"/>
      <c r="K10" s="500"/>
      <c r="L10" s="500"/>
      <c r="M10" s="500"/>
      <c r="N10" s="501"/>
    </row>
    <row r="11" spans="1:16" ht="15.75" thickBot="1" x14ac:dyDescent="0.3">
      <c r="B11" s="102" t="s">
        <v>84</v>
      </c>
      <c r="C11" s="502">
        <v>4</v>
      </c>
      <c r="D11" s="502"/>
      <c r="E11" s="503"/>
      <c r="F11" s="172"/>
      <c r="G11" s="172"/>
      <c r="H11" s="172"/>
      <c r="I11" s="172"/>
      <c r="J11" s="172"/>
      <c r="K11" s="172"/>
      <c r="L11" s="172"/>
      <c r="M11" s="172"/>
      <c r="N11" s="173"/>
    </row>
    <row r="12" spans="1:16" ht="15.75" thickBot="1" x14ac:dyDescent="0.3">
      <c r="B12" s="103" t="s">
        <v>85</v>
      </c>
      <c r="C12" s="147">
        <v>42023</v>
      </c>
      <c r="D12" s="104"/>
      <c r="E12" s="104"/>
      <c r="F12" s="104"/>
      <c r="G12" s="104"/>
      <c r="H12" s="104"/>
      <c r="I12" s="104"/>
      <c r="J12" s="104"/>
      <c r="K12" s="104"/>
      <c r="L12" s="104"/>
      <c r="M12" s="104"/>
      <c r="N12" s="105"/>
    </row>
    <row r="13" spans="1:16" ht="15.75" x14ac:dyDescent="0.25">
      <c r="B13" s="106"/>
      <c r="C13" s="148"/>
      <c r="D13" s="107"/>
      <c r="E13" s="107"/>
      <c r="F13" s="107"/>
      <c r="G13" s="107"/>
      <c r="H13" s="107"/>
      <c r="I13" s="174"/>
      <c r="J13" s="174"/>
      <c r="K13" s="174"/>
      <c r="L13" s="174"/>
      <c r="M13" s="174"/>
      <c r="N13" s="107"/>
    </row>
    <row r="14" spans="1:16" ht="15" x14ac:dyDescent="0.25">
      <c r="I14" s="174"/>
      <c r="J14" s="174"/>
      <c r="K14" s="174"/>
      <c r="L14" s="174"/>
      <c r="M14" s="174"/>
      <c r="N14" s="175"/>
    </row>
    <row r="15" spans="1:16" ht="30" customHeight="1" x14ac:dyDescent="0.25">
      <c r="B15" s="498" t="s">
        <v>86</v>
      </c>
      <c r="C15" s="498"/>
      <c r="D15" s="176" t="s">
        <v>87</v>
      </c>
      <c r="E15" s="176" t="s">
        <v>88</v>
      </c>
      <c r="F15" s="176" t="s">
        <v>89</v>
      </c>
      <c r="G15" s="177"/>
      <c r="I15" s="149"/>
      <c r="J15" s="149"/>
      <c r="K15" s="149"/>
      <c r="L15" s="149"/>
      <c r="M15" s="149"/>
      <c r="N15" s="175"/>
    </row>
    <row r="16" spans="1:16" ht="15" x14ac:dyDescent="0.25">
      <c r="B16" s="498"/>
      <c r="C16" s="498"/>
      <c r="D16" s="176">
        <v>4</v>
      </c>
      <c r="E16" s="178">
        <v>350192400</v>
      </c>
      <c r="F16" s="178">
        <v>120</v>
      </c>
      <c r="G16" s="179"/>
      <c r="I16" s="150"/>
      <c r="J16" s="150"/>
      <c r="K16" s="150"/>
      <c r="L16" s="150"/>
      <c r="M16" s="150"/>
      <c r="N16" s="175"/>
    </row>
    <row r="17" spans="1:14" ht="15" x14ac:dyDescent="0.25">
      <c r="B17" s="498"/>
      <c r="C17" s="498"/>
      <c r="D17" s="176"/>
      <c r="E17" s="178"/>
      <c r="F17" s="178"/>
      <c r="G17" s="179"/>
      <c r="I17" s="150"/>
      <c r="J17" s="150"/>
      <c r="K17" s="150"/>
      <c r="L17" s="150"/>
      <c r="M17" s="150"/>
      <c r="N17" s="175"/>
    </row>
    <row r="18" spans="1:14" ht="15" x14ac:dyDescent="0.25">
      <c r="B18" s="498"/>
      <c r="C18" s="498"/>
      <c r="D18" s="176"/>
      <c r="E18" s="178"/>
      <c r="F18" s="178"/>
      <c r="G18" s="179"/>
      <c r="I18" s="150"/>
      <c r="J18" s="150"/>
      <c r="K18" s="150"/>
      <c r="L18" s="150"/>
      <c r="M18" s="150"/>
      <c r="N18" s="175"/>
    </row>
    <row r="19" spans="1:14" ht="15" x14ac:dyDescent="0.25">
      <c r="B19" s="498"/>
      <c r="C19" s="498"/>
      <c r="D19" s="176"/>
      <c r="E19" s="180"/>
      <c r="F19" s="178"/>
      <c r="G19" s="179"/>
      <c r="H19" s="151"/>
      <c r="I19" s="150"/>
      <c r="J19" s="150"/>
      <c r="K19" s="150"/>
      <c r="L19" s="150"/>
      <c r="M19" s="150"/>
      <c r="N19" s="181"/>
    </row>
    <row r="20" spans="1:14" ht="15" x14ac:dyDescent="0.25">
      <c r="B20" s="498"/>
      <c r="C20" s="498"/>
      <c r="D20" s="176"/>
      <c r="E20" s="180"/>
      <c r="F20" s="178"/>
      <c r="G20" s="179"/>
      <c r="H20" s="151"/>
      <c r="I20" s="152"/>
      <c r="J20" s="152"/>
      <c r="K20" s="152"/>
      <c r="L20" s="152"/>
      <c r="M20" s="152"/>
      <c r="N20" s="181"/>
    </row>
    <row r="21" spans="1:14" ht="15" x14ac:dyDescent="0.25">
      <c r="B21" s="498"/>
      <c r="C21" s="498"/>
      <c r="D21" s="176"/>
      <c r="E21" s="180"/>
      <c r="F21" s="178"/>
      <c r="G21" s="179"/>
      <c r="H21" s="151"/>
      <c r="I21" s="174"/>
      <c r="J21" s="174"/>
      <c r="K21" s="174"/>
      <c r="L21" s="174"/>
      <c r="M21" s="174"/>
      <c r="N21" s="181"/>
    </row>
    <row r="22" spans="1:14" ht="15" x14ac:dyDescent="0.25">
      <c r="B22" s="498"/>
      <c r="C22" s="498"/>
      <c r="D22" s="176"/>
      <c r="E22" s="180"/>
      <c r="F22" s="178"/>
      <c r="G22" s="179"/>
      <c r="H22" s="151"/>
      <c r="I22" s="174"/>
      <c r="J22" s="174"/>
      <c r="K22" s="174"/>
      <c r="L22" s="174"/>
      <c r="M22" s="174"/>
      <c r="N22" s="181"/>
    </row>
    <row r="23" spans="1:14" ht="15.75" thickBot="1" x14ac:dyDescent="0.3">
      <c r="B23" s="489" t="s">
        <v>90</v>
      </c>
      <c r="C23" s="491"/>
      <c r="D23" s="176"/>
      <c r="E23" s="182">
        <f>SUM(E16:E22)</f>
        <v>350192400</v>
      </c>
      <c r="F23" s="178">
        <f>SUM(F16:F22)</f>
        <v>120</v>
      </c>
      <c r="G23" s="179"/>
      <c r="H23" s="151"/>
      <c r="I23" s="174"/>
      <c r="J23" s="174"/>
      <c r="K23" s="174"/>
      <c r="L23" s="174"/>
      <c r="M23" s="174"/>
      <c r="N23" s="181"/>
    </row>
    <row r="24" spans="1:14" ht="43.5" thickBot="1" x14ac:dyDescent="0.3">
      <c r="A24" s="131"/>
      <c r="B24" s="127" t="s">
        <v>91</v>
      </c>
      <c r="C24" s="127" t="s">
        <v>92</v>
      </c>
      <c r="E24" s="149"/>
      <c r="F24" s="149"/>
      <c r="G24" s="149"/>
      <c r="H24" s="149"/>
      <c r="I24" s="132"/>
      <c r="J24" s="132"/>
      <c r="K24" s="132"/>
      <c r="L24" s="132"/>
      <c r="M24" s="132"/>
    </row>
    <row r="25" spans="1:14" ht="15.75" thickBot="1" x14ac:dyDescent="0.3">
      <c r="A25" s="183">
        <v>1</v>
      </c>
      <c r="C25" s="184">
        <f>+F23*80%</f>
        <v>96</v>
      </c>
      <c r="D25" s="150"/>
      <c r="E25" s="185">
        <f>E23</f>
        <v>350192400</v>
      </c>
      <c r="F25" s="153"/>
      <c r="G25" s="153"/>
      <c r="H25" s="153"/>
      <c r="I25" s="186"/>
      <c r="J25" s="186"/>
      <c r="K25" s="186"/>
      <c r="L25" s="186"/>
      <c r="M25" s="186"/>
    </row>
    <row r="26" spans="1:14" ht="15" x14ac:dyDescent="0.25">
      <c r="A26" s="187"/>
      <c r="C26" s="108"/>
      <c r="D26" s="150"/>
      <c r="E26" s="154"/>
      <c r="F26" s="153"/>
      <c r="G26" s="153"/>
      <c r="H26" s="153"/>
      <c r="I26" s="186"/>
      <c r="J26" s="186"/>
      <c r="K26" s="186"/>
      <c r="L26" s="186"/>
      <c r="M26" s="186"/>
    </row>
    <row r="27" spans="1:14" ht="15" x14ac:dyDescent="0.25">
      <c r="A27" s="187"/>
      <c r="C27" s="108"/>
      <c r="D27" s="150"/>
      <c r="E27" s="154"/>
      <c r="F27" s="153"/>
      <c r="G27" s="153"/>
      <c r="H27" s="153"/>
      <c r="I27" s="186"/>
      <c r="J27" s="186"/>
      <c r="K27" s="186"/>
      <c r="L27" s="186"/>
      <c r="M27" s="186"/>
    </row>
    <row r="28" spans="1:14" ht="15" x14ac:dyDescent="0.2">
      <c r="A28" s="187"/>
      <c r="B28" s="188" t="s">
        <v>93</v>
      </c>
      <c r="C28" s="171"/>
      <c r="D28" s="171"/>
      <c r="E28" s="171"/>
      <c r="F28" s="171"/>
      <c r="G28" s="171"/>
      <c r="H28" s="171"/>
      <c r="I28" s="174"/>
      <c r="J28" s="174"/>
      <c r="K28" s="174"/>
      <c r="L28" s="174"/>
      <c r="M28" s="174"/>
      <c r="N28" s="175"/>
    </row>
    <row r="29" spans="1:14" ht="15" x14ac:dyDescent="0.2">
      <c r="A29" s="187"/>
      <c r="B29" s="171"/>
      <c r="C29" s="171"/>
      <c r="D29" s="171"/>
      <c r="E29" s="171"/>
      <c r="F29" s="171"/>
      <c r="G29" s="171"/>
      <c r="H29" s="171"/>
      <c r="I29" s="174"/>
      <c r="J29" s="174"/>
      <c r="K29" s="174"/>
      <c r="L29" s="174"/>
      <c r="M29" s="174"/>
      <c r="N29" s="175"/>
    </row>
    <row r="30" spans="1:14" ht="15" x14ac:dyDescent="0.2">
      <c r="A30" s="187"/>
      <c r="B30" s="176" t="s">
        <v>94</v>
      </c>
      <c r="C30" s="176" t="s">
        <v>75</v>
      </c>
      <c r="D30" s="176" t="s">
        <v>95</v>
      </c>
      <c r="E30" s="171"/>
      <c r="F30" s="171"/>
      <c r="G30" s="171"/>
      <c r="H30" s="171"/>
      <c r="I30" s="174"/>
      <c r="J30" s="174"/>
      <c r="K30" s="174"/>
      <c r="L30" s="174"/>
      <c r="M30" s="174"/>
      <c r="N30" s="175"/>
    </row>
    <row r="31" spans="1:14" ht="15" x14ac:dyDescent="0.2">
      <c r="A31" s="187"/>
      <c r="B31" s="99" t="s">
        <v>97</v>
      </c>
      <c r="C31" s="85"/>
      <c r="D31" s="85" t="s">
        <v>98</v>
      </c>
      <c r="E31" s="171"/>
      <c r="F31" s="171"/>
      <c r="G31" s="171"/>
      <c r="H31" s="171"/>
      <c r="I31" s="174"/>
      <c r="J31" s="174"/>
      <c r="K31" s="174"/>
      <c r="L31" s="174"/>
      <c r="M31" s="174"/>
      <c r="N31" s="175"/>
    </row>
    <row r="32" spans="1:14" ht="15" x14ac:dyDescent="0.2">
      <c r="A32" s="187"/>
      <c r="B32" s="99" t="s">
        <v>99</v>
      </c>
      <c r="C32" s="85" t="s">
        <v>98</v>
      </c>
      <c r="D32" s="99"/>
      <c r="E32" s="171"/>
      <c r="F32" s="171"/>
      <c r="G32" s="171"/>
      <c r="H32" s="171"/>
      <c r="I32" s="174"/>
      <c r="J32" s="174"/>
      <c r="K32" s="174"/>
      <c r="L32" s="174"/>
      <c r="M32" s="174"/>
      <c r="N32" s="175"/>
    </row>
    <row r="33" spans="1:14" ht="15" x14ac:dyDescent="0.2">
      <c r="A33" s="187"/>
      <c r="B33" s="99" t="s">
        <v>100</v>
      </c>
      <c r="C33" s="85" t="s">
        <v>98</v>
      </c>
      <c r="D33" s="99"/>
      <c r="E33" s="171"/>
      <c r="F33" s="171"/>
      <c r="G33" s="171"/>
      <c r="H33" s="171"/>
      <c r="I33" s="174"/>
      <c r="J33" s="174"/>
      <c r="K33" s="174"/>
      <c r="L33" s="174"/>
      <c r="M33" s="174"/>
      <c r="N33" s="175"/>
    </row>
    <row r="34" spans="1:14" ht="15" x14ac:dyDescent="0.2">
      <c r="A34" s="187"/>
      <c r="B34" s="99" t="s">
        <v>101</v>
      </c>
      <c r="C34" s="85" t="s">
        <v>98</v>
      </c>
      <c r="D34" s="99"/>
      <c r="E34" s="171"/>
      <c r="F34" s="171"/>
      <c r="G34" s="171"/>
      <c r="H34" s="171"/>
      <c r="I34" s="174"/>
      <c r="J34" s="174"/>
      <c r="K34" s="174"/>
      <c r="L34" s="174"/>
      <c r="M34" s="174"/>
      <c r="N34" s="175"/>
    </row>
    <row r="35" spans="1:14" ht="15" x14ac:dyDescent="0.2">
      <c r="A35" s="187"/>
      <c r="B35" s="171"/>
      <c r="C35" s="308"/>
      <c r="D35" s="171"/>
      <c r="E35" s="171"/>
      <c r="F35" s="171"/>
      <c r="G35" s="171"/>
      <c r="H35" s="171"/>
      <c r="I35" s="174"/>
      <c r="J35" s="174"/>
      <c r="K35" s="174"/>
      <c r="L35" s="174"/>
      <c r="M35" s="174"/>
      <c r="N35" s="175"/>
    </row>
    <row r="36" spans="1:14" ht="15" x14ac:dyDescent="0.2">
      <c r="A36" s="187"/>
      <c r="B36" s="171"/>
      <c r="C36" s="171"/>
      <c r="D36" s="171"/>
      <c r="E36" s="171"/>
      <c r="F36" s="171"/>
      <c r="G36" s="171"/>
      <c r="H36" s="171"/>
      <c r="I36" s="174"/>
      <c r="J36" s="174"/>
      <c r="K36" s="174"/>
      <c r="L36" s="174"/>
      <c r="M36" s="174"/>
      <c r="N36" s="175"/>
    </row>
    <row r="37" spans="1:14" ht="15" x14ac:dyDescent="0.2">
      <c r="A37" s="187"/>
      <c r="B37" s="188" t="s">
        <v>102</v>
      </c>
      <c r="C37" s="171"/>
      <c r="D37" s="171"/>
      <c r="E37" s="171"/>
      <c r="F37" s="171"/>
      <c r="G37" s="171"/>
      <c r="H37" s="171"/>
      <c r="I37" s="174"/>
      <c r="J37" s="174"/>
      <c r="K37" s="174"/>
      <c r="L37" s="174"/>
      <c r="M37" s="174"/>
      <c r="N37" s="175"/>
    </row>
    <row r="38" spans="1:14" ht="15" x14ac:dyDescent="0.2">
      <c r="A38" s="187"/>
      <c r="B38" s="171"/>
      <c r="C38" s="171"/>
      <c r="D38" s="171"/>
      <c r="E38" s="171"/>
      <c r="F38" s="171"/>
      <c r="G38" s="171"/>
      <c r="H38" s="171"/>
      <c r="I38" s="174"/>
      <c r="J38" s="174"/>
      <c r="K38" s="174"/>
      <c r="L38" s="174"/>
      <c r="M38" s="174"/>
      <c r="N38" s="175"/>
    </row>
    <row r="39" spans="1:14" ht="15" x14ac:dyDescent="0.2">
      <c r="A39" s="187"/>
      <c r="B39" s="171"/>
      <c r="C39" s="171"/>
      <c r="D39" s="171"/>
      <c r="E39" s="171"/>
      <c r="F39" s="171"/>
      <c r="G39" s="171"/>
      <c r="H39" s="171"/>
      <c r="I39" s="174"/>
      <c r="J39" s="174"/>
      <c r="K39" s="174"/>
      <c r="L39" s="174"/>
      <c r="M39" s="174"/>
      <c r="N39" s="175"/>
    </row>
    <row r="40" spans="1:14" ht="15" x14ac:dyDescent="0.2">
      <c r="A40" s="187"/>
      <c r="B40" s="176" t="s">
        <v>94</v>
      </c>
      <c r="C40" s="176" t="s">
        <v>103</v>
      </c>
      <c r="D40" s="158" t="s">
        <v>104</v>
      </c>
      <c r="E40" s="158" t="s">
        <v>105</v>
      </c>
      <c r="F40" s="171"/>
      <c r="G40" s="171"/>
      <c r="H40" s="171"/>
      <c r="I40" s="174"/>
      <c r="J40" s="174"/>
      <c r="K40" s="174"/>
      <c r="L40" s="174"/>
      <c r="M40" s="174"/>
      <c r="N40" s="175"/>
    </row>
    <row r="41" spans="1:14" ht="42.75" x14ac:dyDescent="0.2">
      <c r="A41" s="187"/>
      <c r="B41" s="190" t="s">
        <v>106</v>
      </c>
      <c r="C41" s="47">
        <v>40</v>
      </c>
      <c r="D41" s="85">
        <v>40</v>
      </c>
      <c r="E41" s="474">
        <f>+D41+D42</f>
        <v>40</v>
      </c>
      <c r="F41" s="171"/>
      <c r="G41" s="171"/>
      <c r="H41" s="171"/>
      <c r="I41" s="174"/>
      <c r="J41" s="174"/>
      <c r="K41" s="174"/>
      <c r="L41" s="174"/>
      <c r="M41" s="174"/>
      <c r="N41" s="175"/>
    </row>
    <row r="42" spans="1:14" ht="71.25" x14ac:dyDescent="0.2">
      <c r="A42" s="187"/>
      <c r="B42" s="190" t="s">
        <v>107</v>
      </c>
      <c r="C42" s="47">
        <v>60</v>
      </c>
      <c r="D42" s="85">
        <v>0</v>
      </c>
      <c r="E42" s="475"/>
      <c r="F42" s="171"/>
      <c r="G42" s="171"/>
      <c r="H42" s="171"/>
      <c r="I42" s="174"/>
      <c r="J42" s="174"/>
      <c r="K42" s="174"/>
      <c r="L42" s="174"/>
      <c r="M42" s="174"/>
      <c r="N42" s="175"/>
    </row>
    <row r="43" spans="1:14" ht="15" x14ac:dyDescent="0.25">
      <c r="A43" s="187"/>
      <c r="C43" s="108"/>
      <c r="D43" s="150"/>
      <c r="E43" s="154"/>
      <c r="F43" s="153"/>
      <c r="G43" s="153"/>
      <c r="H43" s="153"/>
      <c r="I43" s="186"/>
      <c r="J43" s="186"/>
      <c r="K43" s="186"/>
      <c r="L43" s="186"/>
      <c r="M43" s="186"/>
    </row>
    <row r="44" spans="1:14" ht="15" x14ac:dyDescent="0.25">
      <c r="A44" s="187"/>
      <c r="C44" s="108"/>
      <c r="D44" s="150"/>
      <c r="E44" s="154"/>
      <c r="F44" s="153"/>
      <c r="G44" s="153"/>
      <c r="H44" s="153"/>
      <c r="I44" s="186"/>
      <c r="J44" s="186"/>
      <c r="K44" s="186"/>
      <c r="L44" s="186"/>
      <c r="M44" s="186"/>
    </row>
    <row r="45" spans="1:14" ht="15" x14ac:dyDescent="0.25">
      <c r="A45" s="187"/>
      <c r="C45" s="108"/>
      <c r="D45" s="150"/>
      <c r="E45" s="154"/>
      <c r="F45" s="153"/>
      <c r="G45" s="153"/>
      <c r="H45" s="153"/>
      <c r="I45" s="186"/>
      <c r="J45" s="186"/>
      <c r="K45" s="186"/>
      <c r="L45" s="186"/>
      <c r="M45" s="186"/>
    </row>
    <row r="46" spans="1:14" ht="15" thickBot="1" x14ac:dyDescent="0.3">
      <c r="M46" s="504" t="s">
        <v>108</v>
      </c>
      <c r="N46" s="504"/>
    </row>
    <row r="47" spans="1:14" ht="15" x14ac:dyDescent="0.25">
      <c r="B47" s="188" t="s">
        <v>109</v>
      </c>
      <c r="M47" s="191"/>
      <c r="N47" s="191"/>
    </row>
    <row r="48" spans="1:14" ht="15" thickBot="1" x14ac:dyDescent="0.3">
      <c r="M48" s="191"/>
      <c r="N48" s="191"/>
    </row>
    <row r="49" spans="1:26" s="174" customFormat="1" ht="75" x14ac:dyDescent="0.25">
      <c r="B49" s="192" t="s">
        <v>110</v>
      </c>
      <c r="C49" s="192" t="s">
        <v>111</v>
      </c>
      <c r="D49" s="192" t="s">
        <v>112</v>
      </c>
      <c r="E49" s="192" t="s">
        <v>113</v>
      </c>
      <c r="F49" s="192" t="s">
        <v>114</v>
      </c>
      <c r="G49" s="192" t="s">
        <v>115</v>
      </c>
      <c r="H49" s="192" t="s">
        <v>116</v>
      </c>
      <c r="I49" s="192" t="s">
        <v>117</v>
      </c>
      <c r="J49" s="192" t="s">
        <v>118</v>
      </c>
      <c r="K49" s="192" t="s">
        <v>119</v>
      </c>
      <c r="L49" s="192" t="s">
        <v>120</v>
      </c>
      <c r="M49" s="193" t="s">
        <v>121</v>
      </c>
      <c r="N49" s="192" t="s">
        <v>122</v>
      </c>
      <c r="O49" s="192" t="s">
        <v>123</v>
      </c>
      <c r="P49" s="194" t="s">
        <v>124</v>
      </c>
      <c r="Q49" s="194" t="s">
        <v>125</v>
      </c>
    </row>
    <row r="50" spans="1:26" s="79" customFormat="1" ht="142.5" x14ac:dyDescent="0.25">
      <c r="A50" s="47">
        <v>1</v>
      </c>
      <c r="B50" s="62" t="s">
        <v>1386</v>
      </c>
      <c r="C50" s="62" t="s">
        <v>1386</v>
      </c>
      <c r="D50" s="62" t="s">
        <v>594</v>
      </c>
      <c r="E50" s="62" t="s">
        <v>1387</v>
      </c>
      <c r="F50" s="109" t="s">
        <v>75</v>
      </c>
      <c r="G50" s="110" t="s">
        <v>385</v>
      </c>
      <c r="H50" s="111">
        <v>38740</v>
      </c>
      <c r="I50" s="111">
        <v>39070</v>
      </c>
      <c r="J50" s="112"/>
      <c r="K50" s="224"/>
      <c r="L50" s="207"/>
      <c r="M50" s="114"/>
      <c r="N50" s="115"/>
      <c r="O50" s="117"/>
      <c r="P50" s="117" t="s">
        <v>1388</v>
      </c>
      <c r="Q50" s="76" t="s">
        <v>1782</v>
      </c>
      <c r="R50" s="86"/>
      <c r="S50" s="86"/>
      <c r="T50" s="86"/>
      <c r="U50" s="86"/>
      <c r="V50" s="86"/>
      <c r="W50" s="86"/>
      <c r="X50" s="86"/>
      <c r="Y50" s="86"/>
      <c r="Z50" s="86"/>
    </row>
    <row r="51" spans="1:26" s="79" customFormat="1" ht="142.5" x14ac:dyDescent="0.25">
      <c r="A51" s="47">
        <f>+A50+1</f>
        <v>2</v>
      </c>
      <c r="B51" s="62" t="s">
        <v>1386</v>
      </c>
      <c r="C51" s="62" t="s">
        <v>1386</v>
      </c>
      <c r="D51" s="62" t="s">
        <v>594</v>
      </c>
      <c r="E51" s="62" t="s">
        <v>1389</v>
      </c>
      <c r="F51" s="205" t="s">
        <v>75</v>
      </c>
      <c r="G51" s="120" t="s">
        <v>385</v>
      </c>
      <c r="H51" s="111">
        <v>39114</v>
      </c>
      <c r="I51" s="111">
        <v>39444</v>
      </c>
      <c r="J51" s="112"/>
      <c r="K51" s="224"/>
      <c r="L51" s="207"/>
      <c r="M51" s="114"/>
      <c r="N51" s="115"/>
      <c r="O51" s="117"/>
      <c r="P51" s="117" t="s">
        <v>1390</v>
      </c>
      <c r="Q51" s="76" t="s">
        <v>1782</v>
      </c>
      <c r="R51" s="86"/>
      <c r="S51" s="86"/>
      <c r="T51" s="86"/>
      <c r="U51" s="86"/>
      <c r="V51" s="86"/>
      <c r="W51" s="86"/>
      <c r="X51" s="86"/>
      <c r="Y51" s="86"/>
      <c r="Z51" s="86"/>
    </row>
    <row r="52" spans="1:26" s="79" customFormat="1" ht="142.5" x14ac:dyDescent="0.25">
      <c r="A52" s="47">
        <f t="shared" ref="A52:A57" si="0">+A51+1</f>
        <v>3</v>
      </c>
      <c r="B52" s="62" t="s">
        <v>1386</v>
      </c>
      <c r="C52" s="62" t="s">
        <v>1386</v>
      </c>
      <c r="D52" s="62" t="s">
        <v>594</v>
      </c>
      <c r="E52" s="62" t="s">
        <v>1391</v>
      </c>
      <c r="F52" s="205" t="s">
        <v>75</v>
      </c>
      <c r="G52" s="120" t="s">
        <v>385</v>
      </c>
      <c r="H52" s="111">
        <v>39449</v>
      </c>
      <c r="I52" s="111">
        <v>39813</v>
      </c>
      <c r="J52" s="112"/>
      <c r="K52" s="224"/>
      <c r="L52" s="207"/>
      <c r="M52" s="114"/>
      <c r="N52" s="115"/>
      <c r="O52" s="117"/>
      <c r="P52" s="117" t="s">
        <v>1392</v>
      </c>
      <c r="Q52" s="76" t="s">
        <v>1782</v>
      </c>
      <c r="R52" s="86"/>
      <c r="S52" s="86"/>
      <c r="T52" s="86"/>
      <c r="U52" s="86"/>
      <c r="V52" s="86"/>
      <c r="W52" s="86"/>
      <c r="X52" s="86"/>
      <c r="Y52" s="86"/>
      <c r="Z52" s="86"/>
    </row>
    <row r="53" spans="1:26" s="79" customFormat="1" x14ac:dyDescent="0.25">
      <c r="A53" s="47">
        <f t="shared" si="0"/>
        <v>4</v>
      </c>
      <c r="B53" s="62"/>
      <c r="C53" s="62"/>
      <c r="D53" s="62"/>
      <c r="E53" s="62"/>
      <c r="F53" s="205"/>
      <c r="G53" s="120"/>
      <c r="H53" s="111"/>
      <c r="I53" s="111"/>
      <c r="J53" s="112"/>
      <c r="K53" s="229"/>
      <c r="L53" s="225"/>
      <c r="M53" s="115"/>
      <c r="N53" s="115"/>
      <c r="O53" s="117"/>
      <c r="P53" s="117"/>
      <c r="Q53" s="76"/>
      <c r="R53" s="86"/>
      <c r="S53" s="86"/>
      <c r="T53" s="86"/>
      <c r="U53" s="86"/>
      <c r="V53" s="86"/>
      <c r="W53" s="86"/>
      <c r="X53" s="86"/>
      <c r="Y53" s="86"/>
      <c r="Z53" s="86"/>
    </row>
    <row r="54" spans="1:26" s="79" customFormat="1" x14ac:dyDescent="0.25">
      <c r="A54" s="47">
        <f t="shared" si="0"/>
        <v>5</v>
      </c>
      <c r="B54" s="62"/>
      <c r="C54" s="63"/>
      <c r="D54" s="62"/>
      <c r="E54" s="119"/>
      <c r="F54" s="120"/>
      <c r="G54" s="120"/>
      <c r="H54" s="111"/>
      <c r="I54" s="111"/>
      <c r="J54" s="112"/>
      <c r="K54" s="112"/>
      <c r="L54" s="112"/>
      <c r="M54" s="115"/>
      <c r="N54" s="115"/>
      <c r="O54" s="117"/>
      <c r="P54" s="117"/>
      <c r="Q54" s="76"/>
      <c r="R54" s="86"/>
      <c r="S54" s="86"/>
      <c r="T54" s="86"/>
      <c r="U54" s="86"/>
      <c r="V54" s="86"/>
      <c r="W54" s="86"/>
      <c r="X54" s="86"/>
      <c r="Y54" s="86"/>
      <c r="Z54" s="86"/>
    </row>
    <row r="55" spans="1:26" s="79" customFormat="1" x14ac:dyDescent="0.25">
      <c r="A55" s="47">
        <f t="shared" si="0"/>
        <v>6</v>
      </c>
      <c r="B55" s="62"/>
      <c r="C55" s="63"/>
      <c r="D55" s="62"/>
      <c r="E55" s="119"/>
      <c r="F55" s="120"/>
      <c r="G55" s="120"/>
      <c r="H55" s="111"/>
      <c r="I55" s="113"/>
      <c r="J55" s="112"/>
      <c r="K55" s="112"/>
      <c r="L55" s="112"/>
      <c r="M55" s="115"/>
      <c r="N55" s="115"/>
      <c r="O55" s="117"/>
      <c r="P55" s="117"/>
      <c r="Q55" s="76"/>
      <c r="R55" s="86"/>
      <c r="S55" s="86"/>
      <c r="T55" s="86"/>
      <c r="U55" s="86"/>
      <c r="V55" s="86"/>
      <c r="W55" s="86"/>
      <c r="X55" s="86"/>
      <c r="Y55" s="86"/>
      <c r="Z55" s="86"/>
    </row>
    <row r="56" spans="1:26" s="79" customFormat="1" x14ac:dyDescent="0.25">
      <c r="A56" s="47">
        <f t="shared" si="0"/>
        <v>7</v>
      </c>
      <c r="B56" s="62"/>
      <c r="C56" s="63"/>
      <c r="D56" s="62"/>
      <c r="E56" s="119"/>
      <c r="F56" s="120"/>
      <c r="G56" s="120"/>
      <c r="H56" s="111"/>
      <c r="I56" s="113"/>
      <c r="J56" s="112"/>
      <c r="K56" s="112"/>
      <c r="L56" s="112"/>
      <c r="M56" s="115"/>
      <c r="N56" s="115"/>
      <c r="O56" s="117"/>
      <c r="P56" s="117"/>
      <c r="Q56" s="76"/>
      <c r="R56" s="86"/>
      <c r="S56" s="86"/>
      <c r="T56" s="86"/>
      <c r="U56" s="86"/>
      <c r="V56" s="86"/>
      <c r="W56" s="86"/>
      <c r="X56" s="86"/>
      <c r="Y56" s="86"/>
      <c r="Z56" s="86"/>
    </row>
    <row r="57" spans="1:26" s="79" customFormat="1" x14ac:dyDescent="0.25">
      <c r="A57" s="47">
        <f t="shared" si="0"/>
        <v>8</v>
      </c>
      <c r="B57" s="62"/>
      <c r="C57" s="63"/>
      <c r="D57" s="62"/>
      <c r="E57" s="119"/>
      <c r="F57" s="120"/>
      <c r="G57" s="120"/>
      <c r="H57" s="111"/>
      <c r="I57" s="111"/>
      <c r="J57" s="112"/>
      <c r="K57" s="112"/>
      <c r="L57" s="112"/>
      <c r="M57" s="115"/>
      <c r="N57" s="115"/>
      <c r="O57" s="117"/>
      <c r="P57" s="117"/>
      <c r="Q57" s="76"/>
      <c r="R57" s="86"/>
      <c r="S57" s="86"/>
      <c r="T57" s="86"/>
      <c r="U57" s="86"/>
      <c r="V57" s="86"/>
      <c r="W57" s="86"/>
      <c r="X57" s="86"/>
      <c r="Y57" s="86"/>
      <c r="Z57" s="86"/>
    </row>
    <row r="58" spans="1:26" s="79" customFormat="1" x14ac:dyDescent="0.25">
      <c r="A58" s="47"/>
      <c r="B58" s="118" t="s">
        <v>105</v>
      </c>
      <c r="C58" s="63"/>
      <c r="D58" s="62"/>
      <c r="E58" s="119"/>
      <c r="F58" s="120"/>
      <c r="G58" s="120"/>
      <c r="H58" s="120"/>
      <c r="I58" s="112"/>
      <c r="J58" s="112"/>
      <c r="K58" s="121">
        <f>SUM(K50:K57)</f>
        <v>0</v>
      </c>
      <c r="L58" s="122"/>
      <c r="M58" s="121">
        <f>SUM(M50:M57)</f>
        <v>0</v>
      </c>
      <c r="N58" s="122">
        <f>SUM(N50:N57)</f>
        <v>0</v>
      </c>
      <c r="O58" s="117"/>
      <c r="P58" s="117"/>
      <c r="Q58" s="76"/>
    </row>
    <row r="59" spans="1:26" x14ac:dyDescent="0.25">
      <c r="E59" s="155"/>
      <c r="K59" s="156"/>
    </row>
    <row r="60" spans="1:26" ht="15" x14ac:dyDescent="0.25">
      <c r="B60" s="471" t="s">
        <v>133</v>
      </c>
      <c r="C60" s="471" t="s">
        <v>134</v>
      </c>
      <c r="D60" s="505" t="s">
        <v>135</v>
      </c>
      <c r="E60" s="505"/>
      <c r="G60" s="161"/>
      <c r="K60" s="157"/>
      <c r="L60" s="157"/>
      <c r="M60" s="157"/>
    </row>
    <row r="61" spans="1:26" ht="15" x14ac:dyDescent="0.25">
      <c r="B61" s="473"/>
      <c r="C61" s="473"/>
      <c r="D61" s="158" t="s">
        <v>136</v>
      </c>
      <c r="E61" s="159" t="s">
        <v>137</v>
      </c>
      <c r="H61" s="161"/>
      <c r="I61" s="161"/>
      <c r="L61" s="157"/>
    </row>
    <row r="62" spans="1:26" ht="18" x14ac:dyDescent="0.25">
      <c r="B62" s="160" t="s">
        <v>139</v>
      </c>
      <c r="C62" s="235">
        <f>+K58</f>
        <v>0</v>
      </c>
      <c r="D62" s="99"/>
      <c r="E62" s="85" t="s">
        <v>98</v>
      </c>
      <c r="F62" s="126"/>
      <c r="G62" s="126"/>
      <c r="H62" s="161"/>
      <c r="I62" s="161"/>
      <c r="J62" s="126"/>
      <c r="L62" s="163">
        <f>K50+K51+K52+K53</f>
        <v>0</v>
      </c>
      <c r="M62" s="126"/>
    </row>
    <row r="63" spans="1:26" ht="15" x14ac:dyDescent="0.25">
      <c r="B63" s="160" t="s">
        <v>140</v>
      </c>
      <c r="C63" s="235">
        <f>+M58</f>
        <v>0</v>
      </c>
      <c r="D63" s="99"/>
      <c r="E63" s="85" t="s">
        <v>98</v>
      </c>
      <c r="H63" s="161"/>
      <c r="I63" s="161"/>
    </row>
    <row r="64" spans="1:26" x14ac:dyDescent="0.25">
      <c r="B64" s="165"/>
      <c r="C64" s="518"/>
      <c r="D64" s="518"/>
      <c r="E64" s="518"/>
      <c r="F64" s="518"/>
      <c r="G64" s="518"/>
      <c r="H64" s="518"/>
      <c r="I64" s="518"/>
      <c r="J64" s="518"/>
      <c r="K64" s="518"/>
      <c r="L64" s="518"/>
      <c r="M64" s="518"/>
      <c r="N64" s="518"/>
    </row>
    <row r="65" spans="2:18" ht="15" thickBot="1" x14ac:dyDescent="0.3"/>
    <row r="66" spans="2:18" ht="27" thickBot="1" x14ac:dyDescent="0.3">
      <c r="B66" s="519" t="s">
        <v>141</v>
      </c>
      <c r="C66" s="519"/>
      <c r="D66" s="519"/>
      <c r="E66" s="519"/>
      <c r="F66" s="519"/>
      <c r="G66" s="519"/>
      <c r="H66" s="519"/>
      <c r="I66" s="519"/>
      <c r="J66" s="519"/>
      <c r="K66" s="519"/>
      <c r="L66" s="519"/>
      <c r="M66" s="519"/>
      <c r="N66" s="519"/>
    </row>
    <row r="69" spans="2:18" ht="90" x14ac:dyDescent="0.25">
      <c r="B69" s="176" t="s">
        <v>142</v>
      </c>
      <c r="C69" s="195" t="s">
        <v>143</v>
      </c>
      <c r="D69" s="195" t="s">
        <v>144</v>
      </c>
      <c r="E69" s="195" t="s">
        <v>145</v>
      </c>
      <c r="F69" s="195" t="s">
        <v>146</v>
      </c>
      <c r="G69" s="195" t="s">
        <v>147</v>
      </c>
      <c r="H69" s="195" t="s">
        <v>148</v>
      </c>
      <c r="I69" s="176" t="s">
        <v>149</v>
      </c>
      <c r="J69" s="195" t="s">
        <v>150</v>
      </c>
      <c r="K69" s="195" t="s">
        <v>151</v>
      </c>
      <c r="L69" s="195" t="s">
        <v>152</v>
      </c>
      <c r="M69" s="195" t="s">
        <v>153</v>
      </c>
      <c r="N69" s="196" t="s">
        <v>154</v>
      </c>
      <c r="O69" s="196" t="s">
        <v>1284</v>
      </c>
      <c r="P69" s="489" t="s">
        <v>96</v>
      </c>
      <c r="Q69" s="491"/>
      <c r="R69" s="195" t="s">
        <v>156</v>
      </c>
    </row>
    <row r="70" spans="2:18" ht="44.25" customHeight="1" x14ac:dyDescent="0.25">
      <c r="B70" s="99" t="s">
        <v>601</v>
      </c>
      <c r="C70" s="127" t="s">
        <v>601</v>
      </c>
      <c r="D70" s="127" t="s">
        <v>1393</v>
      </c>
      <c r="E70" s="127">
        <v>120</v>
      </c>
      <c r="F70" s="47" t="s">
        <v>651</v>
      </c>
      <c r="G70" s="81" t="s">
        <v>75</v>
      </c>
      <c r="H70" s="47" t="s">
        <v>651</v>
      </c>
      <c r="I70" s="47" t="s">
        <v>651</v>
      </c>
      <c r="J70" s="47" t="s">
        <v>651</v>
      </c>
      <c r="K70" s="127" t="s">
        <v>75</v>
      </c>
      <c r="L70" s="127" t="s">
        <v>75</v>
      </c>
      <c r="M70" s="127" t="s">
        <v>75</v>
      </c>
      <c r="N70" s="127" t="s">
        <v>75</v>
      </c>
      <c r="O70" s="127" t="s">
        <v>75</v>
      </c>
      <c r="P70" s="468"/>
      <c r="Q70" s="469"/>
      <c r="R70" s="47" t="s">
        <v>75</v>
      </c>
    </row>
    <row r="71" spans="2:18" ht="15" x14ac:dyDescent="0.2">
      <c r="B71" s="100"/>
      <c r="C71" s="100"/>
      <c r="D71" s="166"/>
      <c r="E71" s="166"/>
      <c r="F71" s="169"/>
      <c r="G71" s="170"/>
      <c r="H71" s="169"/>
      <c r="I71" s="99"/>
      <c r="J71" s="100"/>
      <c r="K71" s="100"/>
      <c r="L71" s="99"/>
      <c r="M71" s="99"/>
      <c r="N71" s="99"/>
      <c r="O71" s="99"/>
      <c r="P71" s="489"/>
      <c r="Q71" s="491"/>
      <c r="R71" s="99"/>
    </row>
    <row r="72" spans="2:18" ht="15" x14ac:dyDescent="0.2">
      <c r="B72" s="100"/>
      <c r="C72" s="100"/>
      <c r="D72" s="166"/>
      <c r="E72" s="166"/>
      <c r="F72" s="169"/>
      <c r="G72" s="170"/>
      <c r="H72" s="169"/>
      <c r="I72" s="99"/>
      <c r="J72" s="100"/>
      <c r="K72" s="100"/>
      <c r="L72" s="99"/>
      <c r="M72" s="99"/>
      <c r="N72" s="99"/>
      <c r="O72" s="99"/>
      <c r="P72" s="489"/>
      <c r="Q72" s="491"/>
      <c r="R72" s="99"/>
    </row>
    <row r="73" spans="2:18" ht="15" x14ac:dyDescent="0.2">
      <c r="B73" s="100"/>
      <c r="C73" s="100"/>
      <c r="D73" s="166"/>
      <c r="E73" s="166"/>
      <c r="F73" s="169"/>
      <c r="G73" s="170"/>
      <c r="H73" s="169"/>
      <c r="I73" s="99"/>
      <c r="J73" s="100"/>
      <c r="K73" s="100"/>
      <c r="L73" s="99"/>
      <c r="M73" s="99"/>
      <c r="N73" s="99"/>
      <c r="O73" s="99"/>
      <c r="P73" s="489"/>
      <c r="Q73" s="491"/>
      <c r="R73" s="99"/>
    </row>
    <row r="74" spans="2:18" ht="15" x14ac:dyDescent="0.2">
      <c r="B74" s="100"/>
      <c r="C74" s="100"/>
      <c r="D74" s="166"/>
      <c r="E74" s="166"/>
      <c r="F74" s="169"/>
      <c r="G74" s="170"/>
      <c r="H74" s="169"/>
      <c r="I74" s="99"/>
      <c r="J74" s="100"/>
      <c r="K74" s="100"/>
      <c r="L74" s="99"/>
      <c r="M74" s="99"/>
      <c r="N74" s="99"/>
      <c r="O74" s="99"/>
      <c r="P74" s="489"/>
      <c r="Q74" s="491"/>
      <c r="R74" s="99"/>
    </row>
    <row r="75" spans="2:18" ht="15" x14ac:dyDescent="0.2">
      <c r="B75" s="100"/>
      <c r="C75" s="100"/>
      <c r="D75" s="166"/>
      <c r="E75" s="166"/>
      <c r="F75" s="169"/>
      <c r="G75" s="170"/>
      <c r="H75" s="169"/>
      <c r="I75" s="99"/>
      <c r="J75" s="100"/>
      <c r="K75" s="100"/>
      <c r="L75" s="99"/>
      <c r="M75" s="99"/>
      <c r="N75" s="99"/>
      <c r="O75" s="99"/>
      <c r="P75" s="489"/>
      <c r="Q75" s="491"/>
      <c r="R75" s="99"/>
    </row>
    <row r="76" spans="2:18" ht="15" x14ac:dyDescent="0.25">
      <c r="B76" s="99"/>
      <c r="C76" s="99"/>
      <c r="D76" s="99"/>
      <c r="E76" s="99"/>
      <c r="F76" s="99"/>
      <c r="G76" s="197"/>
      <c r="H76" s="99"/>
      <c r="I76" s="99"/>
      <c r="J76" s="99"/>
      <c r="K76" s="99"/>
      <c r="L76" s="99"/>
      <c r="M76" s="99"/>
      <c r="N76" s="99"/>
      <c r="O76" s="99"/>
      <c r="P76" s="489"/>
      <c r="Q76" s="491"/>
      <c r="R76" s="99"/>
    </row>
    <row r="77" spans="2:18" x14ac:dyDescent="0.25">
      <c r="B77" s="123" t="s">
        <v>159</v>
      </c>
      <c r="H77" s="99"/>
      <c r="I77" s="99"/>
    </row>
    <row r="78" spans="2:18" x14ac:dyDescent="0.25">
      <c r="B78" s="123" t="s">
        <v>160</v>
      </c>
    </row>
    <row r="79" spans="2:18" x14ac:dyDescent="0.25">
      <c r="B79" s="123" t="s">
        <v>161</v>
      </c>
    </row>
    <row r="81" spans="2:17" ht="15" thickBot="1" x14ac:dyDescent="0.3"/>
    <row r="82" spans="2:17" ht="27" thickBot="1" x14ac:dyDescent="0.3">
      <c r="B82" s="513" t="s">
        <v>162</v>
      </c>
      <c r="C82" s="514"/>
      <c r="D82" s="514"/>
      <c r="E82" s="514"/>
      <c r="F82" s="514"/>
      <c r="G82" s="514"/>
      <c r="H82" s="514"/>
      <c r="I82" s="514"/>
      <c r="J82" s="514"/>
      <c r="K82" s="514"/>
      <c r="L82" s="514"/>
      <c r="M82" s="514"/>
      <c r="N82" s="515"/>
    </row>
    <row r="87" spans="2:17" ht="15" x14ac:dyDescent="0.25">
      <c r="B87" s="476" t="s">
        <v>163</v>
      </c>
      <c r="C87" s="498" t="s">
        <v>164</v>
      </c>
      <c r="D87" s="498" t="s">
        <v>165</v>
      </c>
      <c r="E87" s="498" t="s">
        <v>166</v>
      </c>
      <c r="F87" s="498" t="s">
        <v>167</v>
      </c>
      <c r="G87" s="498" t="s">
        <v>168</v>
      </c>
      <c r="H87" s="498" t="s">
        <v>169</v>
      </c>
      <c r="I87" s="498" t="s">
        <v>170</v>
      </c>
      <c r="J87" s="498" t="s">
        <v>171</v>
      </c>
      <c r="K87" s="498"/>
      <c r="L87" s="498"/>
      <c r="M87" s="498" t="s">
        <v>172</v>
      </c>
      <c r="N87" s="498" t="s">
        <v>1804</v>
      </c>
      <c r="O87" s="498" t="s">
        <v>1805</v>
      </c>
      <c r="P87" s="498" t="s">
        <v>96</v>
      </c>
      <c r="Q87" s="498"/>
    </row>
    <row r="88" spans="2:17" ht="28.5" x14ac:dyDescent="0.2">
      <c r="B88" s="477"/>
      <c r="C88" s="498"/>
      <c r="D88" s="498"/>
      <c r="E88" s="498"/>
      <c r="F88" s="498"/>
      <c r="G88" s="498"/>
      <c r="H88" s="498"/>
      <c r="I88" s="498"/>
      <c r="J88" s="166" t="s">
        <v>173</v>
      </c>
      <c r="K88" s="144" t="s">
        <v>174</v>
      </c>
      <c r="L88" s="100" t="s">
        <v>175</v>
      </c>
      <c r="M88" s="498"/>
      <c r="N88" s="498"/>
      <c r="O88" s="498"/>
      <c r="P88" s="498"/>
      <c r="Q88" s="498"/>
    </row>
    <row r="89" spans="2:17" ht="42.75" x14ac:dyDescent="0.2">
      <c r="B89" s="59" t="s">
        <v>176</v>
      </c>
      <c r="C89" s="47">
        <v>120</v>
      </c>
      <c r="D89" s="59" t="s">
        <v>1394</v>
      </c>
      <c r="E89" s="92">
        <v>53092916</v>
      </c>
      <c r="F89" s="76" t="s">
        <v>1395</v>
      </c>
      <c r="G89" s="76" t="s">
        <v>1396</v>
      </c>
      <c r="H89" s="200">
        <v>39797</v>
      </c>
      <c r="I89" s="76" t="s">
        <v>651</v>
      </c>
      <c r="J89" s="76" t="s">
        <v>1397</v>
      </c>
      <c r="K89" s="200" t="s">
        <v>1398</v>
      </c>
      <c r="L89" s="200" t="s">
        <v>1399</v>
      </c>
      <c r="M89" s="76" t="s">
        <v>98</v>
      </c>
      <c r="N89" s="76" t="s">
        <v>98</v>
      </c>
      <c r="O89" s="76" t="s">
        <v>98</v>
      </c>
      <c r="P89" s="499"/>
      <c r="Q89" s="499"/>
    </row>
    <row r="90" spans="2:17" ht="28.5" x14ac:dyDescent="0.2">
      <c r="B90" s="144" t="s">
        <v>183</v>
      </c>
      <c r="C90" s="217">
        <v>120</v>
      </c>
      <c r="D90" s="189" t="s">
        <v>1400</v>
      </c>
      <c r="E90" s="291">
        <v>52505231</v>
      </c>
      <c r="F90" s="272" t="s">
        <v>1295</v>
      </c>
      <c r="G90" s="189" t="s">
        <v>474</v>
      </c>
      <c r="H90" s="234">
        <v>38996</v>
      </c>
      <c r="I90" s="76" t="s">
        <v>213</v>
      </c>
      <c r="J90" s="144" t="s">
        <v>1401</v>
      </c>
      <c r="K90" s="100" t="s">
        <v>1402</v>
      </c>
      <c r="L90" s="100" t="s">
        <v>255</v>
      </c>
      <c r="M90" s="99" t="s">
        <v>98</v>
      </c>
      <c r="N90" s="99" t="s">
        <v>98</v>
      </c>
      <c r="O90" s="99" t="s">
        <v>98</v>
      </c>
      <c r="P90" s="522" t="s">
        <v>1114</v>
      </c>
      <c r="Q90" s="522"/>
    </row>
    <row r="92" spans="2:17" ht="15" thickBot="1" x14ac:dyDescent="0.3"/>
    <row r="93" spans="2:17" ht="27" thickBot="1" x14ac:dyDescent="0.3">
      <c r="B93" s="513" t="s">
        <v>191</v>
      </c>
      <c r="C93" s="514"/>
      <c r="D93" s="514"/>
      <c r="E93" s="514"/>
      <c r="F93" s="514"/>
      <c r="G93" s="514"/>
      <c r="H93" s="514"/>
      <c r="I93" s="514"/>
      <c r="J93" s="514"/>
      <c r="K93" s="514"/>
      <c r="L93" s="514"/>
      <c r="M93" s="514"/>
      <c r="N93" s="515"/>
    </row>
    <row r="96" spans="2:17" ht="30" x14ac:dyDescent="0.25">
      <c r="B96" s="195" t="s">
        <v>94</v>
      </c>
      <c r="C96" s="195" t="s">
        <v>1806</v>
      </c>
      <c r="D96" s="489" t="s">
        <v>96</v>
      </c>
      <c r="E96" s="491"/>
    </row>
    <row r="97" spans="1:26" ht="42.75" x14ac:dyDescent="0.25">
      <c r="B97" s="127" t="s">
        <v>1311</v>
      </c>
      <c r="C97" s="99" t="s">
        <v>75</v>
      </c>
      <c r="D97" s="492"/>
      <c r="E97" s="492"/>
    </row>
    <row r="100" spans="1:26" ht="26.25" x14ac:dyDescent="0.25">
      <c r="B100" s="516" t="s">
        <v>193</v>
      </c>
      <c r="C100" s="517"/>
      <c r="D100" s="517"/>
      <c r="E100" s="517"/>
      <c r="F100" s="517"/>
      <c r="G100" s="517"/>
      <c r="H100" s="517"/>
      <c r="I100" s="517"/>
      <c r="J100" s="517"/>
      <c r="K100" s="517"/>
      <c r="L100" s="517"/>
      <c r="M100" s="517"/>
      <c r="N100" s="517"/>
      <c r="O100" s="517"/>
      <c r="P100" s="517"/>
    </row>
    <row r="102" spans="1:26" ht="15" thickBot="1" x14ac:dyDescent="0.3"/>
    <row r="103" spans="1:26" ht="27" thickBot="1" x14ac:dyDescent="0.3">
      <c r="B103" s="513" t="s">
        <v>194</v>
      </c>
      <c r="C103" s="514"/>
      <c r="D103" s="514"/>
      <c r="E103" s="514"/>
      <c r="F103" s="514"/>
      <c r="G103" s="514"/>
      <c r="H103" s="514"/>
      <c r="I103" s="514"/>
      <c r="J103" s="514"/>
      <c r="K103" s="514"/>
      <c r="L103" s="514"/>
      <c r="M103" s="514"/>
      <c r="N103" s="515"/>
    </row>
    <row r="105" spans="1:26" ht="15" thickBot="1" x14ac:dyDescent="0.3">
      <c r="M105" s="191"/>
      <c r="N105" s="191"/>
    </row>
    <row r="106" spans="1:26" s="174" customFormat="1" ht="75" x14ac:dyDescent="0.25">
      <c r="B106" s="192" t="s">
        <v>110</v>
      </c>
      <c r="C106" s="192" t="s">
        <v>111</v>
      </c>
      <c r="D106" s="192" t="s">
        <v>112</v>
      </c>
      <c r="E106" s="192" t="s">
        <v>113</v>
      </c>
      <c r="F106" s="192" t="s">
        <v>114</v>
      </c>
      <c r="G106" s="192" t="s">
        <v>115</v>
      </c>
      <c r="H106" s="192" t="s">
        <v>116</v>
      </c>
      <c r="I106" s="192" t="s">
        <v>117</v>
      </c>
      <c r="J106" s="192" t="s">
        <v>118</v>
      </c>
      <c r="K106" s="192" t="s">
        <v>119</v>
      </c>
      <c r="L106" s="192" t="s">
        <v>120</v>
      </c>
      <c r="M106" s="193" t="s">
        <v>121</v>
      </c>
      <c r="N106" s="192" t="s">
        <v>122</v>
      </c>
      <c r="O106" s="192" t="s">
        <v>123</v>
      </c>
      <c r="P106" s="194" t="s">
        <v>124</v>
      </c>
      <c r="Q106" s="194" t="s">
        <v>125</v>
      </c>
    </row>
    <row r="107" spans="1:26" s="79" customFormat="1" ht="42.75" x14ac:dyDescent="0.2">
      <c r="A107" s="47">
        <v>1</v>
      </c>
      <c r="B107" s="62" t="s">
        <v>1386</v>
      </c>
      <c r="C107" s="62" t="s">
        <v>1386</v>
      </c>
      <c r="D107" s="62" t="s">
        <v>594</v>
      </c>
      <c r="E107" s="75" t="s">
        <v>1403</v>
      </c>
      <c r="F107" s="63" t="s">
        <v>75</v>
      </c>
      <c r="G107" s="64" t="s">
        <v>651</v>
      </c>
      <c r="H107" s="73">
        <v>40567</v>
      </c>
      <c r="I107" s="73">
        <v>40672</v>
      </c>
      <c r="J107" s="112" t="s">
        <v>95</v>
      </c>
      <c r="K107" s="227">
        <f>+(I107-H107)/30</f>
        <v>3.5</v>
      </c>
      <c r="L107" s="115" t="s">
        <v>651</v>
      </c>
      <c r="M107" s="279">
        <v>192</v>
      </c>
      <c r="N107" s="115" t="s">
        <v>651</v>
      </c>
      <c r="O107" s="330"/>
      <c r="P107" s="117">
        <v>393</v>
      </c>
      <c r="Q107" s="76" t="s">
        <v>1404</v>
      </c>
      <c r="R107" s="86"/>
      <c r="S107" s="86"/>
      <c r="T107" s="86"/>
      <c r="U107" s="86"/>
      <c r="V107" s="86"/>
      <c r="W107" s="86"/>
      <c r="X107" s="86"/>
      <c r="Y107" s="86"/>
      <c r="Z107" s="86"/>
    </row>
    <row r="108" spans="1:26" s="79" customFormat="1" ht="57" x14ac:dyDescent="0.2">
      <c r="A108" s="47">
        <f>+A107+1</f>
        <v>2</v>
      </c>
      <c r="B108" s="62" t="s">
        <v>1386</v>
      </c>
      <c r="C108" s="62" t="s">
        <v>1386</v>
      </c>
      <c r="D108" s="62" t="s">
        <v>594</v>
      </c>
      <c r="E108" s="75" t="s">
        <v>1405</v>
      </c>
      <c r="F108" s="63" t="s">
        <v>75</v>
      </c>
      <c r="G108" s="64" t="s">
        <v>651</v>
      </c>
      <c r="H108" s="73">
        <v>40920</v>
      </c>
      <c r="I108" s="73">
        <v>41273</v>
      </c>
      <c r="J108" s="112" t="s">
        <v>95</v>
      </c>
      <c r="K108" s="227">
        <f>+(I108-H108)/30</f>
        <v>11.766666666666667</v>
      </c>
      <c r="L108" s="115" t="s">
        <v>651</v>
      </c>
      <c r="M108" s="279">
        <v>108</v>
      </c>
      <c r="N108" s="115" t="s">
        <v>651</v>
      </c>
      <c r="O108" s="330">
        <v>63309705</v>
      </c>
      <c r="P108" s="117">
        <v>393</v>
      </c>
      <c r="Q108" s="76" t="s">
        <v>1406</v>
      </c>
      <c r="R108" s="86"/>
      <c r="S108" s="86"/>
      <c r="T108" s="86"/>
      <c r="U108" s="86"/>
      <c r="V108" s="86"/>
      <c r="W108" s="86"/>
      <c r="X108" s="86"/>
      <c r="Y108" s="86"/>
      <c r="Z108" s="86"/>
    </row>
    <row r="109" spans="1:26" s="79" customFormat="1" ht="57" x14ac:dyDescent="0.2">
      <c r="A109" s="47">
        <f t="shared" ref="A109:A114" si="1">+A108+1</f>
        <v>3</v>
      </c>
      <c r="B109" s="62" t="s">
        <v>1386</v>
      </c>
      <c r="C109" s="62" t="s">
        <v>1386</v>
      </c>
      <c r="D109" s="62" t="s">
        <v>594</v>
      </c>
      <c r="E109" s="75" t="s">
        <v>1407</v>
      </c>
      <c r="F109" s="63" t="s">
        <v>75</v>
      </c>
      <c r="G109" s="64" t="s">
        <v>651</v>
      </c>
      <c r="H109" s="82">
        <v>40921</v>
      </c>
      <c r="I109" s="82">
        <v>41090</v>
      </c>
      <c r="J109" s="112" t="s">
        <v>95</v>
      </c>
      <c r="K109" s="227">
        <f>+(I109-H109)/30</f>
        <v>5.6333333333333337</v>
      </c>
      <c r="L109" s="115" t="s">
        <v>651</v>
      </c>
      <c r="M109" s="279">
        <v>84</v>
      </c>
      <c r="N109" s="115" t="s">
        <v>651</v>
      </c>
      <c r="O109" s="330">
        <v>30746400</v>
      </c>
      <c r="P109" s="283">
        <v>394</v>
      </c>
      <c r="Q109" s="76" t="s">
        <v>1406</v>
      </c>
      <c r="R109" s="86"/>
      <c r="S109" s="86"/>
      <c r="T109" s="86"/>
      <c r="U109" s="86"/>
      <c r="V109" s="86"/>
      <c r="W109" s="86"/>
      <c r="X109" s="86"/>
      <c r="Y109" s="86"/>
      <c r="Z109" s="86"/>
    </row>
    <row r="110" spans="1:26" s="79" customFormat="1" ht="85.5" x14ac:dyDescent="0.2">
      <c r="A110" s="47">
        <f t="shared" si="1"/>
        <v>4</v>
      </c>
      <c r="B110" s="62" t="s">
        <v>1386</v>
      </c>
      <c r="C110" s="62" t="s">
        <v>1386</v>
      </c>
      <c r="D110" s="62" t="s">
        <v>594</v>
      </c>
      <c r="E110" s="75" t="s">
        <v>1408</v>
      </c>
      <c r="F110" s="63" t="s">
        <v>75</v>
      </c>
      <c r="G110" s="64" t="s">
        <v>651</v>
      </c>
      <c r="H110" s="73">
        <v>41246</v>
      </c>
      <c r="I110" s="73">
        <v>41851</v>
      </c>
      <c r="J110" s="112" t="s">
        <v>95</v>
      </c>
      <c r="K110" s="227">
        <f>+(I110-H110)/30</f>
        <v>20.166666666666668</v>
      </c>
      <c r="L110" s="115" t="s">
        <v>651</v>
      </c>
      <c r="M110" s="279">
        <v>120</v>
      </c>
      <c r="N110" s="115" t="s">
        <v>651</v>
      </c>
      <c r="O110" s="330">
        <f>285886590+155938140</f>
        <v>441824730</v>
      </c>
      <c r="P110" s="283">
        <v>394</v>
      </c>
      <c r="Q110" s="76" t="s">
        <v>1409</v>
      </c>
      <c r="R110" s="86"/>
      <c r="S110" s="86"/>
      <c r="T110" s="86"/>
      <c r="U110" s="86"/>
      <c r="V110" s="86"/>
      <c r="W110" s="86"/>
      <c r="X110" s="86"/>
      <c r="Y110" s="86"/>
      <c r="Z110" s="86"/>
    </row>
    <row r="111" spans="1:26" s="79" customFormat="1" x14ac:dyDescent="0.25">
      <c r="A111" s="47">
        <f t="shared" si="1"/>
        <v>5</v>
      </c>
      <c r="B111" s="62"/>
      <c r="C111" s="63"/>
      <c r="D111" s="62"/>
      <c r="E111" s="119"/>
      <c r="F111" s="120"/>
      <c r="G111" s="120"/>
      <c r="H111" s="120"/>
      <c r="I111" s="112"/>
      <c r="J111" s="112"/>
      <c r="K111" s="112"/>
      <c r="L111" s="112"/>
      <c r="M111" s="115"/>
      <c r="N111" s="115"/>
      <c r="O111" s="117"/>
      <c r="P111" s="117"/>
      <c r="Q111" s="76"/>
      <c r="R111" s="86"/>
      <c r="S111" s="86"/>
      <c r="T111" s="86"/>
      <c r="U111" s="86"/>
      <c r="V111" s="86"/>
      <c r="W111" s="86"/>
      <c r="X111" s="86"/>
      <c r="Y111" s="86"/>
      <c r="Z111" s="86"/>
    </row>
    <row r="112" spans="1:26" s="79" customFormat="1" x14ac:dyDescent="0.25">
      <c r="A112" s="47">
        <f t="shared" si="1"/>
        <v>6</v>
      </c>
      <c r="B112" s="62"/>
      <c r="C112" s="63"/>
      <c r="D112" s="62"/>
      <c r="E112" s="119"/>
      <c r="F112" s="120"/>
      <c r="G112" s="120"/>
      <c r="H112" s="120"/>
      <c r="I112" s="112"/>
      <c r="J112" s="112"/>
      <c r="K112" s="112"/>
      <c r="L112" s="112"/>
      <c r="M112" s="115"/>
      <c r="N112" s="115"/>
      <c r="O112" s="117"/>
      <c r="P112" s="117"/>
      <c r="Q112" s="76"/>
      <c r="R112" s="86"/>
      <c r="S112" s="86"/>
      <c r="T112" s="86"/>
      <c r="U112" s="86"/>
      <c r="V112" s="86"/>
      <c r="W112" s="86"/>
      <c r="X112" s="86"/>
      <c r="Y112" s="86"/>
      <c r="Z112" s="86"/>
    </row>
    <row r="113" spans="1:26" s="79" customFormat="1" x14ac:dyDescent="0.25">
      <c r="A113" s="47">
        <f t="shared" si="1"/>
        <v>7</v>
      </c>
      <c r="B113" s="62"/>
      <c r="C113" s="63"/>
      <c r="D113" s="62"/>
      <c r="E113" s="119"/>
      <c r="F113" s="120"/>
      <c r="G113" s="120"/>
      <c r="H113" s="120"/>
      <c r="I113" s="112"/>
      <c r="J113" s="112"/>
      <c r="K113" s="112"/>
      <c r="L113" s="112"/>
      <c r="M113" s="115"/>
      <c r="N113" s="115"/>
      <c r="O113" s="117"/>
      <c r="P113" s="117"/>
      <c r="Q113" s="76"/>
      <c r="R113" s="86"/>
      <c r="S113" s="86"/>
      <c r="T113" s="86"/>
      <c r="U113" s="86"/>
      <c r="V113" s="86"/>
      <c r="W113" s="86"/>
      <c r="X113" s="86"/>
      <c r="Y113" s="86"/>
      <c r="Z113" s="86"/>
    </row>
    <row r="114" spans="1:26" s="79" customFormat="1" x14ac:dyDescent="0.25">
      <c r="A114" s="47">
        <f t="shared" si="1"/>
        <v>8</v>
      </c>
      <c r="B114" s="62"/>
      <c r="C114" s="63"/>
      <c r="D114" s="62"/>
      <c r="E114" s="119"/>
      <c r="F114" s="120"/>
      <c r="G114" s="120"/>
      <c r="H114" s="120"/>
      <c r="I114" s="112"/>
      <c r="J114" s="112"/>
      <c r="K114" s="112"/>
      <c r="L114" s="112"/>
      <c r="M114" s="115"/>
      <c r="N114" s="115"/>
      <c r="O114" s="117"/>
      <c r="P114" s="117"/>
      <c r="Q114" s="76"/>
      <c r="R114" s="86"/>
      <c r="S114" s="86"/>
      <c r="T114" s="86"/>
      <c r="U114" s="86"/>
      <c r="V114" s="86"/>
      <c r="W114" s="86"/>
      <c r="X114" s="86"/>
      <c r="Y114" s="86"/>
      <c r="Z114" s="86"/>
    </row>
    <row r="115" spans="1:26" s="79" customFormat="1" x14ac:dyDescent="0.25">
      <c r="A115" s="47"/>
      <c r="B115" s="118" t="s">
        <v>105</v>
      </c>
      <c r="C115" s="63"/>
      <c r="D115" s="62"/>
      <c r="E115" s="119"/>
      <c r="F115" s="120"/>
      <c r="G115" s="120"/>
      <c r="H115" s="120"/>
      <c r="I115" s="112"/>
      <c r="J115" s="112"/>
      <c r="K115" s="324">
        <f>SUM(K107:K110)</f>
        <v>41.06666666666667</v>
      </c>
      <c r="L115" s="122">
        <f>SUM(L107:L114)</f>
        <v>0</v>
      </c>
      <c r="M115" s="327">
        <f>SUM(M107:M114)</f>
        <v>504</v>
      </c>
      <c r="N115" s="122">
        <f>SUM(N107:N114)</f>
        <v>0</v>
      </c>
      <c r="O115" s="117"/>
      <c r="P115" s="117"/>
      <c r="Q115" s="76"/>
    </row>
    <row r="116" spans="1:26" ht="128.25" x14ac:dyDescent="0.25">
      <c r="E116" s="155"/>
      <c r="K116" s="295">
        <f>(K115-J122)</f>
        <v>34.533333333333339</v>
      </c>
      <c r="L116" s="127" t="s">
        <v>1410</v>
      </c>
    </row>
    <row r="117" spans="1:26" ht="18" x14ac:dyDescent="0.25">
      <c r="B117" s="160" t="s">
        <v>204</v>
      </c>
      <c r="C117" s="295">
        <f>+(K116)</f>
        <v>34.533333333333339</v>
      </c>
      <c r="H117" s="126"/>
      <c r="I117" s="126">
        <v>12</v>
      </c>
      <c r="J117" s="126"/>
      <c r="K117" s="126"/>
      <c r="L117" s="126"/>
      <c r="M117" s="126"/>
    </row>
    <row r="118" spans="1:26" x14ac:dyDescent="0.25">
      <c r="H118" s="328"/>
      <c r="I118" s="328"/>
      <c r="J118" s="331"/>
      <c r="K118" s="331"/>
    </row>
    <row r="119" spans="1:26" ht="15" thickBot="1" x14ac:dyDescent="0.3">
      <c r="H119" s="329">
        <v>40921</v>
      </c>
      <c r="I119" s="329">
        <v>41090</v>
      </c>
      <c r="J119" s="331">
        <f>+(I119-H119)/30</f>
        <v>5.6333333333333337</v>
      </c>
    </row>
    <row r="120" spans="1:26" ht="30.75" thickBot="1" x14ac:dyDescent="0.3">
      <c r="B120" s="210" t="s">
        <v>205</v>
      </c>
      <c r="C120" s="211" t="s">
        <v>206</v>
      </c>
      <c r="D120" s="210" t="s">
        <v>104</v>
      </c>
      <c r="E120" s="211" t="s">
        <v>207</v>
      </c>
      <c r="J120" s="331"/>
      <c r="K120" s="331"/>
    </row>
    <row r="121" spans="1:26" x14ac:dyDescent="0.25">
      <c r="B121" s="47" t="s">
        <v>208</v>
      </c>
      <c r="C121" s="212">
        <v>20</v>
      </c>
      <c r="D121" s="212">
        <v>0</v>
      </c>
      <c r="E121" s="495">
        <f>+D121+D122+D123</f>
        <v>40</v>
      </c>
      <c r="H121" s="161">
        <v>41246</v>
      </c>
      <c r="I121" s="161">
        <v>41273</v>
      </c>
      <c r="J121" s="331">
        <f>+(I121-H121)/30</f>
        <v>0.9</v>
      </c>
    </row>
    <row r="122" spans="1:26" x14ac:dyDescent="0.25">
      <c r="B122" s="47" t="s">
        <v>209</v>
      </c>
      <c r="C122" s="85">
        <v>30</v>
      </c>
      <c r="D122" s="85">
        <v>0</v>
      </c>
      <c r="E122" s="496"/>
      <c r="J122" s="331">
        <f>SUM(J119:J121)</f>
        <v>6.5333333333333341</v>
      </c>
    </row>
    <row r="123" spans="1:26" ht="15" thickBot="1" x14ac:dyDescent="0.3">
      <c r="B123" s="47" t="s">
        <v>210</v>
      </c>
      <c r="C123" s="213">
        <v>40</v>
      </c>
      <c r="D123" s="213">
        <v>40</v>
      </c>
      <c r="E123" s="497"/>
    </row>
    <row r="125" spans="1:26" ht="15" thickBot="1" x14ac:dyDescent="0.3"/>
    <row r="126" spans="1:26" ht="27" thickBot="1" x14ac:dyDescent="0.3">
      <c r="B126" s="513" t="s">
        <v>211</v>
      </c>
      <c r="C126" s="514"/>
      <c r="D126" s="514"/>
      <c r="E126" s="514"/>
      <c r="F126" s="514"/>
      <c r="G126" s="514"/>
      <c r="H126" s="514"/>
      <c r="I126" s="514"/>
      <c r="J126" s="514"/>
      <c r="K126" s="514"/>
      <c r="L126" s="514"/>
      <c r="M126" s="514"/>
      <c r="N126" s="515"/>
    </row>
    <row r="128" spans="1:26" ht="15" x14ac:dyDescent="0.25">
      <c r="B128" s="476" t="s">
        <v>163</v>
      </c>
      <c r="C128" s="476" t="s">
        <v>164</v>
      </c>
      <c r="D128" s="476" t="s">
        <v>165</v>
      </c>
      <c r="E128" s="476" t="s">
        <v>166</v>
      </c>
      <c r="F128" s="476" t="s">
        <v>167</v>
      </c>
      <c r="G128" s="476" t="s">
        <v>168</v>
      </c>
      <c r="H128" s="476" t="s">
        <v>169</v>
      </c>
      <c r="I128" s="476" t="s">
        <v>170</v>
      </c>
      <c r="J128" s="489" t="s">
        <v>171</v>
      </c>
      <c r="K128" s="490"/>
      <c r="L128" s="491"/>
      <c r="M128" s="476" t="s">
        <v>172</v>
      </c>
      <c r="N128" s="476" t="s">
        <v>1804</v>
      </c>
      <c r="O128" s="476" t="s">
        <v>1805</v>
      </c>
      <c r="P128" s="478" t="s">
        <v>96</v>
      </c>
      <c r="Q128" s="479"/>
    </row>
    <row r="129" spans="2:17" ht="30" x14ac:dyDescent="0.25">
      <c r="B129" s="477"/>
      <c r="C129" s="477"/>
      <c r="D129" s="477"/>
      <c r="E129" s="477"/>
      <c r="F129" s="477"/>
      <c r="G129" s="477"/>
      <c r="H129" s="477"/>
      <c r="I129" s="477"/>
      <c r="J129" s="176" t="s">
        <v>173</v>
      </c>
      <c r="K129" s="176" t="s">
        <v>174</v>
      </c>
      <c r="L129" s="176" t="s">
        <v>175</v>
      </c>
      <c r="M129" s="477"/>
      <c r="N129" s="477"/>
      <c r="O129" s="477"/>
      <c r="P129" s="480"/>
      <c r="Q129" s="481"/>
    </row>
    <row r="130" spans="2:17" ht="45.75" customHeight="1" x14ac:dyDescent="0.2">
      <c r="B130" s="59" t="s">
        <v>839</v>
      </c>
      <c r="C130" s="47"/>
      <c r="D130" s="127" t="s">
        <v>1411</v>
      </c>
      <c r="E130" s="240">
        <v>11324315</v>
      </c>
      <c r="F130" s="127" t="s">
        <v>222</v>
      </c>
      <c r="G130" s="127" t="s">
        <v>1412</v>
      </c>
      <c r="H130" s="127">
        <v>2000</v>
      </c>
      <c r="I130" s="127" t="s">
        <v>1413</v>
      </c>
      <c r="J130" s="127" t="s">
        <v>1386</v>
      </c>
      <c r="K130" s="332" t="s">
        <v>1414</v>
      </c>
      <c r="L130" s="127" t="s">
        <v>1415</v>
      </c>
      <c r="M130" s="99" t="s">
        <v>98</v>
      </c>
      <c r="N130" s="99" t="s">
        <v>98</v>
      </c>
      <c r="O130" s="99" t="s">
        <v>98</v>
      </c>
      <c r="P130" s="468" t="s">
        <v>1416</v>
      </c>
      <c r="Q130" s="469"/>
    </row>
    <row r="131" spans="2:17" s="215" customFormat="1" x14ac:dyDescent="0.2">
      <c r="B131" s="59"/>
      <c r="C131" s="217"/>
      <c r="D131" s="87"/>
      <c r="E131" s="169"/>
      <c r="F131" s="87"/>
      <c r="G131" s="59"/>
      <c r="H131" s="87"/>
      <c r="I131" s="127"/>
      <c r="J131" s="231"/>
      <c r="K131" s="231"/>
      <c r="L131" s="59"/>
      <c r="M131" s="198"/>
      <c r="N131" s="198"/>
      <c r="O131" s="198"/>
      <c r="P131" s="484"/>
      <c r="Q131" s="485"/>
    </row>
    <row r="132" spans="2:17" s="215" customFormat="1" x14ac:dyDescent="0.2">
      <c r="B132" s="59"/>
      <c r="C132" s="217"/>
      <c r="D132" s="87"/>
      <c r="E132" s="169"/>
      <c r="F132" s="87"/>
      <c r="G132" s="127"/>
      <c r="H132" s="87"/>
      <c r="I132" s="127"/>
      <c r="J132" s="59"/>
      <c r="K132" s="59"/>
      <c r="L132" s="59"/>
      <c r="M132" s="198"/>
      <c r="N132" s="198"/>
      <c r="O132" s="198"/>
      <c r="P132" s="468"/>
      <c r="Q132" s="469"/>
    </row>
    <row r="133" spans="2:17" x14ac:dyDescent="0.2">
      <c r="B133" s="144"/>
      <c r="C133" s="217"/>
      <c r="D133" s="100"/>
      <c r="E133" s="100"/>
      <c r="F133" s="100"/>
      <c r="G133" s="100"/>
      <c r="H133" s="100"/>
      <c r="I133" s="100"/>
      <c r="J133" s="100"/>
      <c r="K133" s="100"/>
      <c r="L133" s="100"/>
      <c r="M133" s="100"/>
      <c r="N133" s="100"/>
      <c r="O133" s="100"/>
      <c r="P133" s="218"/>
      <c r="Q133" s="219"/>
    </row>
    <row r="136" spans="2:17" ht="15" thickBot="1" x14ac:dyDescent="0.3"/>
    <row r="137" spans="2:17" ht="30" x14ac:dyDescent="0.25">
      <c r="B137" s="158" t="s">
        <v>94</v>
      </c>
      <c r="C137" s="158" t="s">
        <v>205</v>
      </c>
      <c r="D137" s="176" t="s">
        <v>206</v>
      </c>
      <c r="E137" s="158" t="s">
        <v>104</v>
      </c>
      <c r="F137" s="211" t="s">
        <v>227</v>
      </c>
      <c r="G137" s="177"/>
    </row>
    <row r="138" spans="2:17" ht="108" x14ac:dyDescent="0.2">
      <c r="B138" s="459" t="s">
        <v>228</v>
      </c>
      <c r="C138" s="220" t="s">
        <v>229</v>
      </c>
      <c r="D138" s="85">
        <v>25</v>
      </c>
      <c r="E138" s="85">
        <v>0</v>
      </c>
      <c r="F138" s="471">
        <f>+E138+E139+E140</f>
        <v>10</v>
      </c>
      <c r="G138" s="221"/>
    </row>
    <row r="139" spans="2:17" ht="96" x14ac:dyDescent="0.2">
      <c r="B139" s="459"/>
      <c r="C139" s="220" t="s">
        <v>230</v>
      </c>
      <c r="D139" s="47">
        <v>25</v>
      </c>
      <c r="E139" s="85">
        <v>0</v>
      </c>
      <c r="F139" s="472"/>
      <c r="G139" s="221"/>
    </row>
    <row r="140" spans="2:17" ht="60" x14ac:dyDescent="0.2">
      <c r="B140" s="459"/>
      <c r="C140" s="220" t="s">
        <v>231</v>
      </c>
      <c r="D140" s="85">
        <v>10</v>
      </c>
      <c r="E140" s="85">
        <v>10</v>
      </c>
      <c r="F140" s="473"/>
      <c r="G140" s="221"/>
    </row>
    <row r="141" spans="2:17" x14ac:dyDescent="0.2">
      <c r="C141" s="171"/>
    </row>
    <row r="144" spans="2:17" ht="15" x14ac:dyDescent="0.25">
      <c r="B144" s="188" t="s">
        <v>232</v>
      </c>
    </row>
    <row r="147" spans="2:5" ht="15" x14ac:dyDescent="0.25">
      <c r="B147" s="176" t="s">
        <v>94</v>
      </c>
      <c r="C147" s="176" t="s">
        <v>103</v>
      </c>
      <c r="D147" s="158" t="s">
        <v>104</v>
      </c>
      <c r="E147" s="158" t="s">
        <v>105</v>
      </c>
    </row>
    <row r="148" spans="2:5" ht="42.75" x14ac:dyDescent="0.25">
      <c r="B148" s="190" t="s">
        <v>1807</v>
      </c>
      <c r="C148" s="47">
        <v>40</v>
      </c>
      <c r="D148" s="85">
        <f>+E121</f>
        <v>40</v>
      </c>
      <c r="E148" s="474">
        <f>+D148+D149</f>
        <v>50</v>
      </c>
    </row>
    <row r="149" spans="2:5" ht="71.25" x14ac:dyDescent="0.25">
      <c r="B149" s="190" t="s">
        <v>1808</v>
      </c>
      <c r="C149" s="47">
        <v>60</v>
      </c>
      <c r="D149" s="85">
        <f>+F138</f>
        <v>10</v>
      </c>
      <c r="E149" s="475"/>
    </row>
  </sheetData>
  <mergeCells count="67">
    <mergeCell ref="M46:N46"/>
    <mergeCell ref="B2:P2"/>
    <mergeCell ref="B4:P4"/>
    <mergeCell ref="A5:L5"/>
    <mergeCell ref="C7:N7"/>
    <mergeCell ref="C8:N8"/>
    <mergeCell ref="C9:N9"/>
    <mergeCell ref="C10:N10"/>
    <mergeCell ref="C11:E11"/>
    <mergeCell ref="B15:C22"/>
    <mergeCell ref="B23:C23"/>
    <mergeCell ref="E41:E42"/>
    <mergeCell ref="P75:Q75"/>
    <mergeCell ref="B60:B61"/>
    <mergeCell ref="C60:C61"/>
    <mergeCell ref="D60:E60"/>
    <mergeCell ref="C64:N64"/>
    <mergeCell ref="B66:N66"/>
    <mergeCell ref="P69:Q69"/>
    <mergeCell ref="P70:Q70"/>
    <mergeCell ref="P71:Q71"/>
    <mergeCell ref="P72:Q72"/>
    <mergeCell ref="P73:Q73"/>
    <mergeCell ref="P74:Q74"/>
    <mergeCell ref="P87:Q88"/>
    <mergeCell ref="P89:Q89"/>
    <mergeCell ref="P76:Q76"/>
    <mergeCell ref="B82:N82"/>
    <mergeCell ref="B87:B88"/>
    <mergeCell ref="C87:C88"/>
    <mergeCell ref="D87:D88"/>
    <mergeCell ref="E87:E88"/>
    <mergeCell ref="F87:F88"/>
    <mergeCell ref="G87:G88"/>
    <mergeCell ref="H87:H88"/>
    <mergeCell ref="I87:I88"/>
    <mergeCell ref="B103:N103"/>
    <mergeCell ref="J87:L87"/>
    <mergeCell ref="M87:M88"/>
    <mergeCell ref="N87:N88"/>
    <mergeCell ref="O87:O88"/>
    <mergeCell ref="P90:Q90"/>
    <mergeCell ref="B93:N93"/>
    <mergeCell ref="D96:E96"/>
    <mergeCell ref="D97:E97"/>
    <mergeCell ref="B100:P100"/>
    <mergeCell ref="P130:Q130"/>
    <mergeCell ref="E121:E123"/>
    <mergeCell ref="B126:N126"/>
    <mergeCell ref="B128:B129"/>
    <mergeCell ref="C128:C129"/>
    <mergeCell ref="D128:D129"/>
    <mergeCell ref="E128:E129"/>
    <mergeCell ref="F128:F129"/>
    <mergeCell ref="G128:G129"/>
    <mergeCell ref="H128:H129"/>
    <mergeCell ref="I128:I129"/>
    <mergeCell ref="J128:L128"/>
    <mergeCell ref="M128:M129"/>
    <mergeCell ref="N128:N129"/>
    <mergeCell ref="O128:O129"/>
    <mergeCell ref="P128:Q129"/>
    <mergeCell ref="P131:Q131"/>
    <mergeCell ref="P132:Q132"/>
    <mergeCell ref="B138:B140"/>
    <mergeCell ref="F138:F140"/>
    <mergeCell ref="E148:E149"/>
  </mergeCells>
  <dataValidations count="2">
    <dataValidation type="list" allowBlank="1" showInputMessage="1" showErrorMessage="1" sqref="IS25:IS45 SO25:SO45 ACK25:ACK45 AMG25:AMG45 AWC25:AWC45 BFY25:BFY45 BPU25:BPU45 BZQ25:BZQ45 CJM25:CJM45 CTI25:CTI45 DDE25:DDE45 DNA25:DNA45 DWW25:DWW45 EGS25:EGS45 EQO25:EQO45 FAK25:FAK45 FKG25:FKG45 FUC25:FUC45 GDY25:GDY45 GNU25:GNU45 GXQ25:GXQ45 HHM25:HHM45 HRI25:HRI45 IBE25:IBE45 ILA25:ILA45 IUW25:IUW45 JES25:JES45 JOO25:JOO45 JYK25:JYK45 KIG25:KIG45 KSC25:KSC45 LBY25:LBY45 LLU25:LLU45 LVQ25:LVQ45 MFM25:MFM45 MPI25:MPI45 MZE25:MZE45 NJA25:NJA45 NSW25:NSW45 OCS25:OCS45 OMO25:OMO45 OWK25:OWK45 PGG25:PGG45 PQC25:PQC45 PZY25:PZY45 QJU25:QJU45 QTQ25:QTQ45 RDM25:RDM45 RNI25:RNI45 RXE25:RXE45 SHA25:SHA45 SQW25:SQW45 TAS25:TAS45 TKO25:TKO45 TUK25:TUK45 UEG25:UEG45 UOC25:UOC45 UXY25:UXY45 VHU25:VHU45 VRQ25:VRQ45 WBM25:WBM45 WLI25:WLI45 WVE25:WVE45 XFA25:XFA45 IS65561:IS65581 SO65561:SO65581 ACK65561:ACK65581 AMG65561:AMG65581 AWC65561:AWC65581 BFY65561:BFY65581 BPU65561:BPU65581 BZQ65561:BZQ65581 CJM65561:CJM65581 CTI65561:CTI65581 DDE65561:DDE65581 DNA65561:DNA65581 DWW65561:DWW65581 EGS65561:EGS65581 EQO65561:EQO65581 FAK65561:FAK65581 FKG65561:FKG65581 FUC65561:FUC65581 GDY65561:GDY65581 GNU65561:GNU65581 GXQ65561:GXQ65581 HHM65561:HHM65581 HRI65561:HRI65581 IBE65561:IBE65581 ILA65561:ILA65581 IUW65561:IUW65581 JES65561:JES65581 JOO65561:JOO65581 JYK65561:JYK65581 KIG65561:KIG65581 KSC65561:KSC65581 LBY65561:LBY65581 LLU65561:LLU65581 LVQ65561:LVQ65581 MFM65561:MFM65581 MPI65561:MPI65581 MZE65561:MZE65581 NJA65561:NJA65581 NSW65561:NSW65581 OCS65561:OCS65581 OMO65561:OMO65581 OWK65561:OWK65581 PGG65561:PGG65581 PQC65561:PQC65581 PZY65561:PZY65581 QJU65561:QJU65581 QTQ65561:QTQ65581 RDM65561:RDM65581 RNI65561:RNI65581 RXE65561:RXE65581 SHA65561:SHA65581 SQW65561:SQW65581 TAS65561:TAS65581 TKO65561:TKO65581 TUK65561:TUK65581 UEG65561:UEG65581 UOC65561:UOC65581 UXY65561:UXY65581 VHU65561:VHU65581 VRQ65561:VRQ65581 WBM65561:WBM65581 WLI65561:WLI65581 WVE65561:WVE65581 XFA65561:XFA65581 IS131097:IS131117 SO131097:SO131117 ACK131097:ACK131117 AMG131097:AMG131117 AWC131097:AWC131117 BFY131097:BFY131117 BPU131097:BPU131117 BZQ131097:BZQ131117 CJM131097:CJM131117 CTI131097:CTI131117 DDE131097:DDE131117 DNA131097:DNA131117 DWW131097:DWW131117 EGS131097:EGS131117 EQO131097:EQO131117 FAK131097:FAK131117 FKG131097:FKG131117 FUC131097:FUC131117 GDY131097:GDY131117 GNU131097:GNU131117 GXQ131097:GXQ131117 HHM131097:HHM131117 HRI131097:HRI131117 IBE131097:IBE131117 ILA131097:ILA131117 IUW131097:IUW131117 JES131097:JES131117 JOO131097:JOO131117 JYK131097:JYK131117 KIG131097:KIG131117 KSC131097:KSC131117 LBY131097:LBY131117 LLU131097:LLU131117 LVQ131097:LVQ131117 MFM131097:MFM131117 MPI131097:MPI131117 MZE131097:MZE131117 NJA131097:NJA131117 NSW131097:NSW131117 OCS131097:OCS131117 OMO131097:OMO131117 OWK131097:OWK131117 PGG131097:PGG131117 PQC131097:PQC131117 PZY131097:PZY131117 QJU131097:QJU131117 QTQ131097:QTQ131117 RDM131097:RDM131117 RNI131097:RNI131117 RXE131097:RXE131117 SHA131097:SHA131117 SQW131097:SQW131117 TAS131097:TAS131117 TKO131097:TKO131117 TUK131097:TUK131117 UEG131097:UEG131117 UOC131097:UOC131117 UXY131097:UXY131117 VHU131097:VHU131117 VRQ131097:VRQ131117 WBM131097:WBM131117 WLI131097:WLI131117 WVE131097:WVE131117 XFA131097:XFA131117 IS196633:IS196653 SO196633:SO196653 ACK196633:ACK196653 AMG196633:AMG196653 AWC196633:AWC196653 BFY196633:BFY196653 BPU196633:BPU196653 BZQ196633:BZQ196653 CJM196633:CJM196653 CTI196633:CTI196653 DDE196633:DDE196653 DNA196633:DNA196653 DWW196633:DWW196653 EGS196633:EGS196653 EQO196633:EQO196653 FAK196633:FAK196653 FKG196633:FKG196653 FUC196633:FUC196653 GDY196633:GDY196653 GNU196633:GNU196653 GXQ196633:GXQ196653 HHM196633:HHM196653 HRI196633:HRI196653 IBE196633:IBE196653 ILA196633:ILA196653 IUW196633:IUW196653 JES196633:JES196653 JOO196633:JOO196653 JYK196633:JYK196653 KIG196633:KIG196653 KSC196633:KSC196653 LBY196633:LBY196653 LLU196633:LLU196653 LVQ196633:LVQ196653 MFM196633:MFM196653 MPI196633:MPI196653 MZE196633:MZE196653 NJA196633:NJA196653 NSW196633:NSW196653 OCS196633:OCS196653 OMO196633:OMO196653 OWK196633:OWK196653 PGG196633:PGG196653 PQC196633:PQC196653 PZY196633:PZY196653 QJU196633:QJU196653 QTQ196633:QTQ196653 RDM196633:RDM196653 RNI196633:RNI196653 RXE196633:RXE196653 SHA196633:SHA196653 SQW196633:SQW196653 TAS196633:TAS196653 TKO196633:TKO196653 TUK196633:TUK196653 UEG196633:UEG196653 UOC196633:UOC196653 UXY196633:UXY196653 VHU196633:VHU196653 VRQ196633:VRQ196653 WBM196633:WBM196653 WLI196633:WLI196653 WVE196633:WVE196653 XFA196633:XFA196653 IS262169:IS262189 SO262169:SO262189 ACK262169:ACK262189 AMG262169:AMG262189 AWC262169:AWC262189 BFY262169:BFY262189 BPU262169:BPU262189 BZQ262169:BZQ262189 CJM262169:CJM262189 CTI262169:CTI262189 DDE262169:DDE262189 DNA262169:DNA262189 DWW262169:DWW262189 EGS262169:EGS262189 EQO262169:EQO262189 FAK262169:FAK262189 FKG262169:FKG262189 FUC262169:FUC262189 GDY262169:GDY262189 GNU262169:GNU262189 GXQ262169:GXQ262189 HHM262169:HHM262189 HRI262169:HRI262189 IBE262169:IBE262189 ILA262169:ILA262189 IUW262169:IUW262189 JES262169:JES262189 JOO262169:JOO262189 JYK262169:JYK262189 KIG262169:KIG262189 KSC262169:KSC262189 LBY262169:LBY262189 LLU262169:LLU262189 LVQ262169:LVQ262189 MFM262169:MFM262189 MPI262169:MPI262189 MZE262169:MZE262189 NJA262169:NJA262189 NSW262169:NSW262189 OCS262169:OCS262189 OMO262169:OMO262189 OWK262169:OWK262189 PGG262169:PGG262189 PQC262169:PQC262189 PZY262169:PZY262189 QJU262169:QJU262189 QTQ262169:QTQ262189 RDM262169:RDM262189 RNI262169:RNI262189 RXE262169:RXE262189 SHA262169:SHA262189 SQW262169:SQW262189 TAS262169:TAS262189 TKO262169:TKO262189 TUK262169:TUK262189 UEG262169:UEG262189 UOC262169:UOC262189 UXY262169:UXY262189 VHU262169:VHU262189 VRQ262169:VRQ262189 WBM262169:WBM262189 WLI262169:WLI262189 WVE262169:WVE262189 XFA262169:XFA262189 IS327705:IS327725 SO327705:SO327725 ACK327705:ACK327725 AMG327705:AMG327725 AWC327705:AWC327725 BFY327705:BFY327725 BPU327705:BPU327725 BZQ327705:BZQ327725 CJM327705:CJM327725 CTI327705:CTI327725 DDE327705:DDE327725 DNA327705:DNA327725 DWW327705:DWW327725 EGS327705:EGS327725 EQO327705:EQO327725 FAK327705:FAK327725 FKG327705:FKG327725 FUC327705:FUC327725 GDY327705:GDY327725 GNU327705:GNU327725 GXQ327705:GXQ327725 HHM327705:HHM327725 HRI327705:HRI327725 IBE327705:IBE327725 ILA327705:ILA327725 IUW327705:IUW327725 JES327705:JES327725 JOO327705:JOO327725 JYK327705:JYK327725 KIG327705:KIG327725 KSC327705:KSC327725 LBY327705:LBY327725 LLU327705:LLU327725 LVQ327705:LVQ327725 MFM327705:MFM327725 MPI327705:MPI327725 MZE327705:MZE327725 NJA327705:NJA327725 NSW327705:NSW327725 OCS327705:OCS327725 OMO327705:OMO327725 OWK327705:OWK327725 PGG327705:PGG327725 PQC327705:PQC327725 PZY327705:PZY327725 QJU327705:QJU327725 QTQ327705:QTQ327725 RDM327705:RDM327725 RNI327705:RNI327725 RXE327705:RXE327725 SHA327705:SHA327725 SQW327705:SQW327725 TAS327705:TAS327725 TKO327705:TKO327725 TUK327705:TUK327725 UEG327705:UEG327725 UOC327705:UOC327725 UXY327705:UXY327725 VHU327705:VHU327725 VRQ327705:VRQ327725 WBM327705:WBM327725 WLI327705:WLI327725 WVE327705:WVE327725 XFA327705:XFA327725 IS393241:IS393261 SO393241:SO393261 ACK393241:ACK393261 AMG393241:AMG393261 AWC393241:AWC393261 BFY393241:BFY393261 BPU393241:BPU393261 BZQ393241:BZQ393261 CJM393241:CJM393261 CTI393241:CTI393261 DDE393241:DDE393261 DNA393241:DNA393261 DWW393241:DWW393261 EGS393241:EGS393261 EQO393241:EQO393261 FAK393241:FAK393261 FKG393241:FKG393261 FUC393241:FUC393261 GDY393241:GDY393261 GNU393241:GNU393261 GXQ393241:GXQ393261 HHM393241:HHM393261 HRI393241:HRI393261 IBE393241:IBE393261 ILA393241:ILA393261 IUW393241:IUW393261 JES393241:JES393261 JOO393241:JOO393261 JYK393241:JYK393261 KIG393241:KIG393261 KSC393241:KSC393261 LBY393241:LBY393261 LLU393241:LLU393261 LVQ393241:LVQ393261 MFM393241:MFM393261 MPI393241:MPI393261 MZE393241:MZE393261 NJA393241:NJA393261 NSW393241:NSW393261 OCS393241:OCS393261 OMO393241:OMO393261 OWK393241:OWK393261 PGG393241:PGG393261 PQC393241:PQC393261 PZY393241:PZY393261 QJU393241:QJU393261 QTQ393241:QTQ393261 RDM393241:RDM393261 RNI393241:RNI393261 RXE393241:RXE393261 SHA393241:SHA393261 SQW393241:SQW393261 TAS393241:TAS393261 TKO393241:TKO393261 TUK393241:TUK393261 UEG393241:UEG393261 UOC393241:UOC393261 UXY393241:UXY393261 VHU393241:VHU393261 VRQ393241:VRQ393261 WBM393241:WBM393261 WLI393241:WLI393261 WVE393241:WVE393261 XFA393241:XFA393261 IS458777:IS458797 SO458777:SO458797 ACK458777:ACK458797 AMG458777:AMG458797 AWC458777:AWC458797 BFY458777:BFY458797 BPU458777:BPU458797 BZQ458777:BZQ458797 CJM458777:CJM458797 CTI458777:CTI458797 DDE458777:DDE458797 DNA458777:DNA458797 DWW458777:DWW458797 EGS458777:EGS458797 EQO458777:EQO458797 FAK458777:FAK458797 FKG458777:FKG458797 FUC458777:FUC458797 GDY458777:GDY458797 GNU458777:GNU458797 GXQ458777:GXQ458797 HHM458777:HHM458797 HRI458777:HRI458797 IBE458777:IBE458797 ILA458777:ILA458797 IUW458777:IUW458797 JES458777:JES458797 JOO458777:JOO458797 JYK458777:JYK458797 KIG458777:KIG458797 KSC458777:KSC458797 LBY458777:LBY458797 LLU458777:LLU458797 LVQ458777:LVQ458797 MFM458777:MFM458797 MPI458777:MPI458797 MZE458777:MZE458797 NJA458777:NJA458797 NSW458777:NSW458797 OCS458777:OCS458797 OMO458777:OMO458797 OWK458777:OWK458797 PGG458777:PGG458797 PQC458777:PQC458797 PZY458777:PZY458797 QJU458777:QJU458797 QTQ458777:QTQ458797 RDM458777:RDM458797 RNI458777:RNI458797 RXE458777:RXE458797 SHA458777:SHA458797 SQW458777:SQW458797 TAS458777:TAS458797 TKO458777:TKO458797 TUK458777:TUK458797 UEG458777:UEG458797 UOC458777:UOC458797 UXY458777:UXY458797 VHU458777:VHU458797 VRQ458777:VRQ458797 WBM458777:WBM458797 WLI458777:WLI458797 WVE458777:WVE458797 XFA458777:XFA458797 IS524313:IS524333 SO524313:SO524333 ACK524313:ACK524333 AMG524313:AMG524333 AWC524313:AWC524333 BFY524313:BFY524333 BPU524313:BPU524333 BZQ524313:BZQ524333 CJM524313:CJM524333 CTI524313:CTI524333 DDE524313:DDE524333 DNA524313:DNA524333 DWW524313:DWW524333 EGS524313:EGS524333 EQO524313:EQO524333 FAK524313:FAK524333 FKG524313:FKG524333 FUC524313:FUC524333 GDY524313:GDY524333 GNU524313:GNU524333 GXQ524313:GXQ524333 HHM524313:HHM524333 HRI524313:HRI524333 IBE524313:IBE524333 ILA524313:ILA524333 IUW524313:IUW524333 JES524313:JES524333 JOO524313:JOO524333 JYK524313:JYK524333 KIG524313:KIG524333 KSC524313:KSC524333 LBY524313:LBY524333 LLU524313:LLU524333 LVQ524313:LVQ524333 MFM524313:MFM524333 MPI524313:MPI524333 MZE524313:MZE524333 NJA524313:NJA524333 NSW524313:NSW524333 OCS524313:OCS524333 OMO524313:OMO524333 OWK524313:OWK524333 PGG524313:PGG524333 PQC524313:PQC524333 PZY524313:PZY524333 QJU524313:QJU524333 QTQ524313:QTQ524333 RDM524313:RDM524333 RNI524313:RNI524333 RXE524313:RXE524333 SHA524313:SHA524333 SQW524313:SQW524333 TAS524313:TAS524333 TKO524313:TKO524333 TUK524313:TUK524333 UEG524313:UEG524333 UOC524313:UOC524333 UXY524313:UXY524333 VHU524313:VHU524333 VRQ524313:VRQ524333 WBM524313:WBM524333 WLI524313:WLI524333 WVE524313:WVE524333 XFA524313:XFA524333 IS589849:IS589869 SO589849:SO589869 ACK589849:ACK589869 AMG589849:AMG589869 AWC589849:AWC589869 BFY589849:BFY589869 BPU589849:BPU589869 BZQ589849:BZQ589869 CJM589849:CJM589869 CTI589849:CTI589869 DDE589849:DDE589869 DNA589849:DNA589869 DWW589849:DWW589869 EGS589849:EGS589869 EQO589849:EQO589869 FAK589849:FAK589869 FKG589849:FKG589869 FUC589849:FUC589869 GDY589849:GDY589869 GNU589849:GNU589869 GXQ589849:GXQ589869 HHM589849:HHM589869 HRI589849:HRI589869 IBE589849:IBE589869 ILA589849:ILA589869 IUW589849:IUW589869 JES589849:JES589869 JOO589849:JOO589869 JYK589849:JYK589869 KIG589849:KIG589869 KSC589849:KSC589869 LBY589849:LBY589869 LLU589849:LLU589869 LVQ589849:LVQ589869 MFM589849:MFM589869 MPI589849:MPI589869 MZE589849:MZE589869 NJA589849:NJA589869 NSW589849:NSW589869 OCS589849:OCS589869 OMO589849:OMO589869 OWK589849:OWK589869 PGG589849:PGG589869 PQC589849:PQC589869 PZY589849:PZY589869 QJU589849:QJU589869 QTQ589849:QTQ589869 RDM589849:RDM589869 RNI589849:RNI589869 RXE589849:RXE589869 SHA589849:SHA589869 SQW589849:SQW589869 TAS589849:TAS589869 TKO589849:TKO589869 TUK589849:TUK589869 UEG589849:UEG589869 UOC589849:UOC589869 UXY589849:UXY589869 VHU589849:VHU589869 VRQ589849:VRQ589869 WBM589849:WBM589869 WLI589849:WLI589869 WVE589849:WVE589869 XFA589849:XFA589869 IS655385:IS655405 SO655385:SO655405 ACK655385:ACK655405 AMG655385:AMG655405 AWC655385:AWC655405 BFY655385:BFY655405 BPU655385:BPU655405 BZQ655385:BZQ655405 CJM655385:CJM655405 CTI655385:CTI655405 DDE655385:DDE655405 DNA655385:DNA655405 DWW655385:DWW655405 EGS655385:EGS655405 EQO655385:EQO655405 FAK655385:FAK655405 FKG655385:FKG655405 FUC655385:FUC655405 GDY655385:GDY655405 GNU655385:GNU655405 GXQ655385:GXQ655405 HHM655385:HHM655405 HRI655385:HRI655405 IBE655385:IBE655405 ILA655385:ILA655405 IUW655385:IUW655405 JES655385:JES655405 JOO655385:JOO655405 JYK655385:JYK655405 KIG655385:KIG655405 KSC655385:KSC655405 LBY655385:LBY655405 LLU655385:LLU655405 LVQ655385:LVQ655405 MFM655385:MFM655405 MPI655385:MPI655405 MZE655385:MZE655405 NJA655385:NJA655405 NSW655385:NSW655405 OCS655385:OCS655405 OMO655385:OMO655405 OWK655385:OWK655405 PGG655385:PGG655405 PQC655385:PQC655405 PZY655385:PZY655405 QJU655385:QJU655405 QTQ655385:QTQ655405 RDM655385:RDM655405 RNI655385:RNI655405 RXE655385:RXE655405 SHA655385:SHA655405 SQW655385:SQW655405 TAS655385:TAS655405 TKO655385:TKO655405 TUK655385:TUK655405 UEG655385:UEG655405 UOC655385:UOC655405 UXY655385:UXY655405 VHU655385:VHU655405 VRQ655385:VRQ655405 WBM655385:WBM655405 WLI655385:WLI655405 WVE655385:WVE655405 XFA655385:XFA655405 IS720921:IS720941 SO720921:SO720941 ACK720921:ACK720941 AMG720921:AMG720941 AWC720921:AWC720941 BFY720921:BFY720941 BPU720921:BPU720941 BZQ720921:BZQ720941 CJM720921:CJM720941 CTI720921:CTI720941 DDE720921:DDE720941 DNA720921:DNA720941 DWW720921:DWW720941 EGS720921:EGS720941 EQO720921:EQO720941 FAK720921:FAK720941 FKG720921:FKG720941 FUC720921:FUC720941 GDY720921:GDY720941 GNU720921:GNU720941 GXQ720921:GXQ720941 HHM720921:HHM720941 HRI720921:HRI720941 IBE720921:IBE720941 ILA720921:ILA720941 IUW720921:IUW720941 JES720921:JES720941 JOO720921:JOO720941 JYK720921:JYK720941 KIG720921:KIG720941 KSC720921:KSC720941 LBY720921:LBY720941 LLU720921:LLU720941 LVQ720921:LVQ720941 MFM720921:MFM720941 MPI720921:MPI720941 MZE720921:MZE720941 NJA720921:NJA720941 NSW720921:NSW720941 OCS720921:OCS720941 OMO720921:OMO720941 OWK720921:OWK720941 PGG720921:PGG720941 PQC720921:PQC720941 PZY720921:PZY720941 QJU720921:QJU720941 QTQ720921:QTQ720941 RDM720921:RDM720941 RNI720921:RNI720941 RXE720921:RXE720941 SHA720921:SHA720941 SQW720921:SQW720941 TAS720921:TAS720941 TKO720921:TKO720941 TUK720921:TUK720941 UEG720921:UEG720941 UOC720921:UOC720941 UXY720921:UXY720941 VHU720921:VHU720941 VRQ720921:VRQ720941 WBM720921:WBM720941 WLI720921:WLI720941 WVE720921:WVE720941 XFA720921:XFA720941 IS786457:IS786477 SO786457:SO786477 ACK786457:ACK786477 AMG786457:AMG786477 AWC786457:AWC786477 BFY786457:BFY786477 BPU786457:BPU786477 BZQ786457:BZQ786477 CJM786457:CJM786477 CTI786457:CTI786477 DDE786457:DDE786477 DNA786457:DNA786477 DWW786457:DWW786477 EGS786457:EGS786477 EQO786457:EQO786477 FAK786457:FAK786477 FKG786457:FKG786477 FUC786457:FUC786477 GDY786457:GDY786477 GNU786457:GNU786477 GXQ786457:GXQ786477 HHM786457:HHM786477 HRI786457:HRI786477 IBE786457:IBE786477 ILA786457:ILA786477 IUW786457:IUW786477 JES786457:JES786477 JOO786457:JOO786477 JYK786457:JYK786477 KIG786457:KIG786477 KSC786457:KSC786477 LBY786457:LBY786477 LLU786457:LLU786477 LVQ786457:LVQ786477 MFM786457:MFM786477 MPI786457:MPI786477 MZE786457:MZE786477 NJA786457:NJA786477 NSW786457:NSW786477 OCS786457:OCS786477 OMO786457:OMO786477 OWK786457:OWK786477 PGG786457:PGG786477 PQC786457:PQC786477 PZY786457:PZY786477 QJU786457:QJU786477 QTQ786457:QTQ786477 RDM786457:RDM786477 RNI786457:RNI786477 RXE786457:RXE786477 SHA786457:SHA786477 SQW786457:SQW786477 TAS786457:TAS786477 TKO786457:TKO786477 TUK786457:TUK786477 UEG786457:UEG786477 UOC786457:UOC786477 UXY786457:UXY786477 VHU786457:VHU786477 VRQ786457:VRQ786477 WBM786457:WBM786477 WLI786457:WLI786477 WVE786457:WVE786477 XFA786457:XFA786477 IS851993:IS852013 SO851993:SO852013 ACK851993:ACK852013 AMG851993:AMG852013 AWC851993:AWC852013 BFY851993:BFY852013 BPU851993:BPU852013 BZQ851993:BZQ852013 CJM851993:CJM852013 CTI851993:CTI852013 DDE851993:DDE852013 DNA851993:DNA852013 DWW851993:DWW852013 EGS851993:EGS852013 EQO851993:EQO852013 FAK851993:FAK852013 FKG851993:FKG852013 FUC851993:FUC852013 GDY851993:GDY852013 GNU851993:GNU852013 GXQ851993:GXQ852013 HHM851993:HHM852013 HRI851993:HRI852013 IBE851993:IBE852013 ILA851993:ILA852013 IUW851993:IUW852013 JES851993:JES852013 JOO851993:JOO852013 JYK851993:JYK852013 KIG851993:KIG852013 KSC851993:KSC852013 LBY851993:LBY852013 LLU851993:LLU852013 LVQ851993:LVQ852013 MFM851993:MFM852013 MPI851993:MPI852013 MZE851993:MZE852013 NJA851993:NJA852013 NSW851993:NSW852013 OCS851993:OCS852013 OMO851993:OMO852013 OWK851993:OWK852013 PGG851993:PGG852013 PQC851993:PQC852013 PZY851993:PZY852013 QJU851993:QJU852013 QTQ851993:QTQ852013 RDM851993:RDM852013 RNI851993:RNI852013 RXE851993:RXE852013 SHA851993:SHA852013 SQW851993:SQW852013 TAS851993:TAS852013 TKO851993:TKO852013 TUK851993:TUK852013 UEG851993:UEG852013 UOC851993:UOC852013 UXY851993:UXY852013 VHU851993:VHU852013 VRQ851993:VRQ852013 WBM851993:WBM852013 WLI851993:WLI852013 WVE851993:WVE852013 XFA851993:XFA852013 IS917529:IS917549 SO917529:SO917549 ACK917529:ACK917549 AMG917529:AMG917549 AWC917529:AWC917549 BFY917529:BFY917549 BPU917529:BPU917549 BZQ917529:BZQ917549 CJM917529:CJM917549 CTI917529:CTI917549 DDE917529:DDE917549 DNA917529:DNA917549 DWW917529:DWW917549 EGS917529:EGS917549 EQO917529:EQO917549 FAK917529:FAK917549 FKG917529:FKG917549 FUC917529:FUC917549 GDY917529:GDY917549 GNU917529:GNU917549 GXQ917529:GXQ917549 HHM917529:HHM917549 HRI917529:HRI917549 IBE917529:IBE917549 ILA917529:ILA917549 IUW917529:IUW917549 JES917529:JES917549 JOO917529:JOO917549 JYK917529:JYK917549 KIG917529:KIG917549 KSC917529:KSC917549 LBY917529:LBY917549 LLU917529:LLU917549 LVQ917529:LVQ917549 MFM917529:MFM917549 MPI917529:MPI917549 MZE917529:MZE917549 NJA917529:NJA917549 NSW917529:NSW917549 OCS917529:OCS917549 OMO917529:OMO917549 OWK917529:OWK917549 PGG917529:PGG917549 PQC917529:PQC917549 PZY917529:PZY917549 QJU917529:QJU917549 QTQ917529:QTQ917549 RDM917529:RDM917549 RNI917529:RNI917549 RXE917529:RXE917549 SHA917529:SHA917549 SQW917529:SQW917549 TAS917529:TAS917549 TKO917529:TKO917549 TUK917529:TUK917549 UEG917529:UEG917549 UOC917529:UOC917549 UXY917529:UXY917549 VHU917529:VHU917549 VRQ917529:VRQ917549 WBM917529:WBM917549 WLI917529:WLI917549 WVE917529:WVE917549 XFA917529:XFA917549 IS983065:IS983085 SO983065:SO983085 ACK983065:ACK983085 AMG983065:AMG983085 AWC983065:AWC983085 BFY983065:BFY983085 BPU983065:BPU983085 BZQ983065:BZQ983085 CJM983065:CJM983085 CTI983065:CTI983085 DDE983065:DDE983085 DNA983065:DNA983085 DWW983065:DWW983085 EGS983065:EGS983085 EQO983065:EQO983085 FAK983065:FAK983085 FKG983065:FKG983085 FUC983065:FUC983085 GDY983065:GDY983085 GNU983065:GNU983085 GXQ983065:GXQ983085 HHM983065:HHM983085 HRI983065:HRI983085 IBE983065:IBE983085 ILA983065:ILA983085 IUW983065:IUW983085 JES983065:JES983085 JOO983065:JOO983085 JYK983065:JYK983085 KIG983065:KIG983085 KSC983065:KSC983085 LBY983065:LBY983085 LLU983065:LLU983085 LVQ983065:LVQ983085 MFM983065:MFM983085 MPI983065:MPI983085 MZE983065:MZE983085 NJA983065:NJA983085 NSW983065:NSW983085 OCS983065:OCS983085 OMO983065:OMO983085 OWK983065:OWK983085 PGG983065:PGG983085 PQC983065:PQC983085 PZY983065:PZY983085 QJU983065:QJU983085 QTQ983065:QTQ983085 RDM983065:RDM983085 RNI983065:RNI983085 RXE983065:RXE983085 SHA983065:SHA983085 SQW983065:SQW983085 TAS983065:TAS983085 TKO983065:TKO983085 TUK983065:TUK983085 UEG983065:UEG983085 UOC983065:UOC983085 UXY983065:UXY983085 VHU983065:VHU983085 VRQ983065:VRQ983085 WBM983065:WBM983085 WLI983065:WLI983085 WVE983065:WVE983085 XFA983065:XFA983085 A25:A45 IW25:IW45 SS25:SS45 ACO25:ACO45 AMK25:AMK45 AWG25:AWG45 BGC25:BGC45 BPY25:BPY45 BZU25:BZU45 CJQ25:CJQ45 CTM25:CTM45 DDI25:DDI45 DNE25:DNE45 DXA25:DXA45 EGW25:EGW45 EQS25:EQS45 FAO25:FAO45 FKK25:FKK45 FUG25:FUG45 GEC25:GEC45 GNY25:GNY45 GXU25:GXU45 HHQ25:HHQ45 HRM25:HRM45 IBI25:IBI45 ILE25:ILE45 IVA25:IVA45 JEW25:JEW45 JOS25:JOS45 JYO25:JYO45 KIK25:KIK45 KSG25:KSG45 LCC25:LCC45 LLY25:LLY45 LVU25:LVU45 MFQ25:MFQ45 MPM25:MPM45 MZI25:MZI45 NJE25:NJE45 NTA25:NTA45 OCW25:OCW45 OMS25:OMS45 OWO25:OWO45 PGK25:PGK45 PQG25:PQG45 QAC25:QAC45 QJY25:QJY45 QTU25:QTU45 RDQ25:RDQ45 RNM25:RNM45 RXI25:RXI45 SHE25:SHE45 SRA25:SRA45 TAW25:TAW45 TKS25:TKS45 TUO25:TUO45 UEK25:UEK45 UOG25:UOG45 UYC25:UYC45 VHY25:VHY45 VRU25:VRU45 WBQ25:WBQ45 WLM25:WLM45 WVI25:WVI45 A65561:A65581 IW65561:IW65581 SS65561:SS65581 ACO65561:ACO65581 AMK65561:AMK65581 AWG65561:AWG65581 BGC65561:BGC65581 BPY65561:BPY65581 BZU65561:BZU65581 CJQ65561:CJQ65581 CTM65561:CTM65581 DDI65561:DDI65581 DNE65561:DNE65581 DXA65561:DXA65581 EGW65561:EGW65581 EQS65561:EQS65581 FAO65561:FAO65581 FKK65561:FKK65581 FUG65561:FUG65581 GEC65561:GEC65581 GNY65561:GNY65581 GXU65561:GXU65581 HHQ65561:HHQ65581 HRM65561:HRM65581 IBI65561:IBI65581 ILE65561:ILE65581 IVA65561:IVA65581 JEW65561:JEW65581 JOS65561:JOS65581 JYO65561:JYO65581 KIK65561:KIK65581 KSG65561:KSG65581 LCC65561:LCC65581 LLY65561:LLY65581 LVU65561:LVU65581 MFQ65561:MFQ65581 MPM65561:MPM65581 MZI65561:MZI65581 NJE65561:NJE65581 NTA65561:NTA65581 OCW65561:OCW65581 OMS65561:OMS65581 OWO65561:OWO65581 PGK65561:PGK65581 PQG65561:PQG65581 QAC65561:QAC65581 QJY65561:QJY65581 QTU65561:QTU65581 RDQ65561:RDQ65581 RNM65561:RNM65581 RXI65561:RXI65581 SHE65561:SHE65581 SRA65561:SRA65581 TAW65561:TAW65581 TKS65561:TKS65581 TUO65561:TUO65581 UEK65561:UEK65581 UOG65561:UOG65581 UYC65561:UYC65581 VHY65561:VHY65581 VRU65561:VRU65581 WBQ65561:WBQ65581 WLM65561:WLM65581 WVI65561:WVI65581 A131097:A131117 IW131097:IW131117 SS131097:SS131117 ACO131097:ACO131117 AMK131097:AMK131117 AWG131097:AWG131117 BGC131097:BGC131117 BPY131097:BPY131117 BZU131097:BZU131117 CJQ131097:CJQ131117 CTM131097:CTM131117 DDI131097:DDI131117 DNE131097:DNE131117 DXA131097:DXA131117 EGW131097:EGW131117 EQS131097:EQS131117 FAO131097:FAO131117 FKK131097:FKK131117 FUG131097:FUG131117 GEC131097:GEC131117 GNY131097:GNY131117 GXU131097:GXU131117 HHQ131097:HHQ131117 HRM131097:HRM131117 IBI131097:IBI131117 ILE131097:ILE131117 IVA131097:IVA131117 JEW131097:JEW131117 JOS131097:JOS131117 JYO131097:JYO131117 KIK131097:KIK131117 KSG131097:KSG131117 LCC131097:LCC131117 LLY131097:LLY131117 LVU131097:LVU131117 MFQ131097:MFQ131117 MPM131097:MPM131117 MZI131097:MZI131117 NJE131097:NJE131117 NTA131097:NTA131117 OCW131097:OCW131117 OMS131097:OMS131117 OWO131097:OWO131117 PGK131097:PGK131117 PQG131097:PQG131117 QAC131097:QAC131117 QJY131097:QJY131117 QTU131097:QTU131117 RDQ131097:RDQ131117 RNM131097:RNM131117 RXI131097:RXI131117 SHE131097:SHE131117 SRA131097:SRA131117 TAW131097:TAW131117 TKS131097:TKS131117 TUO131097:TUO131117 UEK131097:UEK131117 UOG131097:UOG131117 UYC131097:UYC131117 VHY131097:VHY131117 VRU131097:VRU131117 WBQ131097:WBQ131117 WLM131097:WLM131117 WVI131097:WVI131117 A196633:A196653 IW196633:IW196653 SS196633:SS196653 ACO196633:ACO196653 AMK196633:AMK196653 AWG196633:AWG196653 BGC196633:BGC196653 BPY196633:BPY196653 BZU196633:BZU196653 CJQ196633:CJQ196653 CTM196633:CTM196653 DDI196633:DDI196653 DNE196633:DNE196653 DXA196633:DXA196653 EGW196633:EGW196653 EQS196633:EQS196653 FAO196633:FAO196653 FKK196633:FKK196653 FUG196633:FUG196653 GEC196633:GEC196653 GNY196633:GNY196653 GXU196633:GXU196653 HHQ196633:HHQ196653 HRM196633:HRM196653 IBI196633:IBI196653 ILE196633:ILE196653 IVA196633:IVA196653 JEW196633:JEW196653 JOS196633:JOS196653 JYO196633:JYO196653 KIK196633:KIK196653 KSG196633:KSG196653 LCC196633:LCC196653 LLY196633:LLY196653 LVU196633:LVU196653 MFQ196633:MFQ196653 MPM196633:MPM196653 MZI196633:MZI196653 NJE196633:NJE196653 NTA196633:NTA196653 OCW196633:OCW196653 OMS196633:OMS196653 OWO196633:OWO196653 PGK196633:PGK196653 PQG196633:PQG196653 QAC196633:QAC196653 QJY196633:QJY196653 QTU196633:QTU196653 RDQ196633:RDQ196653 RNM196633:RNM196653 RXI196633:RXI196653 SHE196633:SHE196653 SRA196633:SRA196653 TAW196633:TAW196653 TKS196633:TKS196653 TUO196633:TUO196653 UEK196633:UEK196653 UOG196633:UOG196653 UYC196633:UYC196653 VHY196633:VHY196653 VRU196633:VRU196653 WBQ196633:WBQ196653 WLM196633:WLM196653 WVI196633:WVI196653 A262169:A262189 IW262169:IW262189 SS262169:SS262189 ACO262169:ACO262189 AMK262169:AMK262189 AWG262169:AWG262189 BGC262169:BGC262189 BPY262169:BPY262189 BZU262169:BZU262189 CJQ262169:CJQ262189 CTM262169:CTM262189 DDI262169:DDI262189 DNE262169:DNE262189 DXA262169:DXA262189 EGW262169:EGW262189 EQS262169:EQS262189 FAO262169:FAO262189 FKK262169:FKK262189 FUG262169:FUG262189 GEC262169:GEC262189 GNY262169:GNY262189 GXU262169:GXU262189 HHQ262169:HHQ262189 HRM262169:HRM262189 IBI262169:IBI262189 ILE262169:ILE262189 IVA262169:IVA262189 JEW262169:JEW262189 JOS262169:JOS262189 JYO262169:JYO262189 KIK262169:KIK262189 KSG262169:KSG262189 LCC262169:LCC262189 LLY262169:LLY262189 LVU262169:LVU262189 MFQ262169:MFQ262189 MPM262169:MPM262189 MZI262169:MZI262189 NJE262169:NJE262189 NTA262169:NTA262189 OCW262169:OCW262189 OMS262169:OMS262189 OWO262169:OWO262189 PGK262169:PGK262189 PQG262169:PQG262189 QAC262169:QAC262189 QJY262169:QJY262189 QTU262169:QTU262189 RDQ262169:RDQ262189 RNM262169:RNM262189 RXI262169:RXI262189 SHE262169:SHE262189 SRA262169:SRA262189 TAW262169:TAW262189 TKS262169:TKS262189 TUO262169:TUO262189 UEK262169:UEK262189 UOG262169:UOG262189 UYC262169:UYC262189 VHY262169:VHY262189 VRU262169:VRU262189 WBQ262169:WBQ262189 WLM262169:WLM262189 WVI262169:WVI262189 A327705:A327725 IW327705:IW327725 SS327705:SS327725 ACO327705:ACO327725 AMK327705:AMK327725 AWG327705:AWG327725 BGC327705:BGC327725 BPY327705:BPY327725 BZU327705:BZU327725 CJQ327705:CJQ327725 CTM327705:CTM327725 DDI327705:DDI327725 DNE327705:DNE327725 DXA327705:DXA327725 EGW327705:EGW327725 EQS327705:EQS327725 FAO327705:FAO327725 FKK327705:FKK327725 FUG327705:FUG327725 GEC327705:GEC327725 GNY327705:GNY327725 GXU327705:GXU327725 HHQ327705:HHQ327725 HRM327705:HRM327725 IBI327705:IBI327725 ILE327705:ILE327725 IVA327705:IVA327725 JEW327705:JEW327725 JOS327705:JOS327725 JYO327705:JYO327725 KIK327705:KIK327725 KSG327705:KSG327725 LCC327705:LCC327725 LLY327705:LLY327725 LVU327705:LVU327725 MFQ327705:MFQ327725 MPM327705:MPM327725 MZI327705:MZI327725 NJE327705:NJE327725 NTA327705:NTA327725 OCW327705:OCW327725 OMS327705:OMS327725 OWO327705:OWO327725 PGK327705:PGK327725 PQG327705:PQG327725 QAC327705:QAC327725 QJY327705:QJY327725 QTU327705:QTU327725 RDQ327705:RDQ327725 RNM327705:RNM327725 RXI327705:RXI327725 SHE327705:SHE327725 SRA327705:SRA327725 TAW327705:TAW327725 TKS327705:TKS327725 TUO327705:TUO327725 UEK327705:UEK327725 UOG327705:UOG327725 UYC327705:UYC327725 VHY327705:VHY327725 VRU327705:VRU327725 WBQ327705:WBQ327725 WLM327705:WLM327725 WVI327705:WVI327725 A393241:A393261 IW393241:IW393261 SS393241:SS393261 ACO393241:ACO393261 AMK393241:AMK393261 AWG393241:AWG393261 BGC393241:BGC393261 BPY393241:BPY393261 BZU393241:BZU393261 CJQ393241:CJQ393261 CTM393241:CTM393261 DDI393241:DDI393261 DNE393241:DNE393261 DXA393241:DXA393261 EGW393241:EGW393261 EQS393241:EQS393261 FAO393241:FAO393261 FKK393241:FKK393261 FUG393241:FUG393261 GEC393241:GEC393261 GNY393241:GNY393261 GXU393241:GXU393261 HHQ393241:HHQ393261 HRM393241:HRM393261 IBI393241:IBI393261 ILE393241:ILE393261 IVA393241:IVA393261 JEW393241:JEW393261 JOS393241:JOS393261 JYO393241:JYO393261 KIK393241:KIK393261 KSG393241:KSG393261 LCC393241:LCC393261 LLY393241:LLY393261 LVU393241:LVU393261 MFQ393241:MFQ393261 MPM393241:MPM393261 MZI393241:MZI393261 NJE393241:NJE393261 NTA393241:NTA393261 OCW393241:OCW393261 OMS393241:OMS393261 OWO393241:OWO393261 PGK393241:PGK393261 PQG393241:PQG393261 QAC393241:QAC393261 QJY393241:QJY393261 QTU393241:QTU393261 RDQ393241:RDQ393261 RNM393241:RNM393261 RXI393241:RXI393261 SHE393241:SHE393261 SRA393241:SRA393261 TAW393241:TAW393261 TKS393241:TKS393261 TUO393241:TUO393261 UEK393241:UEK393261 UOG393241:UOG393261 UYC393241:UYC393261 VHY393241:VHY393261 VRU393241:VRU393261 WBQ393241:WBQ393261 WLM393241:WLM393261 WVI393241:WVI393261 A458777:A458797 IW458777:IW458797 SS458777:SS458797 ACO458777:ACO458797 AMK458777:AMK458797 AWG458777:AWG458797 BGC458777:BGC458797 BPY458777:BPY458797 BZU458777:BZU458797 CJQ458777:CJQ458797 CTM458777:CTM458797 DDI458777:DDI458797 DNE458777:DNE458797 DXA458777:DXA458797 EGW458777:EGW458797 EQS458777:EQS458797 FAO458777:FAO458797 FKK458777:FKK458797 FUG458777:FUG458797 GEC458777:GEC458797 GNY458777:GNY458797 GXU458777:GXU458797 HHQ458777:HHQ458797 HRM458777:HRM458797 IBI458777:IBI458797 ILE458777:ILE458797 IVA458777:IVA458797 JEW458777:JEW458797 JOS458777:JOS458797 JYO458777:JYO458797 KIK458777:KIK458797 KSG458777:KSG458797 LCC458777:LCC458797 LLY458777:LLY458797 LVU458777:LVU458797 MFQ458777:MFQ458797 MPM458777:MPM458797 MZI458777:MZI458797 NJE458777:NJE458797 NTA458777:NTA458797 OCW458777:OCW458797 OMS458777:OMS458797 OWO458777:OWO458797 PGK458777:PGK458797 PQG458777:PQG458797 QAC458777:QAC458797 QJY458777:QJY458797 QTU458777:QTU458797 RDQ458777:RDQ458797 RNM458777:RNM458797 RXI458777:RXI458797 SHE458777:SHE458797 SRA458777:SRA458797 TAW458777:TAW458797 TKS458777:TKS458797 TUO458777:TUO458797 UEK458777:UEK458797 UOG458777:UOG458797 UYC458777:UYC458797 VHY458777:VHY458797 VRU458777:VRU458797 WBQ458777:WBQ458797 WLM458777:WLM458797 WVI458777:WVI458797 A524313:A524333 IW524313:IW524333 SS524313:SS524333 ACO524313:ACO524333 AMK524313:AMK524333 AWG524313:AWG524333 BGC524313:BGC524333 BPY524313:BPY524333 BZU524313:BZU524333 CJQ524313:CJQ524333 CTM524313:CTM524333 DDI524313:DDI524333 DNE524313:DNE524333 DXA524313:DXA524333 EGW524313:EGW524333 EQS524313:EQS524333 FAO524313:FAO524333 FKK524313:FKK524333 FUG524313:FUG524333 GEC524313:GEC524333 GNY524313:GNY524333 GXU524313:GXU524333 HHQ524313:HHQ524333 HRM524313:HRM524333 IBI524313:IBI524333 ILE524313:ILE524333 IVA524313:IVA524333 JEW524313:JEW524333 JOS524313:JOS524333 JYO524313:JYO524333 KIK524313:KIK524333 KSG524313:KSG524333 LCC524313:LCC524333 LLY524313:LLY524333 LVU524313:LVU524333 MFQ524313:MFQ524333 MPM524313:MPM524333 MZI524313:MZI524333 NJE524313:NJE524333 NTA524313:NTA524333 OCW524313:OCW524333 OMS524313:OMS524333 OWO524313:OWO524333 PGK524313:PGK524333 PQG524313:PQG524333 QAC524313:QAC524333 QJY524313:QJY524333 QTU524313:QTU524333 RDQ524313:RDQ524333 RNM524313:RNM524333 RXI524313:RXI524333 SHE524313:SHE524333 SRA524313:SRA524333 TAW524313:TAW524333 TKS524313:TKS524333 TUO524313:TUO524333 UEK524313:UEK524333 UOG524313:UOG524333 UYC524313:UYC524333 VHY524313:VHY524333 VRU524313:VRU524333 WBQ524313:WBQ524333 WLM524313:WLM524333 WVI524313:WVI524333 A589849:A589869 IW589849:IW589869 SS589849:SS589869 ACO589849:ACO589869 AMK589849:AMK589869 AWG589849:AWG589869 BGC589849:BGC589869 BPY589849:BPY589869 BZU589849:BZU589869 CJQ589849:CJQ589869 CTM589849:CTM589869 DDI589849:DDI589869 DNE589849:DNE589869 DXA589849:DXA589869 EGW589849:EGW589869 EQS589849:EQS589869 FAO589849:FAO589869 FKK589849:FKK589869 FUG589849:FUG589869 GEC589849:GEC589869 GNY589849:GNY589869 GXU589849:GXU589869 HHQ589849:HHQ589869 HRM589849:HRM589869 IBI589849:IBI589869 ILE589849:ILE589869 IVA589849:IVA589869 JEW589849:JEW589869 JOS589849:JOS589869 JYO589849:JYO589869 KIK589849:KIK589869 KSG589849:KSG589869 LCC589849:LCC589869 LLY589849:LLY589869 LVU589849:LVU589869 MFQ589849:MFQ589869 MPM589849:MPM589869 MZI589849:MZI589869 NJE589849:NJE589869 NTA589849:NTA589869 OCW589849:OCW589869 OMS589849:OMS589869 OWO589849:OWO589869 PGK589849:PGK589869 PQG589849:PQG589869 QAC589849:QAC589869 QJY589849:QJY589869 QTU589849:QTU589869 RDQ589849:RDQ589869 RNM589849:RNM589869 RXI589849:RXI589869 SHE589849:SHE589869 SRA589849:SRA589869 TAW589849:TAW589869 TKS589849:TKS589869 TUO589849:TUO589869 UEK589849:UEK589869 UOG589849:UOG589869 UYC589849:UYC589869 VHY589849:VHY589869 VRU589849:VRU589869 WBQ589849:WBQ589869 WLM589849:WLM589869 WVI589849:WVI589869 A655385:A655405 IW655385:IW655405 SS655385:SS655405 ACO655385:ACO655405 AMK655385:AMK655405 AWG655385:AWG655405 BGC655385:BGC655405 BPY655385:BPY655405 BZU655385:BZU655405 CJQ655385:CJQ655405 CTM655385:CTM655405 DDI655385:DDI655405 DNE655385:DNE655405 DXA655385:DXA655405 EGW655385:EGW655405 EQS655385:EQS655405 FAO655385:FAO655405 FKK655385:FKK655405 FUG655385:FUG655405 GEC655385:GEC655405 GNY655385:GNY655405 GXU655385:GXU655405 HHQ655385:HHQ655405 HRM655385:HRM655405 IBI655385:IBI655405 ILE655385:ILE655405 IVA655385:IVA655405 JEW655385:JEW655405 JOS655385:JOS655405 JYO655385:JYO655405 KIK655385:KIK655405 KSG655385:KSG655405 LCC655385:LCC655405 LLY655385:LLY655405 LVU655385:LVU655405 MFQ655385:MFQ655405 MPM655385:MPM655405 MZI655385:MZI655405 NJE655385:NJE655405 NTA655385:NTA655405 OCW655385:OCW655405 OMS655385:OMS655405 OWO655385:OWO655405 PGK655385:PGK655405 PQG655385:PQG655405 QAC655385:QAC655405 QJY655385:QJY655405 QTU655385:QTU655405 RDQ655385:RDQ655405 RNM655385:RNM655405 RXI655385:RXI655405 SHE655385:SHE655405 SRA655385:SRA655405 TAW655385:TAW655405 TKS655385:TKS655405 TUO655385:TUO655405 UEK655385:UEK655405 UOG655385:UOG655405 UYC655385:UYC655405 VHY655385:VHY655405 VRU655385:VRU655405 WBQ655385:WBQ655405 WLM655385:WLM655405 WVI655385:WVI655405 A720921:A720941 IW720921:IW720941 SS720921:SS720941 ACO720921:ACO720941 AMK720921:AMK720941 AWG720921:AWG720941 BGC720921:BGC720941 BPY720921:BPY720941 BZU720921:BZU720941 CJQ720921:CJQ720941 CTM720921:CTM720941 DDI720921:DDI720941 DNE720921:DNE720941 DXA720921:DXA720941 EGW720921:EGW720941 EQS720921:EQS720941 FAO720921:FAO720941 FKK720921:FKK720941 FUG720921:FUG720941 GEC720921:GEC720941 GNY720921:GNY720941 GXU720921:GXU720941 HHQ720921:HHQ720941 HRM720921:HRM720941 IBI720921:IBI720941 ILE720921:ILE720941 IVA720921:IVA720941 JEW720921:JEW720941 JOS720921:JOS720941 JYO720921:JYO720941 KIK720921:KIK720941 KSG720921:KSG720941 LCC720921:LCC720941 LLY720921:LLY720941 LVU720921:LVU720941 MFQ720921:MFQ720941 MPM720921:MPM720941 MZI720921:MZI720941 NJE720921:NJE720941 NTA720921:NTA720941 OCW720921:OCW720941 OMS720921:OMS720941 OWO720921:OWO720941 PGK720921:PGK720941 PQG720921:PQG720941 QAC720921:QAC720941 QJY720921:QJY720941 QTU720921:QTU720941 RDQ720921:RDQ720941 RNM720921:RNM720941 RXI720921:RXI720941 SHE720921:SHE720941 SRA720921:SRA720941 TAW720921:TAW720941 TKS720921:TKS720941 TUO720921:TUO720941 UEK720921:UEK720941 UOG720921:UOG720941 UYC720921:UYC720941 VHY720921:VHY720941 VRU720921:VRU720941 WBQ720921:WBQ720941 WLM720921:WLM720941 WVI720921:WVI720941 A786457:A786477 IW786457:IW786477 SS786457:SS786477 ACO786457:ACO786477 AMK786457:AMK786477 AWG786457:AWG786477 BGC786457:BGC786477 BPY786457:BPY786477 BZU786457:BZU786477 CJQ786457:CJQ786477 CTM786457:CTM786477 DDI786457:DDI786477 DNE786457:DNE786477 DXA786457:DXA786477 EGW786457:EGW786477 EQS786457:EQS786477 FAO786457:FAO786477 FKK786457:FKK786477 FUG786457:FUG786477 GEC786457:GEC786477 GNY786457:GNY786477 GXU786457:GXU786477 HHQ786457:HHQ786477 HRM786457:HRM786477 IBI786457:IBI786477 ILE786457:ILE786477 IVA786457:IVA786477 JEW786457:JEW786477 JOS786457:JOS786477 JYO786457:JYO786477 KIK786457:KIK786477 KSG786457:KSG786477 LCC786457:LCC786477 LLY786457:LLY786477 LVU786457:LVU786477 MFQ786457:MFQ786477 MPM786457:MPM786477 MZI786457:MZI786477 NJE786457:NJE786477 NTA786457:NTA786477 OCW786457:OCW786477 OMS786457:OMS786477 OWO786457:OWO786477 PGK786457:PGK786477 PQG786457:PQG786477 QAC786457:QAC786477 QJY786457:QJY786477 QTU786457:QTU786477 RDQ786457:RDQ786477 RNM786457:RNM786477 RXI786457:RXI786477 SHE786457:SHE786477 SRA786457:SRA786477 TAW786457:TAW786477 TKS786457:TKS786477 TUO786457:TUO786477 UEK786457:UEK786477 UOG786457:UOG786477 UYC786457:UYC786477 VHY786457:VHY786477 VRU786457:VRU786477 WBQ786457:WBQ786477 WLM786457:WLM786477 WVI786457:WVI786477 A851993:A852013 IW851993:IW852013 SS851993:SS852013 ACO851993:ACO852013 AMK851993:AMK852013 AWG851993:AWG852013 BGC851993:BGC852013 BPY851993:BPY852013 BZU851993:BZU852013 CJQ851993:CJQ852013 CTM851993:CTM852013 DDI851993:DDI852013 DNE851993:DNE852013 DXA851993:DXA852013 EGW851993:EGW852013 EQS851993:EQS852013 FAO851993:FAO852013 FKK851993:FKK852013 FUG851993:FUG852013 GEC851993:GEC852013 GNY851993:GNY852013 GXU851993:GXU852013 HHQ851993:HHQ852013 HRM851993:HRM852013 IBI851993:IBI852013 ILE851993:ILE852013 IVA851993:IVA852013 JEW851993:JEW852013 JOS851993:JOS852013 JYO851993:JYO852013 KIK851993:KIK852013 KSG851993:KSG852013 LCC851993:LCC852013 LLY851993:LLY852013 LVU851993:LVU852013 MFQ851993:MFQ852013 MPM851993:MPM852013 MZI851993:MZI852013 NJE851993:NJE852013 NTA851993:NTA852013 OCW851993:OCW852013 OMS851993:OMS852013 OWO851993:OWO852013 PGK851993:PGK852013 PQG851993:PQG852013 QAC851993:QAC852013 QJY851993:QJY852013 QTU851993:QTU852013 RDQ851993:RDQ852013 RNM851993:RNM852013 RXI851993:RXI852013 SHE851993:SHE852013 SRA851993:SRA852013 TAW851993:TAW852013 TKS851993:TKS852013 TUO851993:TUO852013 UEK851993:UEK852013 UOG851993:UOG852013 UYC851993:UYC852013 VHY851993:VHY852013 VRU851993:VRU852013 WBQ851993:WBQ852013 WLM851993:WLM852013 WVI851993:WVI852013 A917529:A917549 IW917529:IW917549 SS917529:SS917549 ACO917529:ACO917549 AMK917529:AMK917549 AWG917529:AWG917549 BGC917529:BGC917549 BPY917529:BPY917549 BZU917529:BZU917549 CJQ917529:CJQ917549 CTM917529:CTM917549 DDI917529:DDI917549 DNE917529:DNE917549 DXA917529:DXA917549 EGW917529:EGW917549 EQS917529:EQS917549 FAO917529:FAO917549 FKK917529:FKK917549 FUG917529:FUG917549 GEC917529:GEC917549 GNY917529:GNY917549 GXU917529:GXU917549 HHQ917529:HHQ917549 HRM917529:HRM917549 IBI917529:IBI917549 ILE917529:ILE917549 IVA917529:IVA917549 JEW917529:JEW917549 JOS917529:JOS917549 JYO917529:JYO917549 KIK917529:KIK917549 KSG917529:KSG917549 LCC917529:LCC917549 LLY917529:LLY917549 LVU917529:LVU917549 MFQ917529:MFQ917549 MPM917529:MPM917549 MZI917529:MZI917549 NJE917529:NJE917549 NTA917529:NTA917549 OCW917529:OCW917549 OMS917529:OMS917549 OWO917529:OWO917549 PGK917529:PGK917549 PQG917529:PQG917549 QAC917529:QAC917549 QJY917529:QJY917549 QTU917529:QTU917549 RDQ917529:RDQ917549 RNM917529:RNM917549 RXI917529:RXI917549 SHE917529:SHE917549 SRA917529:SRA917549 TAW917529:TAW917549 TKS917529:TKS917549 TUO917529:TUO917549 UEK917529:UEK917549 UOG917529:UOG917549 UYC917529:UYC917549 VHY917529:VHY917549 VRU917529:VRU917549 WBQ917529:WBQ917549 WLM917529:WLM917549 WVI917529:WVI917549 A983065:A983085 IW983065:IW983085 SS983065:SS983085 ACO983065:ACO983085 AMK983065:AMK983085 AWG983065:AWG983085 BGC983065:BGC983085 BPY983065:BPY983085 BZU983065:BZU983085 CJQ983065:CJQ983085 CTM983065:CTM983085 DDI983065:DDI983085 DNE983065:DNE983085 DXA983065:DXA983085 EGW983065:EGW983085 EQS983065:EQS983085 FAO983065:FAO983085 FKK983065:FKK983085 FUG983065:FUG983085 GEC983065:GEC983085 GNY983065:GNY983085 GXU983065:GXU983085 HHQ983065:HHQ983085 HRM983065:HRM983085 IBI983065:IBI983085 ILE983065:ILE983085 IVA983065:IVA983085 JEW983065:JEW983085 JOS983065:JOS983085 JYO983065:JYO983085 KIK983065:KIK983085 KSG983065:KSG983085 LCC983065:LCC983085 LLY983065:LLY983085 LVU983065:LVU983085 MFQ983065:MFQ983085 MPM983065:MPM983085 MZI983065:MZI983085 NJE983065:NJE983085 NTA983065:NTA983085 OCW983065:OCW983085 OMS983065:OMS983085 OWO983065:OWO983085 PGK983065:PGK983085 PQG983065:PQG983085 QAC983065:QAC983085 QJY983065:QJY983085 QTU983065:QTU983085 RDQ983065:RDQ983085 RNM983065:RNM983085 RXI983065:RXI983085 SHE983065:SHE983085 SRA983065:SRA983085 TAW983065:TAW983085 TKS983065:TKS983085 TUO983065:TUO983085 UEK983065:UEK983085 UOG983065:UOG983085 UYC983065:UYC983085 VHY983065:VHY983085 VRU983065:VRU983085 WBQ983065:WBQ983085 WLM983065:WLM983085 WVI983065:WVI983085">
      <formula1>"1,2,3,4,5"</formula1>
    </dataValidation>
    <dataValidation type="decimal" allowBlank="1" showInputMessage="1" showErrorMessage="1" sqref="IV25:IV45 SR25:SR45 ACN25:ACN45 AMJ25:AMJ45 AWF25:AWF45 BGB25:BGB45 BPX25:BPX45 BZT25:BZT45 CJP25:CJP45 CTL25:CTL45 DDH25:DDH45 DND25:DND45 DWZ25:DWZ45 EGV25:EGV45 EQR25:EQR45 FAN25:FAN45 FKJ25:FKJ45 FUF25:FUF45 GEB25:GEB45 GNX25:GNX45 GXT25:GXT45 HHP25:HHP45 HRL25:HRL45 IBH25:IBH45 ILD25:ILD45 IUZ25:IUZ45 JEV25:JEV45 JOR25:JOR45 JYN25:JYN45 KIJ25:KIJ45 KSF25:KSF45 LCB25:LCB45 LLX25:LLX45 LVT25:LVT45 MFP25:MFP45 MPL25:MPL45 MZH25:MZH45 NJD25:NJD45 NSZ25:NSZ45 OCV25:OCV45 OMR25:OMR45 OWN25:OWN45 PGJ25:PGJ45 PQF25:PQF45 QAB25:QAB45 QJX25:QJX45 QTT25:QTT45 RDP25:RDP45 RNL25:RNL45 RXH25:RXH45 SHD25:SHD45 SQZ25:SQZ45 TAV25:TAV45 TKR25:TKR45 TUN25:TUN45 UEJ25:UEJ45 UOF25:UOF45 UYB25:UYB45 VHX25:VHX45 VRT25:VRT45 WBP25:WBP45 WLL25:WLL45 WVH25:WVH45 XFD25:XFD45 IV65561:IV65581 SR65561:SR65581 ACN65561:ACN65581 AMJ65561:AMJ65581 AWF65561:AWF65581 BGB65561:BGB65581 BPX65561:BPX65581 BZT65561:BZT65581 CJP65561:CJP65581 CTL65561:CTL65581 DDH65561:DDH65581 DND65561:DND65581 DWZ65561:DWZ65581 EGV65561:EGV65581 EQR65561:EQR65581 FAN65561:FAN65581 FKJ65561:FKJ65581 FUF65561:FUF65581 GEB65561:GEB65581 GNX65561:GNX65581 GXT65561:GXT65581 HHP65561:HHP65581 HRL65561:HRL65581 IBH65561:IBH65581 ILD65561:ILD65581 IUZ65561:IUZ65581 JEV65561:JEV65581 JOR65561:JOR65581 JYN65561:JYN65581 KIJ65561:KIJ65581 KSF65561:KSF65581 LCB65561:LCB65581 LLX65561:LLX65581 LVT65561:LVT65581 MFP65561:MFP65581 MPL65561:MPL65581 MZH65561:MZH65581 NJD65561:NJD65581 NSZ65561:NSZ65581 OCV65561:OCV65581 OMR65561:OMR65581 OWN65561:OWN65581 PGJ65561:PGJ65581 PQF65561:PQF65581 QAB65561:QAB65581 QJX65561:QJX65581 QTT65561:QTT65581 RDP65561:RDP65581 RNL65561:RNL65581 RXH65561:RXH65581 SHD65561:SHD65581 SQZ65561:SQZ65581 TAV65561:TAV65581 TKR65561:TKR65581 TUN65561:TUN65581 UEJ65561:UEJ65581 UOF65561:UOF65581 UYB65561:UYB65581 VHX65561:VHX65581 VRT65561:VRT65581 WBP65561:WBP65581 WLL65561:WLL65581 WVH65561:WVH65581 XFD65561:XFD65581 IV131097:IV131117 SR131097:SR131117 ACN131097:ACN131117 AMJ131097:AMJ131117 AWF131097:AWF131117 BGB131097:BGB131117 BPX131097:BPX131117 BZT131097:BZT131117 CJP131097:CJP131117 CTL131097:CTL131117 DDH131097:DDH131117 DND131097:DND131117 DWZ131097:DWZ131117 EGV131097:EGV131117 EQR131097:EQR131117 FAN131097:FAN131117 FKJ131097:FKJ131117 FUF131097:FUF131117 GEB131097:GEB131117 GNX131097:GNX131117 GXT131097:GXT131117 HHP131097:HHP131117 HRL131097:HRL131117 IBH131097:IBH131117 ILD131097:ILD131117 IUZ131097:IUZ131117 JEV131097:JEV131117 JOR131097:JOR131117 JYN131097:JYN131117 KIJ131097:KIJ131117 KSF131097:KSF131117 LCB131097:LCB131117 LLX131097:LLX131117 LVT131097:LVT131117 MFP131097:MFP131117 MPL131097:MPL131117 MZH131097:MZH131117 NJD131097:NJD131117 NSZ131097:NSZ131117 OCV131097:OCV131117 OMR131097:OMR131117 OWN131097:OWN131117 PGJ131097:PGJ131117 PQF131097:PQF131117 QAB131097:QAB131117 QJX131097:QJX131117 QTT131097:QTT131117 RDP131097:RDP131117 RNL131097:RNL131117 RXH131097:RXH131117 SHD131097:SHD131117 SQZ131097:SQZ131117 TAV131097:TAV131117 TKR131097:TKR131117 TUN131097:TUN131117 UEJ131097:UEJ131117 UOF131097:UOF131117 UYB131097:UYB131117 VHX131097:VHX131117 VRT131097:VRT131117 WBP131097:WBP131117 WLL131097:WLL131117 WVH131097:WVH131117 XFD131097:XFD131117 IV196633:IV196653 SR196633:SR196653 ACN196633:ACN196653 AMJ196633:AMJ196653 AWF196633:AWF196653 BGB196633:BGB196653 BPX196633:BPX196653 BZT196633:BZT196653 CJP196633:CJP196653 CTL196633:CTL196653 DDH196633:DDH196653 DND196633:DND196653 DWZ196633:DWZ196653 EGV196633:EGV196653 EQR196633:EQR196653 FAN196633:FAN196653 FKJ196633:FKJ196653 FUF196633:FUF196653 GEB196633:GEB196653 GNX196633:GNX196653 GXT196633:GXT196653 HHP196633:HHP196653 HRL196633:HRL196653 IBH196633:IBH196653 ILD196633:ILD196653 IUZ196633:IUZ196653 JEV196633:JEV196653 JOR196633:JOR196653 JYN196633:JYN196653 KIJ196633:KIJ196653 KSF196633:KSF196653 LCB196633:LCB196653 LLX196633:LLX196653 LVT196633:LVT196653 MFP196633:MFP196653 MPL196633:MPL196653 MZH196633:MZH196653 NJD196633:NJD196653 NSZ196633:NSZ196653 OCV196633:OCV196653 OMR196633:OMR196653 OWN196633:OWN196653 PGJ196633:PGJ196653 PQF196633:PQF196653 QAB196633:QAB196653 QJX196633:QJX196653 QTT196633:QTT196653 RDP196633:RDP196653 RNL196633:RNL196653 RXH196633:RXH196653 SHD196633:SHD196653 SQZ196633:SQZ196653 TAV196633:TAV196653 TKR196633:TKR196653 TUN196633:TUN196653 UEJ196633:UEJ196653 UOF196633:UOF196653 UYB196633:UYB196653 VHX196633:VHX196653 VRT196633:VRT196653 WBP196633:WBP196653 WLL196633:WLL196653 WVH196633:WVH196653 XFD196633:XFD196653 IV262169:IV262189 SR262169:SR262189 ACN262169:ACN262189 AMJ262169:AMJ262189 AWF262169:AWF262189 BGB262169:BGB262189 BPX262169:BPX262189 BZT262169:BZT262189 CJP262169:CJP262189 CTL262169:CTL262189 DDH262169:DDH262189 DND262169:DND262189 DWZ262169:DWZ262189 EGV262169:EGV262189 EQR262169:EQR262189 FAN262169:FAN262189 FKJ262169:FKJ262189 FUF262169:FUF262189 GEB262169:GEB262189 GNX262169:GNX262189 GXT262169:GXT262189 HHP262169:HHP262189 HRL262169:HRL262189 IBH262169:IBH262189 ILD262169:ILD262189 IUZ262169:IUZ262189 JEV262169:JEV262189 JOR262169:JOR262189 JYN262169:JYN262189 KIJ262169:KIJ262189 KSF262169:KSF262189 LCB262169:LCB262189 LLX262169:LLX262189 LVT262169:LVT262189 MFP262169:MFP262189 MPL262169:MPL262189 MZH262169:MZH262189 NJD262169:NJD262189 NSZ262169:NSZ262189 OCV262169:OCV262189 OMR262169:OMR262189 OWN262169:OWN262189 PGJ262169:PGJ262189 PQF262169:PQF262189 QAB262169:QAB262189 QJX262169:QJX262189 QTT262169:QTT262189 RDP262169:RDP262189 RNL262169:RNL262189 RXH262169:RXH262189 SHD262169:SHD262189 SQZ262169:SQZ262189 TAV262169:TAV262189 TKR262169:TKR262189 TUN262169:TUN262189 UEJ262169:UEJ262189 UOF262169:UOF262189 UYB262169:UYB262189 VHX262169:VHX262189 VRT262169:VRT262189 WBP262169:WBP262189 WLL262169:WLL262189 WVH262169:WVH262189 XFD262169:XFD262189 IV327705:IV327725 SR327705:SR327725 ACN327705:ACN327725 AMJ327705:AMJ327725 AWF327705:AWF327725 BGB327705:BGB327725 BPX327705:BPX327725 BZT327705:BZT327725 CJP327705:CJP327725 CTL327705:CTL327725 DDH327705:DDH327725 DND327705:DND327725 DWZ327705:DWZ327725 EGV327705:EGV327725 EQR327705:EQR327725 FAN327705:FAN327725 FKJ327705:FKJ327725 FUF327705:FUF327725 GEB327705:GEB327725 GNX327705:GNX327725 GXT327705:GXT327725 HHP327705:HHP327725 HRL327705:HRL327725 IBH327705:IBH327725 ILD327705:ILD327725 IUZ327705:IUZ327725 JEV327705:JEV327725 JOR327705:JOR327725 JYN327705:JYN327725 KIJ327705:KIJ327725 KSF327705:KSF327725 LCB327705:LCB327725 LLX327705:LLX327725 LVT327705:LVT327725 MFP327705:MFP327725 MPL327705:MPL327725 MZH327705:MZH327725 NJD327705:NJD327725 NSZ327705:NSZ327725 OCV327705:OCV327725 OMR327705:OMR327725 OWN327705:OWN327725 PGJ327705:PGJ327725 PQF327705:PQF327725 QAB327705:QAB327725 QJX327705:QJX327725 QTT327705:QTT327725 RDP327705:RDP327725 RNL327705:RNL327725 RXH327705:RXH327725 SHD327705:SHD327725 SQZ327705:SQZ327725 TAV327705:TAV327725 TKR327705:TKR327725 TUN327705:TUN327725 UEJ327705:UEJ327725 UOF327705:UOF327725 UYB327705:UYB327725 VHX327705:VHX327725 VRT327705:VRT327725 WBP327705:WBP327725 WLL327705:WLL327725 WVH327705:WVH327725 XFD327705:XFD327725 IV393241:IV393261 SR393241:SR393261 ACN393241:ACN393261 AMJ393241:AMJ393261 AWF393241:AWF393261 BGB393241:BGB393261 BPX393241:BPX393261 BZT393241:BZT393261 CJP393241:CJP393261 CTL393241:CTL393261 DDH393241:DDH393261 DND393241:DND393261 DWZ393241:DWZ393261 EGV393241:EGV393261 EQR393241:EQR393261 FAN393241:FAN393261 FKJ393241:FKJ393261 FUF393241:FUF393261 GEB393241:GEB393261 GNX393241:GNX393261 GXT393241:GXT393261 HHP393241:HHP393261 HRL393241:HRL393261 IBH393241:IBH393261 ILD393241:ILD393261 IUZ393241:IUZ393261 JEV393241:JEV393261 JOR393241:JOR393261 JYN393241:JYN393261 KIJ393241:KIJ393261 KSF393241:KSF393261 LCB393241:LCB393261 LLX393241:LLX393261 LVT393241:LVT393261 MFP393241:MFP393261 MPL393241:MPL393261 MZH393241:MZH393261 NJD393241:NJD393261 NSZ393241:NSZ393261 OCV393241:OCV393261 OMR393241:OMR393261 OWN393241:OWN393261 PGJ393241:PGJ393261 PQF393241:PQF393261 QAB393241:QAB393261 QJX393241:QJX393261 QTT393241:QTT393261 RDP393241:RDP393261 RNL393241:RNL393261 RXH393241:RXH393261 SHD393241:SHD393261 SQZ393241:SQZ393261 TAV393241:TAV393261 TKR393241:TKR393261 TUN393241:TUN393261 UEJ393241:UEJ393261 UOF393241:UOF393261 UYB393241:UYB393261 VHX393241:VHX393261 VRT393241:VRT393261 WBP393241:WBP393261 WLL393241:WLL393261 WVH393241:WVH393261 XFD393241:XFD393261 IV458777:IV458797 SR458777:SR458797 ACN458777:ACN458797 AMJ458777:AMJ458797 AWF458777:AWF458797 BGB458777:BGB458797 BPX458777:BPX458797 BZT458777:BZT458797 CJP458777:CJP458797 CTL458777:CTL458797 DDH458777:DDH458797 DND458777:DND458797 DWZ458777:DWZ458797 EGV458777:EGV458797 EQR458777:EQR458797 FAN458777:FAN458797 FKJ458777:FKJ458797 FUF458777:FUF458797 GEB458777:GEB458797 GNX458777:GNX458797 GXT458777:GXT458797 HHP458777:HHP458797 HRL458777:HRL458797 IBH458777:IBH458797 ILD458777:ILD458797 IUZ458777:IUZ458797 JEV458777:JEV458797 JOR458777:JOR458797 JYN458777:JYN458797 KIJ458777:KIJ458797 KSF458777:KSF458797 LCB458777:LCB458797 LLX458777:LLX458797 LVT458777:LVT458797 MFP458777:MFP458797 MPL458777:MPL458797 MZH458777:MZH458797 NJD458777:NJD458797 NSZ458777:NSZ458797 OCV458777:OCV458797 OMR458777:OMR458797 OWN458777:OWN458797 PGJ458777:PGJ458797 PQF458777:PQF458797 QAB458777:QAB458797 QJX458777:QJX458797 QTT458777:QTT458797 RDP458777:RDP458797 RNL458777:RNL458797 RXH458777:RXH458797 SHD458777:SHD458797 SQZ458777:SQZ458797 TAV458777:TAV458797 TKR458777:TKR458797 TUN458777:TUN458797 UEJ458777:UEJ458797 UOF458777:UOF458797 UYB458777:UYB458797 VHX458777:VHX458797 VRT458777:VRT458797 WBP458777:WBP458797 WLL458777:WLL458797 WVH458777:WVH458797 XFD458777:XFD458797 IV524313:IV524333 SR524313:SR524333 ACN524313:ACN524333 AMJ524313:AMJ524333 AWF524313:AWF524333 BGB524313:BGB524333 BPX524313:BPX524333 BZT524313:BZT524333 CJP524313:CJP524333 CTL524313:CTL524333 DDH524313:DDH524333 DND524313:DND524333 DWZ524313:DWZ524333 EGV524313:EGV524333 EQR524313:EQR524333 FAN524313:FAN524333 FKJ524313:FKJ524333 FUF524313:FUF524333 GEB524313:GEB524333 GNX524313:GNX524333 GXT524313:GXT524333 HHP524313:HHP524333 HRL524313:HRL524333 IBH524313:IBH524333 ILD524313:ILD524333 IUZ524313:IUZ524333 JEV524313:JEV524333 JOR524313:JOR524333 JYN524313:JYN524333 KIJ524313:KIJ524333 KSF524313:KSF524333 LCB524313:LCB524333 LLX524313:LLX524333 LVT524313:LVT524333 MFP524313:MFP524333 MPL524313:MPL524333 MZH524313:MZH524333 NJD524313:NJD524333 NSZ524313:NSZ524333 OCV524313:OCV524333 OMR524313:OMR524333 OWN524313:OWN524333 PGJ524313:PGJ524333 PQF524313:PQF524333 QAB524313:QAB524333 QJX524313:QJX524333 QTT524313:QTT524333 RDP524313:RDP524333 RNL524313:RNL524333 RXH524313:RXH524333 SHD524313:SHD524333 SQZ524313:SQZ524333 TAV524313:TAV524333 TKR524313:TKR524333 TUN524313:TUN524333 UEJ524313:UEJ524333 UOF524313:UOF524333 UYB524313:UYB524333 VHX524313:VHX524333 VRT524313:VRT524333 WBP524313:WBP524333 WLL524313:WLL524333 WVH524313:WVH524333 XFD524313:XFD524333 IV589849:IV589869 SR589849:SR589869 ACN589849:ACN589869 AMJ589849:AMJ589869 AWF589849:AWF589869 BGB589849:BGB589869 BPX589849:BPX589869 BZT589849:BZT589869 CJP589849:CJP589869 CTL589849:CTL589869 DDH589849:DDH589869 DND589849:DND589869 DWZ589849:DWZ589869 EGV589849:EGV589869 EQR589849:EQR589869 FAN589849:FAN589869 FKJ589849:FKJ589869 FUF589849:FUF589869 GEB589849:GEB589869 GNX589849:GNX589869 GXT589849:GXT589869 HHP589849:HHP589869 HRL589849:HRL589869 IBH589849:IBH589869 ILD589849:ILD589869 IUZ589849:IUZ589869 JEV589849:JEV589869 JOR589849:JOR589869 JYN589849:JYN589869 KIJ589849:KIJ589869 KSF589849:KSF589869 LCB589849:LCB589869 LLX589849:LLX589869 LVT589849:LVT589869 MFP589849:MFP589869 MPL589849:MPL589869 MZH589849:MZH589869 NJD589849:NJD589869 NSZ589849:NSZ589869 OCV589849:OCV589869 OMR589849:OMR589869 OWN589849:OWN589869 PGJ589849:PGJ589869 PQF589849:PQF589869 QAB589849:QAB589869 QJX589849:QJX589869 QTT589849:QTT589869 RDP589849:RDP589869 RNL589849:RNL589869 RXH589849:RXH589869 SHD589849:SHD589869 SQZ589849:SQZ589869 TAV589849:TAV589869 TKR589849:TKR589869 TUN589849:TUN589869 UEJ589849:UEJ589869 UOF589849:UOF589869 UYB589849:UYB589869 VHX589849:VHX589869 VRT589849:VRT589869 WBP589849:WBP589869 WLL589849:WLL589869 WVH589849:WVH589869 XFD589849:XFD589869 IV655385:IV655405 SR655385:SR655405 ACN655385:ACN655405 AMJ655385:AMJ655405 AWF655385:AWF655405 BGB655385:BGB655405 BPX655385:BPX655405 BZT655385:BZT655405 CJP655385:CJP655405 CTL655385:CTL655405 DDH655385:DDH655405 DND655385:DND655405 DWZ655385:DWZ655405 EGV655385:EGV655405 EQR655385:EQR655405 FAN655385:FAN655405 FKJ655385:FKJ655405 FUF655385:FUF655405 GEB655385:GEB655405 GNX655385:GNX655405 GXT655385:GXT655405 HHP655385:HHP655405 HRL655385:HRL655405 IBH655385:IBH655405 ILD655385:ILD655405 IUZ655385:IUZ655405 JEV655385:JEV655405 JOR655385:JOR655405 JYN655385:JYN655405 KIJ655385:KIJ655405 KSF655385:KSF655405 LCB655385:LCB655405 LLX655385:LLX655405 LVT655385:LVT655405 MFP655385:MFP655405 MPL655385:MPL655405 MZH655385:MZH655405 NJD655385:NJD655405 NSZ655385:NSZ655405 OCV655385:OCV655405 OMR655385:OMR655405 OWN655385:OWN655405 PGJ655385:PGJ655405 PQF655385:PQF655405 QAB655385:QAB655405 QJX655385:QJX655405 QTT655385:QTT655405 RDP655385:RDP655405 RNL655385:RNL655405 RXH655385:RXH655405 SHD655385:SHD655405 SQZ655385:SQZ655405 TAV655385:TAV655405 TKR655385:TKR655405 TUN655385:TUN655405 UEJ655385:UEJ655405 UOF655385:UOF655405 UYB655385:UYB655405 VHX655385:VHX655405 VRT655385:VRT655405 WBP655385:WBP655405 WLL655385:WLL655405 WVH655385:WVH655405 XFD655385:XFD655405 IV720921:IV720941 SR720921:SR720941 ACN720921:ACN720941 AMJ720921:AMJ720941 AWF720921:AWF720941 BGB720921:BGB720941 BPX720921:BPX720941 BZT720921:BZT720941 CJP720921:CJP720941 CTL720921:CTL720941 DDH720921:DDH720941 DND720921:DND720941 DWZ720921:DWZ720941 EGV720921:EGV720941 EQR720921:EQR720941 FAN720921:FAN720941 FKJ720921:FKJ720941 FUF720921:FUF720941 GEB720921:GEB720941 GNX720921:GNX720941 GXT720921:GXT720941 HHP720921:HHP720941 HRL720921:HRL720941 IBH720921:IBH720941 ILD720921:ILD720941 IUZ720921:IUZ720941 JEV720921:JEV720941 JOR720921:JOR720941 JYN720921:JYN720941 KIJ720921:KIJ720941 KSF720921:KSF720941 LCB720921:LCB720941 LLX720921:LLX720941 LVT720921:LVT720941 MFP720921:MFP720941 MPL720921:MPL720941 MZH720921:MZH720941 NJD720921:NJD720941 NSZ720921:NSZ720941 OCV720921:OCV720941 OMR720921:OMR720941 OWN720921:OWN720941 PGJ720921:PGJ720941 PQF720921:PQF720941 QAB720921:QAB720941 QJX720921:QJX720941 QTT720921:QTT720941 RDP720921:RDP720941 RNL720921:RNL720941 RXH720921:RXH720941 SHD720921:SHD720941 SQZ720921:SQZ720941 TAV720921:TAV720941 TKR720921:TKR720941 TUN720921:TUN720941 UEJ720921:UEJ720941 UOF720921:UOF720941 UYB720921:UYB720941 VHX720921:VHX720941 VRT720921:VRT720941 WBP720921:WBP720941 WLL720921:WLL720941 WVH720921:WVH720941 XFD720921:XFD720941 IV786457:IV786477 SR786457:SR786477 ACN786457:ACN786477 AMJ786457:AMJ786477 AWF786457:AWF786477 BGB786457:BGB786477 BPX786457:BPX786477 BZT786457:BZT786477 CJP786457:CJP786477 CTL786457:CTL786477 DDH786457:DDH786477 DND786457:DND786477 DWZ786457:DWZ786477 EGV786457:EGV786477 EQR786457:EQR786477 FAN786457:FAN786477 FKJ786457:FKJ786477 FUF786457:FUF786477 GEB786457:GEB786477 GNX786457:GNX786477 GXT786457:GXT786477 HHP786457:HHP786477 HRL786457:HRL786477 IBH786457:IBH786477 ILD786457:ILD786477 IUZ786457:IUZ786477 JEV786457:JEV786477 JOR786457:JOR786477 JYN786457:JYN786477 KIJ786457:KIJ786477 KSF786457:KSF786477 LCB786457:LCB786477 LLX786457:LLX786477 LVT786457:LVT786477 MFP786457:MFP786477 MPL786457:MPL786477 MZH786457:MZH786477 NJD786457:NJD786477 NSZ786457:NSZ786477 OCV786457:OCV786477 OMR786457:OMR786477 OWN786457:OWN786477 PGJ786457:PGJ786477 PQF786457:PQF786477 QAB786457:QAB786477 QJX786457:QJX786477 QTT786457:QTT786477 RDP786457:RDP786477 RNL786457:RNL786477 RXH786457:RXH786477 SHD786457:SHD786477 SQZ786457:SQZ786477 TAV786457:TAV786477 TKR786457:TKR786477 TUN786457:TUN786477 UEJ786457:UEJ786477 UOF786457:UOF786477 UYB786457:UYB786477 VHX786457:VHX786477 VRT786457:VRT786477 WBP786457:WBP786477 WLL786457:WLL786477 WVH786457:WVH786477 XFD786457:XFD786477 IV851993:IV852013 SR851993:SR852013 ACN851993:ACN852013 AMJ851993:AMJ852013 AWF851993:AWF852013 BGB851993:BGB852013 BPX851993:BPX852013 BZT851993:BZT852013 CJP851993:CJP852013 CTL851993:CTL852013 DDH851993:DDH852013 DND851993:DND852013 DWZ851993:DWZ852013 EGV851993:EGV852013 EQR851993:EQR852013 FAN851993:FAN852013 FKJ851993:FKJ852013 FUF851993:FUF852013 GEB851993:GEB852013 GNX851993:GNX852013 GXT851993:GXT852013 HHP851993:HHP852013 HRL851993:HRL852013 IBH851993:IBH852013 ILD851993:ILD852013 IUZ851993:IUZ852013 JEV851993:JEV852013 JOR851993:JOR852013 JYN851993:JYN852013 KIJ851993:KIJ852013 KSF851993:KSF852013 LCB851993:LCB852013 LLX851993:LLX852013 LVT851993:LVT852013 MFP851993:MFP852013 MPL851993:MPL852013 MZH851993:MZH852013 NJD851993:NJD852013 NSZ851993:NSZ852013 OCV851993:OCV852013 OMR851993:OMR852013 OWN851993:OWN852013 PGJ851993:PGJ852013 PQF851993:PQF852013 QAB851993:QAB852013 QJX851993:QJX852013 QTT851993:QTT852013 RDP851993:RDP852013 RNL851993:RNL852013 RXH851993:RXH852013 SHD851993:SHD852013 SQZ851993:SQZ852013 TAV851993:TAV852013 TKR851993:TKR852013 TUN851993:TUN852013 UEJ851993:UEJ852013 UOF851993:UOF852013 UYB851993:UYB852013 VHX851993:VHX852013 VRT851993:VRT852013 WBP851993:WBP852013 WLL851993:WLL852013 WVH851993:WVH852013 XFD851993:XFD852013 IV917529:IV917549 SR917529:SR917549 ACN917529:ACN917549 AMJ917529:AMJ917549 AWF917529:AWF917549 BGB917529:BGB917549 BPX917529:BPX917549 BZT917529:BZT917549 CJP917529:CJP917549 CTL917529:CTL917549 DDH917529:DDH917549 DND917529:DND917549 DWZ917529:DWZ917549 EGV917529:EGV917549 EQR917529:EQR917549 FAN917529:FAN917549 FKJ917529:FKJ917549 FUF917529:FUF917549 GEB917529:GEB917549 GNX917529:GNX917549 GXT917529:GXT917549 HHP917529:HHP917549 HRL917529:HRL917549 IBH917529:IBH917549 ILD917529:ILD917549 IUZ917529:IUZ917549 JEV917529:JEV917549 JOR917529:JOR917549 JYN917529:JYN917549 KIJ917529:KIJ917549 KSF917529:KSF917549 LCB917529:LCB917549 LLX917529:LLX917549 LVT917529:LVT917549 MFP917529:MFP917549 MPL917529:MPL917549 MZH917529:MZH917549 NJD917529:NJD917549 NSZ917529:NSZ917549 OCV917529:OCV917549 OMR917529:OMR917549 OWN917529:OWN917549 PGJ917529:PGJ917549 PQF917529:PQF917549 QAB917529:QAB917549 QJX917529:QJX917549 QTT917529:QTT917549 RDP917529:RDP917549 RNL917529:RNL917549 RXH917529:RXH917549 SHD917529:SHD917549 SQZ917529:SQZ917549 TAV917529:TAV917549 TKR917529:TKR917549 TUN917529:TUN917549 UEJ917529:UEJ917549 UOF917529:UOF917549 UYB917529:UYB917549 VHX917529:VHX917549 VRT917529:VRT917549 WBP917529:WBP917549 WLL917529:WLL917549 WVH917529:WVH917549 XFD917529:XFD917549 IV983065:IV983085 SR983065:SR983085 ACN983065:ACN983085 AMJ983065:AMJ983085 AWF983065:AWF983085 BGB983065:BGB983085 BPX983065:BPX983085 BZT983065:BZT983085 CJP983065:CJP983085 CTL983065:CTL983085 DDH983065:DDH983085 DND983065:DND983085 DWZ983065:DWZ983085 EGV983065:EGV983085 EQR983065:EQR983085 FAN983065:FAN983085 FKJ983065:FKJ983085 FUF983065:FUF983085 GEB983065:GEB983085 GNX983065:GNX983085 GXT983065:GXT983085 HHP983065:HHP983085 HRL983065:HRL983085 IBH983065:IBH983085 ILD983065:ILD983085 IUZ983065:IUZ983085 JEV983065:JEV983085 JOR983065:JOR983085 JYN983065:JYN983085 KIJ983065:KIJ983085 KSF983065:KSF983085 LCB983065:LCB983085 LLX983065:LLX983085 LVT983065:LVT983085 MFP983065:MFP983085 MPL983065:MPL983085 MZH983065:MZH983085 NJD983065:NJD983085 NSZ983065:NSZ983085 OCV983065:OCV983085 OMR983065:OMR983085 OWN983065:OWN983085 PGJ983065:PGJ983085 PQF983065:PQF983085 QAB983065:QAB983085 QJX983065:QJX983085 QTT983065:QTT983085 RDP983065:RDP983085 RNL983065:RNL983085 RXH983065:RXH983085 SHD983065:SHD983085 SQZ983065:SQZ983085 TAV983065:TAV983085 TKR983065:TKR983085 TUN983065:TUN983085 UEJ983065:UEJ983085 UOF983065:UOF983085 UYB983065:UYB983085 VHX983065:VHX983085 VRT983065:VRT983085 WBP983065:WBP983085 WLL983065:WLL983085 WVH983065:WVH983085 XFD983065:XFD983085">
      <formula1>0</formula1>
      <formula2>1</formula2>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5"/>
  <sheetViews>
    <sheetView zoomScale="70" zoomScaleNormal="70" workbookViewId="0">
      <selection activeCell="P119" sqref="P119:Q119"/>
    </sheetView>
  </sheetViews>
  <sheetFormatPr baseColWidth="10" defaultRowHeight="14.25" x14ac:dyDescent="0.25"/>
  <cols>
    <col min="1" max="1" width="3.140625" style="123" bestFit="1" customWidth="1"/>
    <col min="2" max="2" width="58.85546875" style="123" customWidth="1"/>
    <col min="3" max="3" width="31.140625" style="123" customWidth="1"/>
    <col min="4" max="4" width="31.42578125" style="123" customWidth="1"/>
    <col min="5" max="5" width="25" style="123" customWidth="1"/>
    <col min="6" max="7" width="29.7109375" style="123" customWidth="1"/>
    <col min="8" max="8" width="23" style="123" customWidth="1"/>
    <col min="9" max="9" width="27.28515625" style="123" customWidth="1"/>
    <col min="10" max="10" width="29.5703125" style="123" customWidth="1"/>
    <col min="11" max="11" width="33" style="123" customWidth="1"/>
    <col min="12" max="12" width="29.85546875" style="123" customWidth="1"/>
    <col min="13" max="13" width="26.28515625" style="123" customWidth="1"/>
    <col min="14" max="14" width="22.140625" style="123" customWidth="1"/>
    <col min="15" max="15" width="26.140625" style="123" customWidth="1"/>
    <col min="16" max="16" width="19.5703125" style="123" bestFit="1" customWidth="1"/>
    <col min="17" max="17" width="21.85546875" style="123" customWidth="1"/>
    <col min="18" max="18" width="18.28515625" style="123" customWidth="1"/>
    <col min="19" max="22" width="6.42578125" style="123" customWidth="1"/>
    <col min="23" max="251" width="11.42578125" style="123"/>
    <col min="252" max="252" width="1" style="123" customWidth="1"/>
    <col min="253" max="253" width="4.28515625" style="123" customWidth="1"/>
    <col min="254" max="254" width="34.7109375" style="123" customWidth="1"/>
    <col min="255" max="255" width="0" style="123" hidden="1" customWidth="1"/>
    <col min="256" max="256" width="20" style="123" customWidth="1"/>
    <col min="257" max="257" width="20.85546875" style="123" customWidth="1"/>
    <col min="258" max="258" width="25" style="123" customWidth="1"/>
    <col min="259" max="259" width="18.7109375" style="123" customWidth="1"/>
    <col min="260" max="260" width="29.7109375" style="123" customWidth="1"/>
    <col min="261" max="261" width="13.42578125" style="123" customWidth="1"/>
    <col min="262" max="262" width="13.85546875" style="123" customWidth="1"/>
    <col min="263" max="267" width="16.5703125" style="123" customWidth="1"/>
    <col min="268" max="268" width="20.5703125" style="123" customWidth="1"/>
    <col min="269" max="269" width="21.140625" style="123" customWidth="1"/>
    <col min="270" max="270" width="9.5703125" style="123" customWidth="1"/>
    <col min="271" max="271" width="0.42578125" style="123" customWidth="1"/>
    <col min="272" max="278" width="6.42578125" style="123" customWidth="1"/>
    <col min="279" max="507" width="11.42578125" style="123"/>
    <col min="508" max="508" width="1" style="123" customWidth="1"/>
    <col min="509" max="509" width="4.28515625" style="123" customWidth="1"/>
    <col min="510" max="510" width="34.7109375" style="123" customWidth="1"/>
    <col min="511" max="511" width="0" style="123" hidden="1" customWidth="1"/>
    <col min="512" max="512" width="20" style="123" customWidth="1"/>
    <col min="513" max="513" width="20.85546875" style="123" customWidth="1"/>
    <col min="514" max="514" width="25" style="123" customWidth="1"/>
    <col min="515" max="515" width="18.7109375" style="123" customWidth="1"/>
    <col min="516" max="516" width="29.7109375" style="123" customWidth="1"/>
    <col min="517" max="517" width="13.42578125" style="123" customWidth="1"/>
    <col min="518" max="518" width="13.85546875" style="123" customWidth="1"/>
    <col min="519" max="523" width="16.5703125" style="123" customWidth="1"/>
    <col min="524" max="524" width="20.5703125" style="123" customWidth="1"/>
    <col min="525" max="525" width="21.140625" style="123" customWidth="1"/>
    <col min="526" max="526" width="9.5703125" style="123" customWidth="1"/>
    <col min="527" max="527" width="0.42578125" style="123" customWidth="1"/>
    <col min="528" max="534" width="6.42578125" style="123" customWidth="1"/>
    <col min="535" max="763" width="11.42578125" style="123"/>
    <col min="764" max="764" width="1" style="123" customWidth="1"/>
    <col min="765" max="765" width="4.28515625" style="123" customWidth="1"/>
    <col min="766" max="766" width="34.7109375" style="123" customWidth="1"/>
    <col min="767" max="767" width="0" style="123" hidden="1" customWidth="1"/>
    <col min="768" max="768" width="20" style="123" customWidth="1"/>
    <col min="769" max="769" width="20.85546875" style="123" customWidth="1"/>
    <col min="770" max="770" width="25" style="123" customWidth="1"/>
    <col min="771" max="771" width="18.7109375" style="123" customWidth="1"/>
    <col min="772" max="772" width="29.7109375" style="123" customWidth="1"/>
    <col min="773" max="773" width="13.42578125" style="123" customWidth="1"/>
    <col min="774" max="774" width="13.85546875" style="123" customWidth="1"/>
    <col min="775" max="779" width="16.5703125" style="123" customWidth="1"/>
    <col min="780" max="780" width="20.5703125" style="123" customWidth="1"/>
    <col min="781" max="781" width="21.140625" style="123" customWidth="1"/>
    <col min="782" max="782" width="9.5703125" style="123" customWidth="1"/>
    <col min="783" max="783" width="0.42578125" style="123" customWidth="1"/>
    <col min="784" max="790" width="6.42578125" style="123" customWidth="1"/>
    <col min="791" max="1019" width="11.42578125" style="123"/>
    <col min="1020" max="1020" width="1" style="123" customWidth="1"/>
    <col min="1021" max="1021" width="4.28515625" style="123" customWidth="1"/>
    <col min="1022" max="1022" width="34.7109375" style="123" customWidth="1"/>
    <col min="1023" max="1023" width="0" style="123" hidden="1" customWidth="1"/>
    <col min="1024" max="1024" width="20" style="123" customWidth="1"/>
    <col min="1025" max="1025" width="20.85546875" style="123" customWidth="1"/>
    <col min="1026" max="1026" width="25" style="123" customWidth="1"/>
    <col min="1027" max="1027" width="18.7109375" style="123" customWidth="1"/>
    <col min="1028" max="1028" width="29.7109375" style="123" customWidth="1"/>
    <col min="1029" max="1029" width="13.42578125" style="123" customWidth="1"/>
    <col min="1030" max="1030" width="13.85546875" style="123" customWidth="1"/>
    <col min="1031" max="1035" width="16.5703125" style="123" customWidth="1"/>
    <col min="1036" max="1036" width="20.5703125" style="123" customWidth="1"/>
    <col min="1037" max="1037" width="21.140625" style="123" customWidth="1"/>
    <col min="1038" max="1038" width="9.5703125" style="123" customWidth="1"/>
    <col min="1039" max="1039" width="0.42578125" style="123" customWidth="1"/>
    <col min="1040" max="1046" width="6.42578125" style="123" customWidth="1"/>
    <col min="1047" max="1275" width="11.42578125" style="123"/>
    <col min="1276" max="1276" width="1" style="123" customWidth="1"/>
    <col min="1277" max="1277" width="4.28515625" style="123" customWidth="1"/>
    <col min="1278" max="1278" width="34.7109375" style="123" customWidth="1"/>
    <col min="1279" max="1279" width="0" style="123" hidden="1" customWidth="1"/>
    <col min="1280" max="1280" width="20" style="123" customWidth="1"/>
    <col min="1281" max="1281" width="20.85546875" style="123" customWidth="1"/>
    <col min="1282" max="1282" width="25" style="123" customWidth="1"/>
    <col min="1283" max="1283" width="18.7109375" style="123" customWidth="1"/>
    <col min="1284" max="1284" width="29.7109375" style="123" customWidth="1"/>
    <col min="1285" max="1285" width="13.42578125" style="123" customWidth="1"/>
    <col min="1286" max="1286" width="13.85546875" style="123" customWidth="1"/>
    <col min="1287" max="1291" width="16.5703125" style="123" customWidth="1"/>
    <col min="1292" max="1292" width="20.5703125" style="123" customWidth="1"/>
    <col min="1293" max="1293" width="21.140625" style="123" customWidth="1"/>
    <col min="1294" max="1294" width="9.5703125" style="123" customWidth="1"/>
    <col min="1295" max="1295" width="0.42578125" style="123" customWidth="1"/>
    <col min="1296" max="1302" width="6.42578125" style="123" customWidth="1"/>
    <col min="1303" max="1531" width="11.42578125" style="123"/>
    <col min="1532" max="1532" width="1" style="123" customWidth="1"/>
    <col min="1533" max="1533" width="4.28515625" style="123" customWidth="1"/>
    <col min="1534" max="1534" width="34.7109375" style="123" customWidth="1"/>
    <col min="1535" max="1535" width="0" style="123" hidden="1" customWidth="1"/>
    <col min="1536" max="1536" width="20" style="123" customWidth="1"/>
    <col min="1537" max="1537" width="20.85546875" style="123" customWidth="1"/>
    <col min="1538" max="1538" width="25" style="123" customWidth="1"/>
    <col min="1539" max="1539" width="18.7109375" style="123" customWidth="1"/>
    <col min="1540" max="1540" width="29.7109375" style="123" customWidth="1"/>
    <col min="1541" max="1541" width="13.42578125" style="123" customWidth="1"/>
    <col min="1542" max="1542" width="13.85546875" style="123" customWidth="1"/>
    <col min="1543" max="1547" width="16.5703125" style="123" customWidth="1"/>
    <col min="1548" max="1548" width="20.5703125" style="123" customWidth="1"/>
    <col min="1549" max="1549" width="21.140625" style="123" customWidth="1"/>
    <col min="1550" max="1550" width="9.5703125" style="123" customWidth="1"/>
    <col min="1551" max="1551" width="0.42578125" style="123" customWidth="1"/>
    <col min="1552" max="1558" width="6.42578125" style="123" customWidth="1"/>
    <col min="1559" max="1787" width="11.42578125" style="123"/>
    <col min="1788" max="1788" width="1" style="123" customWidth="1"/>
    <col min="1789" max="1789" width="4.28515625" style="123" customWidth="1"/>
    <col min="1790" max="1790" width="34.7109375" style="123" customWidth="1"/>
    <col min="1791" max="1791" width="0" style="123" hidden="1" customWidth="1"/>
    <col min="1792" max="1792" width="20" style="123" customWidth="1"/>
    <col min="1793" max="1793" width="20.85546875" style="123" customWidth="1"/>
    <col min="1794" max="1794" width="25" style="123" customWidth="1"/>
    <col min="1795" max="1795" width="18.7109375" style="123" customWidth="1"/>
    <col min="1796" max="1796" width="29.7109375" style="123" customWidth="1"/>
    <col min="1797" max="1797" width="13.42578125" style="123" customWidth="1"/>
    <col min="1798" max="1798" width="13.85546875" style="123" customWidth="1"/>
    <col min="1799" max="1803" width="16.5703125" style="123" customWidth="1"/>
    <col min="1804" max="1804" width="20.5703125" style="123" customWidth="1"/>
    <col min="1805" max="1805" width="21.140625" style="123" customWidth="1"/>
    <col min="1806" max="1806" width="9.5703125" style="123" customWidth="1"/>
    <col min="1807" max="1807" width="0.42578125" style="123" customWidth="1"/>
    <col min="1808" max="1814" width="6.42578125" style="123" customWidth="1"/>
    <col min="1815" max="2043" width="11.42578125" style="123"/>
    <col min="2044" max="2044" width="1" style="123" customWidth="1"/>
    <col min="2045" max="2045" width="4.28515625" style="123" customWidth="1"/>
    <col min="2046" max="2046" width="34.7109375" style="123" customWidth="1"/>
    <col min="2047" max="2047" width="0" style="123" hidden="1" customWidth="1"/>
    <col min="2048" max="2048" width="20" style="123" customWidth="1"/>
    <col min="2049" max="2049" width="20.85546875" style="123" customWidth="1"/>
    <col min="2050" max="2050" width="25" style="123" customWidth="1"/>
    <col min="2051" max="2051" width="18.7109375" style="123" customWidth="1"/>
    <col min="2052" max="2052" width="29.7109375" style="123" customWidth="1"/>
    <col min="2053" max="2053" width="13.42578125" style="123" customWidth="1"/>
    <col min="2054" max="2054" width="13.85546875" style="123" customWidth="1"/>
    <col min="2055" max="2059" width="16.5703125" style="123" customWidth="1"/>
    <col min="2060" max="2060" width="20.5703125" style="123" customWidth="1"/>
    <col min="2061" max="2061" width="21.140625" style="123" customWidth="1"/>
    <col min="2062" max="2062" width="9.5703125" style="123" customWidth="1"/>
    <col min="2063" max="2063" width="0.42578125" style="123" customWidth="1"/>
    <col min="2064" max="2070" width="6.42578125" style="123" customWidth="1"/>
    <col min="2071" max="2299" width="11.42578125" style="123"/>
    <col min="2300" max="2300" width="1" style="123" customWidth="1"/>
    <col min="2301" max="2301" width="4.28515625" style="123" customWidth="1"/>
    <col min="2302" max="2302" width="34.7109375" style="123" customWidth="1"/>
    <col min="2303" max="2303" width="0" style="123" hidden="1" customWidth="1"/>
    <col min="2304" max="2304" width="20" style="123" customWidth="1"/>
    <col min="2305" max="2305" width="20.85546875" style="123" customWidth="1"/>
    <col min="2306" max="2306" width="25" style="123" customWidth="1"/>
    <col min="2307" max="2307" width="18.7109375" style="123" customWidth="1"/>
    <col min="2308" max="2308" width="29.7109375" style="123" customWidth="1"/>
    <col min="2309" max="2309" width="13.42578125" style="123" customWidth="1"/>
    <col min="2310" max="2310" width="13.85546875" style="123" customWidth="1"/>
    <col min="2311" max="2315" width="16.5703125" style="123" customWidth="1"/>
    <col min="2316" max="2316" width="20.5703125" style="123" customWidth="1"/>
    <col min="2317" max="2317" width="21.140625" style="123" customWidth="1"/>
    <col min="2318" max="2318" width="9.5703125" style="123" customWidth="1"/>
    <col min="2319" max="2319" width="0.42578125" style="123" customWidth="1"/>
    <col min="2320" max="2326" width="6.42578125" style="123" customWidth="1"/>
    <col min="2327" max="2555" width="11.42578125" style="123"/>
    <col min="2556" max="2556" width="1" style="123" customWidth="1"/>
    <col min="2557" max="2557" width="4.28515625" style="123" customWidth="1"/>
    <col min="2558" max="2558" width="34.7109375" style="123" customWidth="1"/>
    <col min="2559" max="2559" width="0" style="123" hidden="1" customWidth="1"/>
    <col min="2560" max="2560" width="20" style="123" customWidth="1"/>
    <col min="2561" max="2561" width="20.85546875" style="123" customWidth="1"/>
    <col min="2562" max="2562" width="25" style="123" customWidth="1"/>
    <col min="2563" max="2563" width="18.7109375" style="123" customWidth="1"/>
    <col min="2564" max="2564" width="29.7109375" style="123" customWidth="1"/>
    <col min="2565" max="2565" width="13.42578125" style="123" customWidth="1"/>
    <col min="2566" max="2566" width="13.85546875" style="123" customWidth="1"/>
    <col min="2567" max="2571" width="16.5703125" style="123" customWidth="1"/>
    <col min="2572" max="2572" width="20.5703125" style="123" customWidth="1"/>
    <col min="2573" max="2573" width="21.140625" style="123" customWidth="1"/>
    <col min="2574" max="2574" width="9.5703125" style="123" customWidth="1"/>
    <col min="2575" max="2575" width="0.42578125" style="123" customWidth="1"/>
    <col min="2576" max="2582" width="6.42578125" style="123" customWidth="1"/>
    <col min="2583" max="2811" width="11.42578125" style="123"/>
    <col min="2812" max="2812" width="1" style="123" customWidth="1"/>
    <col min="2813" max="2813" width="4.28515625" style="123" customWidth="1"/>
    <col min="2814" max="2814" width="34.7109375" style="123" customWidth="1"/>
    <col min="2815" max="2815" width="0" style="123" hidden="1" customWidth="1"/>
    <col min="2816" max="2816" width="20" style="123" customWidth="1"/>
    <col min="2817" max="2817" width="20.85546875" style="123" customWidth="1"/>
    <col min="2818" max="2818" width="25" style="123" customWidth="1"/>
    <col min="2819" max="2819" width="18.7109375" style="123" customWidth="1"/>
    <col min="2820" max="2820" width="29.7109375" style="123" customWidth="1"/>
    <col min="2821" max="2821" width="13.42578125" style="123" customWidth="1"/>
    <col min="2822" max="2822" width="13.85546875" style="123" customWidth="1"/>
    <col min="2823" max="2827" width="16.5703125" style="123" customWidth="1"/>
    <col min="2828" max="2828" width="20.5703125" style="123" customWidth="1"/>
    <col min="2829" max="2829" width="21.140625" style="123" customWidth="1"/>
    <col min="2830" max="2830" width="9.5703125" style="123" customWidth="1"/>
    <col min="2831" max="2831" width="0.42578125" style="123" customWidth="1"/>
    <col min="2832" max="2838" width="6.42578125" style="123" customWidth="1"/>
    <col min="2839" max="3067" width="11.42578125" style="123"/>
    <col min="3068" max="3068" width="1" style="123" customWidth="1"/>
    <col min="3069" max="3069" width="4.28515625" style="123" customWidth="1"/>
    <col min="3070" max="3070" width="34.7109375" style="123" customWidth="1"/>
    <col min="3071" max="3071" width="0" style="123" hidden="1" customWidth="1"/>
    <col min="3072" max="3072" width="20" style="123" customWidth="1"/>
    <col min="3073" max="3073" width="20.85546875" style="123" customWidth="1"/>
    <col min="3074" max="3074" width="25" style="123" customWidth="1"/>
    <col min="3075" max="3075" width="18.7109375" style="123" customWidth="1"/>
    <col min="3076" max="3076" width="29.7109375" style="123" customWidth="1"/>
    <col min="3077" max="3077" width="13.42578125" style="123" customWidth="1"/>
    <col min="3078" max="3078" width="13.85546875" style="123" customWidth="1"/>
    <col min="3079" max="3083" width="16.5703125" style="123" customWidth="1"/>
    <col min="3084" max="3084" width="20.5703125" style="123" customWidth="1"/>
    <col min="3085" max="3085" width="21.140625" style="123" customWidth="1"/>
    <col min="3086" max="3086" width="9.5703125" style="123" customWidth="1"/>
    <col min="3087" max="3087" width="0.42578125" style="123" customWidth="1"/>
    <col min="3088" max="3094" width="6.42578125" style="123" customWidth="1"/>
    <col min="3095" max="3323" width="11.42578125" style="123"/>
    <col min="3324" max="3324" width="1" style="123" customWidth="1"/>
    <col min="3325" max="3325" width="4.28515625" style="123" customWidth="1"/>
    <col min="3326" max="3326" width="34.7109375" style="123" customWidth="1"/>
    <col min="3327" max="3327" width="0" style="123" hidden="1" customWidth="1"/>
    <col min="3328" max="3328" width="20" style="123" customWidth="1"/>
    <col min="3329" max="3329" width="20.85546875" style="123" customWidth="1"/>
    <col min="3330" max="3330" width="25" style="123" customWidth="1"/>
    <col min="3331" max="3331" width="18.7109375" style="123" customWidth="1"/>
    <col min="3332" max="3332" width="29.7109375" style="123" customWidth="1"/>
    <col min="3333" max="3333" width="13.42578125" style="123" customWidth="1"/>
    <col min="3334" max="3334" width="13.85546875" style="123" customWidth="1"/>
    <col min="3335" max="3339" width="16.5703125" style="123" customWidth="1"/>
    <col min="3340" max="3340" width="20.5703125" style="123" customWidth="1"/>
    <col min="3341" max="3341" width="21.140625" style="123" customWidth="1"/>
    <col min="3342" max="3342" width="9.5703125" style="123" customWidth="1"/>
    <col min="3343" max="3343" width="0.42578125" style="123" customWidth="1"/>
    <col min="3344" max="3350" width="6.42578125" style="123" customWidth="1"/>
    <col min="3351" max="3579" width="11.42578125" style="123"/>
    <col min="3580" max="3580" width="1" style="123" customWidth="1"/>
    <col min="3581" max="3581" width="4.28515625" style="123" customWidth="1"/>
    <col min="3582" max="3582" width="34.7109375" style="123" customWidth="1"/>
    <col min="3583" max="3583" width="0" style="123" hidden="1" customWidth="1"/>
    <col min="3584" max="3584" width="20" style="123" customWidth="1"/>
    <col min="3585" max="3585" width="20.85546875" style="123" customWidth="1"/>
    <col min="3586" max="3586" width="25" style="123" customWidth="1"/>
    <col min="3587" max="3587" width="18.7109375" style="123" customWidth="1"/>
    <col min="3588" max="3588" width="29.7109375" style="123" customWidth="1"/>
    <col min="3589" max="3589" width="13.42578125" style="123" customWidth="1"/>
    <col min="3590" max="3590" width="13.85546875" style="123" customWidth="1"/>
    <col min="3591" max="3595" width="16.5703125" style="123" customWidth="1"/>
    <col min="3596" max="3596" width="20.5703125" style="123" customWidth="1"/>
    <col min="3597" max="3597" width="21.140625" style="123" customWidth="1"/>
    <col min="3598" max="3598" width="9.5703125" style="123" customWidth="1"/>
    <col min="3599" max="3599" width="0.42578125" style="123" customWidth="1"/>
    <col min="3600" max="3606" width="6.42578125" style="123" customWidth="1"/>
    <col min="3607" max="3835" width="11.42578125" style="123"/>
    <col min="3836" max="3836" width="1" style="123" customWidth="1"/>
    <col min="3837" max="3837" width="4.28515625" style="123" customWidth="1"/>
    <col min="3838" max="3838" width="34.7109375" style="123" customWidth="1"/>
    <col min="3839" max="3839" width="0" style="123" hidden="1" customWidth="1"/>
    <col min="3840" max="3840" width="20" style="123" customWidth="1"/>
    <col min="3841" max="3841" width="20.85546875" style="123" customWidth="1"/>
    <col min="3842" max="3842" width="25" style="123" customWidth="1"/>
    <col min="3843" max="3843" width="18.7109375" style="123" customWidth="1"/>
    <col min="3844" max="3844" width="29.7109375" style="123" customWidth="1"/>
    <col min="3845" max="3845" width="13.42578125" style="123" customWidth="1"/>
    <col min="3846" max="3846" width="13.85546875" style="123" customWidth="1"/>
    <col min="3847" max="3851" width="16.5703125" style="123" customWidth="1"/>
    <col min="3852" max="3852" width="20.5703125" style="123" customWidth="1"/>
    <col min="3853" max="3853" width="21.140625" style="123" customWidth="1"/>
    <col min="3854" max="3854" width="9.5703125" style="123" customWidth="1"/>
    <col min="3855" max="3855" width="0.42578125" style="123" customWidth="1"/>
    <col min="3856" max="3862" width="6.42578125" style="123" customWidth="1"/>
    <col min="3863" max="4091" width="11.42578125" style="123"/>
    <col min="4092" max="4092" width="1" style="123" customWidth="1"/>
    <col min="4093" max="4093" width="4.28515625" style="123" customWidth="1"/>
    <col min="4094" max="4094" width="34.7109375" style="123" customWidth="1"/>
    <col min="4095" max="4095" width="0" style="123" hidden="1" customWidth="1"/>
    <col min="4096" max="4096" width="20" style="123" customWidth="1"/>
    <col min="4097" max="4097" width="20.85546875" style="123" customWidth="1"/>
    <col min="4098" max="4098" width="25" style="123" customWidth="1"/>
    <col min="4099" max="4099" width="18.7109375" style="123" customWidth="1"/>
    <col min="4100" max="4100" width="29.7109375" style="123" customWidth="1"/>
    <col min="4101" max="4101" width="13.42578125" style="123" customWidth="1"/>
    <col min="4102" max="4102" width="13.85546875" style="123" customWidth="1"/>
    <col min="4103" max="4107" width="16.5703125" style="123" customWidth="1"/>
    <col min="4108" max="4108" width="20.5703125" style="123" customWidth="1"/>
    <col min="4109" max="4109" width="21.140625" style="123" customWidth="1"/>
    <col min="4110" max="4110" width="9.5703125" style="123" customWidth="1"/>
    <col min="4111" max="4111" width="0.42578125" style="123" customWidth="1"/>
    <col min="4112" max="4118" width="6.42578125" style="123" customWidth="1"/>
    <col min="4119" max="4347" width="11.42578125" style="123"/>
    <col min="4348" max="4348" width="1" style="123" customWidth="1"/>
    <col min="4349" max="4349" width="4.28515625" style="123" customWidth="1"/>
    <col min="4350" max="4350" width="34.7109375" style="123" customWidth="1"/>
    <col min="4351" max="4351" width="0" style="123" hidden="1" customWidth="1"/>
    <col min="4352" max="4352" width="20" style="123" customWidth="1"/>
    <col min="4353" max="4353" width="20.85546875" style="123" customWidth="1"/>
    <col min="4354" max="4354" width="25" style="123" customWidth="1"/>
    <col min="4355" max="4355" width="18.7109375" style="123" customWidth="1"/>
    <col min="4356" max="4356" width="29.7109375" style="123" customWidth="1"/>
    <col min="4357" max="4357" width="13.42578125" style="123" customWidth="1"/>
    <col min="4358" max="4358" width="13.85546875" style="123" customWidth="1"/>
    <col min="4359" max="4363" width="16.5703125" style="123" customWidth="1"/>
    <col min="4364" max="4364" width="20.5703125" style="123" customWidth="1"/>
    <col min="4365" max="4365" width="21.140625" style="123" customWidth="1"/>
    <col min="4366" max="4366" width="9.5703125" style="123" customWidth="1"/>
    <col min="4367" max="4367" width="0.42578125" style="123" customWidth="1"/>
    <col min="4368" max="4374" width="6.42578125" style="123" customWidth="1"/>
    <col min="4375" max="4603" width="11.42578125" style="123"/>
    <col min="4604" max="4604" width="1" style="123" customWidth="1"/>
    <col min="4605" max="4605" width="4.28515625" style="123" customWidth="1"/>
    <col min="4606" max="4606" width="34.7109375" style="123" customWidth="1"/>
    <col min="4607" max="4607" width="0" style="123" hidden="1" customWidth="1"/>
    <col min="4608" max="4608" width="20" style="123" customWidth="1"/>
    <col min="4609" max="4609" width="20.85546875" style="123" customWidth="1"/>
    <col min="4610" max="4610" width="25" style="123" customWidth="1"/>
    <col min="4611" max="4611" width="18.7109375" style="123" customWidth="1"/>
    <col min="4612" max="4612" width="29.7109375" style="123" customWidth="1"/>
    <col min="4613" max="4613" width="13.42578125" style="123" customWidth="1"/>
    <col min="4614" max="4614" width="13.85546875" style="123" customWidth="1"/>
    <col min="4615" max="4619" width="16.5703125" style="123" customWidth="1"/>
    <col min="4620" max="4620" width="20.5703125" style="123" customWidth="1"/>
    <col min="4621" max="4621" width="21.140625" style="123" customWidth="1"/>
    <col min="4622" max="4622" width="9.5703125" style="123" customWidth="1"/>
    <col min="4623" max="4623" width="0.42578125" style="123" customWidth="1"/>
    <col min="4624" max="4630" width="6.42578125" style="123" customWidth="1"/>
    <col min="4631" max="4859" width="11.42578125" style="123"/>
    <col min="4860" max="4860" width="1" style="123" customWidth="1"/>
    <col min="4861" max="4861" width="4.28515625" style="123" customWidth="1"/>
    <col min="4862" max="4862" width="34.7109375" style="123" customWidth="1"/>
    <col min="4863" max="4863" width="0" style="123" hidden="1" customWidth="1"/>
    <col min="4864" max="4864" width="20" style="123" customWidth="1"/>
    <col min="4865" max="4865" width="20.85546875" style="123" customWidth="1"/>
    <col min="4866" max="4866" width="25" style="123" customWidth="1"/>
    <col min="4867" max="4867" width="18.7109375" style="123" customWidth="1"/>
    <col min="4868" max="4868" width="29.7109375" style="123" customWidth="1"/>
    <col min="4869" max="4869" width="13.42578125" style="123" customWidth="1"/>
    <col min="4870" max="4870" width="13.85546875" style="123" customWidth="1"/>
    <col min="4871" max="4875" width="16.5703125" style="123" customWidth="1"/>
    <col min="4876" max="4876" width="20.5703125" style="123" customWidth="1"/>
    <col min="4877" max="4877" width="21.140625" style="123" customWidth="1"/>
    <col min="4878" max="4878" width="9.5703125" style="123" customWidth="1"/>
    <col min="4879" max="4879" width="0.42578125" style="123" customWidth="1"/>
    <col min="4880" max="4886" width="6.42578125" style="123" customWidth="1"/>
    <col min="4887" max="5115" width="11.42578125" style="123"/>
    <col min="5116" max="5116" width="1" style="123" customWidth="1"/>
    <col min="5117" max="5117" width="4.28515625" style="123" customWidth="1"/>
    <col min="5118" max="5118" width="34.7109375" style="123" customWidth="1"/>
    <col min="5119" max="5119" width="0" style="123" hidden="1" customWidth="1"/>
    <col min="5120" max="5120" width="20" style="123" customWidth="1"/>
    <col min="5121" max="5121" width="20.85546875" style="123" customWidth="1"/>
    <col min="5122" max="5122" width="25" style="123" customWidth="1"/>
    <col min="5123" max="5123" width="18.7109375" style="123" customWidth="1"/>
    <col min="5124" max="5124" width="29.7109375" style="123" customWidth="1"/>
    <col min="5125" max="5125" width="13.42578125" style="123" customWidth="1"/>
    <col min="5126" max="5126" width="13.85546875" style="123" customWidth="1"/>
    <col min="5127" max="5131" width="16.5703125" style="123" customWidth="1"/>
    <col min="5132" max="5132" width="20.5703125" style="123" customWidth="1"/>
    <col min="5133" max="5133" width="21.140625" style="123" customWidth="1"/>
    <col min="5134" max="5134" width="9.5703125" style="123" customWidth="1"/>
    <col min="5135" max="5135" width="0.42578125" style="123" customWidth="1"/>
    <col min="5136" max="5142" width="6.42578125" style="123" customWidth="1"/>
    <col min="5143" max="5371" width="11.42578125" style="123"/>
    <col min="5372" max="5372" width="1" style="123" customWidth="1"/>
    <col min="5373" max="5373" width="4.28515625" style="123" customWidth="1"/>
    <col min="5374" max="5374" width="34.7109375" style="123" customWidth="1"/>
    <col min="5375" max="5375" width="0" style="123" hidden="1" customWidth="1"/>
    <col min="5376" max="5376" width="20" style="123" customWidth="1"/>
    <col min="5377" max="5377" width="20.85546875" style="123" customWidth="1"/>
    <col min="5378" max="5378" width="25" style="123" customWidth="1"/>
    <col min="5379" max="5379" width="18.7109375" style="123" customWidth="1"/>
    <col min="5380" max="5380" width="29.7109375" style="123" customWidth="1"/>
    <col min="5381" max="5381" width="13.42578125" style="123" customWidth="1"/>
    <col min="5382" max="5382" width="13.85546875" style="123" customWidth="1"/>
    <col min="5383" max="5387" width="16.5703125" style="123" customWidth="1"/>
    <col min="5388" max="5388" width="20.5703125" style="123" customWidth="1"/>
    <col min="5389" max="5389" width="21.140625" style="123" customWidth="1"/>
    <col min="5390" max="5390" width="9.5703125" style="123" customWidth="1"/>
    <col min="5391" max="5391" width="0.42578125" style="123" customWidth="1"/>
    <col min="5392" max="5398" width="6.42578125" style="123" customWidth="1"/>
    <col min="5399" max="5627" width="11.42578125" style="123"/>
    <col min="5628" max="5628" width="1" style="123" customWidth="1"/>
    <col min="5629" max="5629" width="4.28515625" style="123" customWidth="1"/>
    <col min="5630" max="5630" width="34.7109375" style="123" customWidth="1"/>
    <col min="5631" max="5631" width="0" style="123" hidden="1" customWidth="1"/>
    <col min="5632" max="5632" width="20" style="123" customWidth="1"/>
    <col min="5633" max="5633" width="20.85546875" style="123" customWidth="1"/>
    <col min="5634" max="5634" width="25" style="123" customWidth="1"/>
    <col min="5635" max="5635" width="18.7109375" style="123" customWidth="1"/>
    <col min="5636" max="5636" width="29.7109375" style="123" customWidth="1"/>
    <col min="5637" max="5637" width="13.42578125" style="123" customWidth="1"/>
    <col min="5638" max="5638" width="13.85546875" style="123" customWidth="1"/>
    <col min="5639" max="5643" width="16.5703125" style="123" customWidth="1"/>
    <col min="5644" max="5644" width="20.5703125" style="123" customWidth="1"/>
    <col min="5645" max="5645" width="21.140625" style="123" customWidth="1"/>
    <col min="5646" max="5646" width="9.5703125" style="123" customWidth="1"/>
    <col min="5647" max="5647" width="0.42578125" style="123" customWidth="1"/>
    <col min="5648" max="5654" width="6.42578125" style="123" customWidth="1"/>
    <col min="5655" max="5883" width="11.42578125" style="123"/>
    <col min="5884" max="5884" width="1" style="123" customWidth="1"/>
    <col min="5885" max="5885" width="4.28515625" style="123" customWidth="1"/>
    <col min="5886" max="5886" width="34.7109375" style="123" customWidth="1"/>
    <col min="5887" max="5887" width="0" style="123" hidden="1" customWidth="1"/>
    <col min="5888" max="5888" width="20" style="123" customWidth="1"/>
    <col min="5889" max="5889" width="20.85546875" style="123" customWidth="1"/>
    <col min="5890" max="5890" width="25" style="123" customWidth="1"/>
    <col min="5891" max="5891" width="18.7109375" style="123" customWidth="1"/>
    <col min="5892" max="5892" width="29.7109375" style="123" customWidth="1"/>
    <col min="5893" max="5893" width="13.42578125" style="123" customWidth="1"/>
    <col min="5894" max="5894" width="13.85546875" style="123" customWidth="1"/>
    <col min="5895" max="5899" width="16.5703125" style="123" customWidth="1"/>
    <col min="5900" max="5900" width="20.5703125" style="123" customWidth="1"/>
    <col min="5901" max="5901" width="21.140625" style="123" customWidth="1"/>
    <col min="5902" max="5902" width="9.5703125" style="123" customWidth="1"/>
    <col min="5903" max="5903" width="0.42578125" style="123" customWidth="1"/>
    <col min="5904" max="5910" width="6.42578125" style="123" customWidth="1"/>
    <col min="5911" max="6139" width="11.42578125" style="123"/>
    <col min="6140" max="6140" width="1" style="123" customWidth="1"/>
    <col min="6141" max="6141" width="4.28515625" style="123" customWidth="1"/>
    <col min="6142" max="6142" width="34.7109375" style="123" customWidth="1"/>
    <col min="6143" max="6143" width="0" style="123" hidden="1" customWidth="1"/>
    <col min="6144" max="6144" width="20" style="123" customWidth="1"/>
    <col min="6145" max="6145" width="20.85546875" style="123" customWidth="1"/>
    <col min="6146" max="6146" width="25" style="123" customWidth="1"/>
    <col min="6147" max="6147" width="18.7109375" style="123" customWidth="1"/>
    <col min="6148" max="6148" width="29.7109375" style="123" customWidth="1"/>
    <col min="6149" max="6149" width="13.42578125" style="123" customWidth="1"/>
    <col min="6150" max="6150" width="13.85546875" style="123" customWidth="1"/>
    <col min="6151" max="6155" width="16.5703125" style="123" customWidth="1"/>
    <col min="6156" max="6156" width="20.5703125" style="123" customWidth="1"/>
    <col min="6157" max="6157" width="21.140625" style="123" customWidth="1"/>
    <col min="6158" max="6158" width="9.5703125" style="123" customWidth="1"/>
    <col min="6159" max="6159" width="0.42578125" style="123" customWidth="1"/>
    <col min="6160" max="6166" width="6.42578125" style="123" customWidth="1"/>
    <col min="6167" max="6395" width="11.42578125" style="123"/>
    <col min="6396" max="6396" width="1" style="123" customWidth="1"/>
    <col min="6397" max="6397" width="4.28515625" style="123" customWidth="1"/>
    <col min="6398" max="6398" width="34.7109375" style="123" customWidth="1"/>
    <col min="6399" max="6399" width="0" style="123" hidden="1" customWidth="1"/>
    <col min="6400" max="6400" width="20" style="123" customWidth="1"/>
    <col min="6401" max="6401" width="20.85546875" style="123" customWidth="1"/>
    <col min="6402" max="6402" width="25" style="123" customWidth="1"/>
    <col min="6403" max="6403" width="18.7109375" style="123" customWidth="1"/>
    <col min="6404" max="6404" width="29.7109375" style="123" customWidth="1"/>
    <col min="6405" max="6405" width="13.42578125" style="123" customWidth="1"/>
    <col min="6406" max="6406" width="13.85546875" style="123" customWidth="1"/>
    <col min="6407" max="6411" width="16.5703125" style="123" customWidth="1"/>
    <col min="6412" max="6412" width="20.5703125" style="123" customWidth="1"/>
    <col min="6413" max="6413" width="21.140625" style="123" customWidth="1"/>
    <col min="6414" max="6414" width="9.5703125" style="123" customWidth="1"/>
    <col min="6415" max="6415" width="0.42578125" style="123" customWidth="1"/>
    <col min="6416" max="6422" width="6.42578125" style="123" customWidth="1"/>
    <col min="6423" max="6651" width="11.42578125" style="123"/>
    <col min="6652" max="6652" width="1" style="123" customWidth="1"/>
    <col min="6653" max="6653" width="4.28515625" style="123" customWidth="1"/>
    <col min="6654" max="6654" width="34.7109375" style="123" customWidth="1"/>
    <col min="6655" max="6655" width="0" style="123" hidden="1" customWidth="1"/>
    <col min="6656" max="6656" width="20" style="123" customWidth="1"/>
    <col min="6657" max="6657" width="20.85546875" style="123" customWidth="1"/>
    <col min="6658" max="6658" width="25" style="123" customWidth="1"/>
    <col min="6659" max="6659" width="18.7109375" style="123" customWidth="1"/>
    <col min="6660" max="6660" width="29.7109375" style="123" customWidth="1"/>
    <col min="6661" max="6661" width="13.42578125" style="123" customWidth="1"/>
    <col min="6662" max="6662" width="13.85546875" style="123" customWidth="1"/>
    <col min="6663" max="6667" width="16.5703125" style="123" customWidth="1"/>
    <col min="6668" max="6668" width="20.5703125" style="123" customWidth="1"/>
    <col min="6669" max="6669" width="21.140625" style="123" customWidth="1"/>
    <col min="6670" max="6670" width="9.5703125" style="123" customWidth="1"/>
    <col min="6671" max="6671" width="0.42578125" style="123" customWidth="1"/>
    <col min="6672" max="6678" width="6.42578125" style="123" customWidth="1"/>
    <col min="6679" max="6907" width="11.42578125" style="123"/>
    <col min="6908" max="6908" width="1" style="123" customWidth="1"/>
    <col min="6909" max="6909" width="4.28515625" style="123" customWidth="1"/>
    <col min="6910" max="6910" width="34.7109375" style="123" customWidth="1"/>
    <col min="6911" max="6911" width="0" style="123" hidden="1" customWidth="1"/>
    <col min="6912" max="6912" width="20" style="123" customWidth="1"/>
    <col min="6913" max="6913" width="20.85546875" style="123" customWidth="1"/>
    <col min="6914" max="6914" width="25" style="123" customWidth="1"/>
    <col min="6915" max="6915" width="18.7109375" style="123" customWidth="1"/>
    <col min="6916" max="6916" width="29.7109375" style="123" customWidth="1"/>
    <col min="6917" max="6917" width="13.42578125" style="123" customWidth="1"/>
    <col min="6918" max="6918" width="13.85546875" style="123" customWidth="1"/>
    <col min="6919" max="6923" width="16.5703125" style="123" customWidth="1"/>
    <col min="6924" max="6924" width="20.5703125" style="123" customWidth="1"/>
    <col min="6925" max="6925" width="21.140625" style="123" customWidth="1"/>
    <col min="6926" max="6926" width="9.5703125" style="123" customWidth="1"/>
    <col min="6927" max="6927" width="0.42578125" style="123" customWidth="1"/>
    <col min="6928" max="6934" width="6.42578125" style="123" customWidth="1"/>
    <col min="6935" max="7163" width="11.42578125" style="123"/>
    <col min="7164" max="7164" width="1" style="123" customWidth="1"/>
    <col min="7165" max="7165" width="4.28515625" style="123" customWidth="1"/>
    <col min="7166" max="7166" width="34.7109375" style="123" customWidth="1"/>
    <col min="7167" max="7167" width="0" style="123" hidden="1" customWidth="1"/>
    <col min="7168" max="7168" width="20" style="123" customWidth="1"/>
    <col min="7169" max="7169" width="20.85546875" style="123" customWidth="1"/>
    <col min="7170" max="7170" width="25" style="123" customWidth="1"/>
    <col min="7171" max="7171" width="18.7109375" style="123" customWidth="1"/>
    <col min="7172" max="7172" width="29.7109375" style="123" customWidth="1"/>
    <col min="7173" max="7173" width="13.42578125" style="123" customWidth="1"/>
    <col min="7174" max="7174" width="13.85546875" style="123" customWidth="1"/>
    <col min="7175" max="7179" width="16.5703125" style="123" customWidth="1"/>
    <col min="7180" max="7180" width="20.5703125" style="123" customWidth="1"/>
    <col min="7181" max="7181" width="21.140625" style="123" customWidth="1"/>
    <col min="7182" max="7182" width="9.5703125" style="123" customWidth="1"/>
    <col min="7183" max="7183" width="0.42578125" style="123" customWidth="1"/>
    <col min="7184" max="7190" width="6.42578125" style="123" customWidth="1"/>
    <col min="7191" max="7419" width="11.42578125" style="123"/>
    <col min="7420" max="7420" width="1" style="123" customWidth="1"/>
    <col min="7421" max="7421" width="4.28515625" style="123" customWidth="1"/>
    <col min="7422" max="7422" width="34.7109375" style="123" customWidth="1"/>
    <col min="7423" max="7423" width="0" style="123" hidden="1" customWidth="1"/>
    <col min="7424" max="7424" width="20" style="123" customWidth="1"/>
    <col min="7425" max="7425" width="20.85546875" style="123" customWidth="1"/>
    <col min="7426" max="7426" width="25" style="123" customWidth="1"/>
    <col min="7427" max="7427" width="18.7109375" style="123" customWidth="1"/>
    <col min="7428" max="7428" width="29.7109375" style="123" customWidth="1"/>
    <col min="7429" max="7429" width="13.42578125" style="123" customWidth="1"/>
    <col min="7430" max="7430" width="13.85546875" style="123" customWidth="1"/>
    <col min="7431" max="7435" width="16.5703125" style="123" customWidth="1"/>
    <col min="7436" max="7436" width="20.5703125" style="123" customWidth="1"/>
    <col min="7437" max="7437" width="21.140625" style="123" customWidth="1"/>
    <col min="7438" max="7438" width="9.5703125" style="123" customWidth="1"/>
    <col min="7439" max="7439" width="0.42578125" style="123" customWidth="1"/>
    <col min="7440" max="7446" width="6.42578125" style="123" customWidth="1"/>
    <col min="7447" max="7675" width="11.42578125" style="123"/>
    <col min="7676" max="7676" width="1" style="123" customWidth="1"/>
    <col min="7677" max="7677" width="4.28515625" style="123" customWidth="1"/>
    <col min="7678" max="7678" width="34.7109375" style="123" customWidth="1"/>
    <col min="7679" max="7679" width="0" style="123" hidden="1" customWidth="1"/>
    <col min="7680" max="7680" width="20" style="123" customWidth="1"/>
    <col min="7681" max="7681" width="20.85546875" style="123" customWidth="1"/>
    <col min="7682" max="7682" width="25" style="123" customWidth="1"/>
    <col min="7683" max="7683" width="18.7109375" style="123" customWidth="1"/>
    <col min="7684" max="7684" width="29.7109375" style="123" customWidth="1"/>
    <col min="7685" max="7685" width="13.42578125" style="123" customWidth="1"/>
    <col min="7686" max="7686" width="13.85546875" style="123" customWidth="1"/>
    <col min="7687" max="7691" width="16.5703125" style="123" customWidth="1"/>
    <col min="7692" max="7692" width="20.5703125" style="123" customWidth="1"/>
    <col min="7693" max="7693" width="21.140625" style="123" customWidth="1"/>
    <col min="7694" max="7694" width="9.5703125" style="123" customWidth="1"/>
    <col min="7695" max="7695" width="0.42578125" style="123" customWidth="1"/>
    <col min="7696" max="7702" width="6.42578125" style="123" customWidth="1"/>
    <col min="7703" max="7931" width="11.42578125" style="123"/>
    <col min="7932" max="7932" width="1" style="123" customWidth="1"/>
    <col min="7933" max="7933" width="4.28515625" style="123" customWidth="1"/>
    <col min="7934" max="7934" width="34.7109375" style="123" customWidth="1"/>
    <col min="7935" max="7935" width="0" style="123" hidden="1" customWidth="1"/>
    <col min="7936" max="7936" width="20" style="123" customWidth="1"/>
    <col min="7937" max="7937" width="20.85546875" style="123" customWidth="1"/>
    <col min="7938" max="7938" width="25" style="123" customWidth="1"/>
    <col min="7939" max="7939" width="18.7109375" style="123" customWidth="1"/>
    <col min="7940" max="7940" width="29.7109375" style="123" customWidth="1"/>
    <col min="7941" max="7941" width="13.42578125" style="123" customWidth="1"/>
    <col min="7942" max="7942" width="13.85546875" style="123" customWidth="1"/>
    <col min="7943" max="7947" width="16.5703125" style="123" customWidth="1"/>
    <col min="7948" max="7948" width="20.5703125" style="123" customWidth="1"/>
    <col min="7949" max="7949" width="21.140625" style="123" customWidth="1"/>
    <col min="7950" max="7950" width="9.5703125" style="123" customWidth="1"/>
    <col min="7951" max="7951" width="0.42578125" style="123" customWidth="1"/>
    <col min="7952" max="7958" width="6.42578125" style="123" customWidth="1"/>
    <col min="7959" max="8187" width="11.42578125" style="123"/>
    <col min="8188" max="8188" width="1" style="123" customWidth="1"/>
    <col min="8189" max="8189" width="4.28515625" style="123" customWidth="1"/>
    <col min="8190" max="8190" width="34.7109375" style="123" customWidth="1"/>
    <col min="8191" max="8191" width="0" style="123" hidden="1" customWidth="1"/>
    <col min="8192" max="8192" width="20" style="123" customWidth="1"/>
    <col min="8193" max="8193" width="20.85546875" style="123" customWidth="1"/>
    <col min="8194" max="8194" width="25" style="123" customWidth="1"/>
    <col min="8195" max="8195" width="18.7109375" style="123" customWidth="1"/>
    <col min="8196" max="8196" width="29.7109375" style="123" customWidth="1"/>
    <col min="8197" max="8197" width="13.42578125" style="123" customWidth="1"/>
    <col min="8198" max="8198" width="13.85546875" style="123" customWidth="1"/>
    <col min="8199" max="8203" width="16.5703125" style="123" customWidth="1"/>
    <col min="8204" max="8204" width="20.5703125" style="123" customWidth="1"/>
    <col min="8205" max="8205" width="21.140625" style="123" customWidth="1"/>
    <col min="8206" max="8206" width="9.5703125" style="123" customWidth="1"/>
    <col min="8207" max="8207" width="0.42578125" style="123" customWidth="1"/>
    <col min="8208" max="8214" width="6.42578125" style="123" customWidth="1"/>
    <col min="8215" max="8443" width="11.42578125" style="123"/>
    <col min="8444" max="8444" width="1" style="123" customWidth="1"/>
    <col min="8445" max="8445" width="4.28515625" style="123" customWidth="1"/>
    <col min="8446" max="8446" width="34.7109375" style="123" customWidth="1"/>
    <col min="8447" max="8447" width="0" style="123" hidden="1" customWidth="1"/>
    <col min="8448" max="8448" width="20" style="123" customWidth="1"/>
    <col min="8449" max="8449" width="20.85546875" style="123" customWidth="1"/>
    <col min="8450" max="8450" width="25" style="123" customWidth="1"/>
    <col min="8451" max="8451" width="18.7109375" style="123" customWidth="1"/>
    <col min="8452" max="8452" width="29.7109375" style="123" customWidth="1"/>
    <col min="8453" max="8453" width="13.42578125" style="123" customWidth="1"/>
    <col min="8454" max="8454" width="13.85546875" style="123" customWidth="1"/>
    <col min="8455" max="8459" width="16.5703125" style="123" customWidth="1"/>
    <col min="8460" max="8460" width="20.5703125" style="123" customWidth="1"/>
    <col min="8461" max="8461" width="21.140625" style="123" customWidth="1"/>
    <col min="8462" max="8462" width="9.5703125" style="123" customWidth="1"/>
    <col min="8463" max="8463" width="0.42578125" style="123" customWidth="1"/>
    <col min="8464" max="8470" width="6.42578125" style="123" customWidth="1"/>
    <col min="8471" max="8699" width="11.42578125" style="123"/>
    <col min="8700" max="8700" width="1" style="123" customWidth="1"/>
    <col min="8701" max="8701" width="4.28515625" style="123" customWidth="1"/>
    <col min="8702" max="8702" width="34.7109375" style="123" customWidth="1"/>
    <col min="8703" max="8703" width="0" style="123" hidden="1" customWidth="1"/>
    <col min="8704" max="8704" width="20" style="123" customWidth="1"/>
    <col min="8705" max="8705" width="20.85546875" style="123" customWidth="1"/>
    <col min="8706" max="8706" width="25" style="123" customWidth="1"/>
    <col min="8707" max="8707" width="18.7109375" style="123" customWidth="1"/>
    <col min="8708" max="8708" width="29.7109375" style="123" customWidth="1"/>
    <col min="8709" max="8709" width="13.42578125" style="123" customWidth="1"/>
    <col min="8710" max="8710" width="13.85546875" style="123" customWidth="1"/>
    <col min="8711" max="8715" width="16.5703125" style="123" customWidth="1"/>
    <col min="8716" max="8716" width="20.5703125" style="123" customWidth="1"/>
    <col min="8717" max="8717" width="21.140625" style="123" customWidth="1"/>
    <col min="8718" max="8718" width="9.5703125" style="123" customWidth="1"/>
    <col min="8719" max="8719" width="0.42578125" style="123" customWidth="1"/>
    <col min="8720" max="8726" width="6.42578125" style="123" customWidth="1"/>
    <col min="8727" max="8955" width="11.42578125" style="123"/>
    <col min="8956" max="8956" width="1" style="123" customWidth="1"/>
    <col min="8957" max="8957" width="4.28515625" style="123" customWidth="1"/>
    <col min="8958" max="8958" width="34.7109375" style="123" customWidth="1"/>
    <col min="8959" max="8959" width="0" style="123" hidden="1" customWidth="1"/>
    <col min="8960" max="8960" width="20" style="123" customWidth="1"/>
    <col min="8961" max="8961" width="20.85546875" style="123" customWidth="1"/>
    <col min="8962" max="8962" width="25" style="123" customWidth="1"/>
    <col min="8963" max="8963" width="18.7109375" style="123" customWidth="1"/>
    <col min="8964" max="8964" width="29.7109375" style="123" customWidth="1"/>
    <col min="8965" max="8965" width="13.42578125" style="123" customWidth="1"/>
    <col min="8966" max="8966" width="13.85546875" style="123" customWidth="1"/>
    <col min="8967" max="8971" width="16.5703125" style="123" customWidth="1"/>
    <col min="8972" max="8972" width="20.5703125" style="123" customWidth="1"/>
    <col min="8973" max="8973" width="21.140625" style="123" customWidth="1"/>
    <col min="8974" max="8974" width="9.5703125" style="123" customWidth="1"/>
    <col min="8975" max="8975" width="0.42578125" style="123" customWidth="1"/>
    <col min="8976" max="8982" width="6.42578125" style="123" customWidth="1"/>
    <col min="8983" max="9211" width="11.42578125" style="123"/>
    <col min="9212" max="9212" width="1" style="123" customWidth="1"/>
    <col min="9213" max="9213" width="4.28515625" style="123" customWidth="1"/>
    <col min="9214" max="9214" width="34.7109375" style="123" customWidth="1"/>
    <col min="9215" max="9215" width="0" style="123" hidden="1" customWidth="1"/>
    <col min="9216" max="9216" width="20" style="123" customWidth="1"/>
    <col min="9217" max="9217" width="20.85546875" style="123" customWidth="1"/>
    <col min="9218" max="9218" width="25" style="123" customWidth="1"/>
    <col min="9219" max="9219" width="18.7109375" style="123" customWidth="1"/>
    <col min="9220" max="9220" width="29.7109375" style="123" customWidth="1"/>
    <col min="9221" max="9221" width="13.42578125" style="123" customWidth="1"/>
    <col min="9222" max="9222" width="13.85546875" style="123" customWidth="1"/>
    <col min="9223" max="9227" width="16.5703125" style="123" customWidth="1"/>
    <col min="9228" max="9228" width="20.5703125" style="123" customWidth="1"/>
    <col min="9229" max="9229" width="21.140625" style="123" customWidth="1"/>
    <col min="9230" max="9230" width="9.5703125" style="123" customWidth="1"/>
    <col min="9231" max="9231" width="0.42578125" style="123" customWidth="1"/>
    <col min="9232" max="9238" width="6.42578125" style="123" customWidth="1"/>
    <col min="9239" max="9467" width="11.42578125" style="123"/>
    <col min="9468" max="9468" width="1" style="123" customWidth="1"/>
    <col min="9469" max="9469" width="4.28515625" style="123" customWidth="1"/>
    <col min="9470" max="9470" width="34.7109375" style="123" customWidth="1"/>
    <col min="9471" max="9471" width="0" style="123" hidden="1" customWidth="1"/>
    <col min="9472" max="9472" width="20" style="123" customWidth="1"/>
    <col min="9473" max="9473" width="20.85546875" style="123" customWidth="1"/>
    <col min="9474" max="9474" width="25" style="123" customWidth="1"/>
    <col min="9475" max="9475" width="18.7109375" style="123" customWidth="1"/>
    <col min="9476" max="9476" width="29.7109375" style="123" customWidth="1"/>
    <col min="9477" max="9477" width="13.42578125" style="123" customWidth="1"/>
    <col min="9478" max="9478" width="13.85546875" style="123" customWidth="1"/>
    <col min="9479" max="9483" width="16.5703125" style="123" customWidth="1"/>
    <col min="9484" max="9484" width="20.5703125" style="123" customWidth="1"/>
    <col min="9485" max="9485" width="21.140625" style="123" customWidth="1"/>
    <col min="9486" max="9486" width="9.5703125" style="123" customWidth="1"/>
    <col min="9487" max="9487" width="0.42578125" style="123" customWidth="1"/>
    <col min="9488" max="9494" width="6.42578125" style="123" customWidth="1"/>
    <col min="9495" max="9723" width="11.42578125" style="123"/>
    <col min="9724" max="9724" width="1" style="123" customWidth="1"/>
    <col min="9725" max="9725" width="4.28515625" style="123" customWidth="1"/>
    <col min="9726" max="9726" width="34.7109375" style="123" customWidth="1"/>
    <col min="9727" max="9727" width="0" style="123" hidden="1" customWidth="1"/>
    <col min="9728" max="9728" width="20" style="123" customWidth="1"/>
    <col min="9729" max="9729" width="20.85546875" style="123" customWidth="1"/>
    <col min="9730" max="9730" width="25" style="123" customWidth="1"/>
    <col min="9731" max="9731" width="18.7109375" style="123" customWidth="1"/>
    <col min="9732" max="9732" width="29.7109375" style="123" customWidth="1"/>
    <col min="9733" max="9733" width="13.42578125" style="123" customWidth="1"/>
    <col min="9734" max="9734" width="13.85546875" style="123" customWidth="1"/>
    <col min="9735" max="9739" width="16.5703125" style="123" customWidth="1"/>
    <col min="9740" max="9740" width="20.5703125" style="123" customWidth="1"/>
    <col min="9741" max="9741" width="21.140625" style="123" customWidth="1"/>
    <col min="9742" max="9742" width="9.5703125" style="123" customWidth="1"/>
    <col min="9743" max="9743" width="0.42578125" style="123" customWidth="1"/>
    <col min="9744" max="9750" width="6.42578125" style="123" customWidth="1"/>
    <col min="9751" max="9979" width="11.42578125" style="123"/>
    <col min="9980" max="9980" width="1" style="123" customWidth="1"/>
    <col min="9981" max="9981" width="4.28515625" style="123" customWidth="1"/>
    <col min="9982" max="9982" width="34.7109375" style="123" customWidth="1"/>
    <col min="9983" max="9983" width="0" style="123" hidden="1" customWidth="1"/>
    <col min="9984" max="9984" width="20" style="123" customWidth="1"/>
    <col min="9985" max="9985" width="20.85546875" style="123" customWidth="1"/>
    <col min="9986" max="9986" width="25" style="123" customWidth="1"/>
    <col min="9987" max="9987" width="18.7109375" style="123" customWidth="1"/>
    <col min="9988" max="9988" width="29.7109375" style="123" customWidth="1"/>
    <col min="9989" max="9989" width="13.42578125" style="123" customWidth="1"/>
    <col min="9990" max="9990" width="13.85546875" style="123" customWidth="1"/>
    <col min="9991" max="9995" width="16.5703125" style="123" customWidth="1"/>
    <col min="9996" max="9996" width="20.5703125" style="123" customWidth="1"/>
    <col min="9997" max="9997" width="21.140625" style="123" customWidth="1"/>
    <col min="9998" max="9998" width="9.5703125" style="123" customWidth="1"/>
    <col min="9999" max="9999" width="0.42578125" style="123" customWidth="1"/>
    <col min="10000" max="10006" width="6.42578125" style="123" customWidth="1"/>
    <col min="10007" max="10235" width="11.42578125" style="123"/>
    <col min="10236" max="10236" width="1" style="123" customWidth="1"/>
    <col min="10237" max="10237" width="4.28515625" style="123" customWidth="1"/>
    <col min="10238" max="10238" width="34.7109375" style="123" customWidth="1"/>
    <col min="10239" max="10239" width="0" style="123" hidden="1" customWidth="1"/>
    <col min="10240" max="10240" width="20" style="123" customWidth="1"/>
    <col min="10241" max="10241" width="20.85546875" style="123" customWidth="1"/>
    <col min="10242" max="10242" width="25" style="123" customWidth="1"/>
    <col min="10243" max="10243" width="18.7109375" style="123" customWidth="1"/>
    <col min="10244" max="10244" width="29.7109375" style="123" customWidth="1"/>
    <col min="10245" max="10245" width="13.42578125" style="123" customWidth="1"/>
    <col min="10246" max="10246" width="13.85546875" style="123" customWidth="1"/>
    <col min="10247" max="10251" width="16.5703125" style="123" customWidth="1"/>
    <col min="10252" max="10252" width="20.5703125" style="123" customWidth="1"/>
    <col min="10253" max="10253" width="21.140625" style="123" customWidth="1"/>
    <col min="10254" max="10254" width="9.5703125" style="123" customWidth="1"/>
    <col min="10255" max="10255" width="0.42578125" style="123" customWidth="1"/>
    <col min="10256" max="10262" width="6.42578125" style="123" customWidth="1"/>
    <col min="10263" max="10491" width="11.42578125" style="123"/>
    <col min="10492" max="10492" width="1" style="123" customWidth="1"/>
    <col min="10493" max="10493" width="4.28515625" style="123" customWidth="1"/>
    <col min="10494" max="10494" width="34.7109375" style="123" customWidth="1"/>
    <col min="10495" max="10495" width="0" style="123" hidden="1" customWidth="1"/>
    <col min="10496" max="10496" width="20" style="123" customWidth="1"/>
    <col min="10497" max="10497" width="20.85546875" style="123" customWidth="1"/>
    <col min="10498" max="10498" width="25" style="123" customWidth="1"/>
    <col min="10499" max="10499" width="18.7109375" style="123" customWidth="1"/>
    <col min="10500" max="10500" width="29.7109375" style="123" customWidth="1"/>
    <col min="10501" max="10501" width="13.42578125" style="123" customWidth="1"/>
    <col min="10502" max="10502" width="13.85546875" style="123" customWidth="1"/>
    <col min="10503" max="10507" width="16.5703125" style="123" customWidth="1"/>
    <col min="10508" max="10508" width="20.5703125" style="123" customWidth="1"/>
    <col min="10509" max="10509" width="21.140625" style="123" customWidth="1"/>
    <col min="10510" max="10510" width="9.5703125" style="123" customWidth="1"/>
    <col min="10511" max="10511" width="0.42578125" style="123" customWidth="1"/>
    <col min="10512" max="10518" width="6.42578125" style="123" customWidth="1"/>
    <col min="10519" max="10747" width="11.42578125" style="123"/>
    <col min="10748" max="10748" width="1" style="123" customWidth="1"/>
    <col min="10749" max="10749" width="4.28515625" style="123" customWidth="1"/>
    <col min="10750" max="10750" width="34.7109375" style="123" customWidth="1"/>
    <col min="10751" max="10751" width="0" style="123" hidden="1" customWidth="1"/>
    <col min="10752" max="10752" width="20" style="123" customWidth="1"/>
    <col min="10753" max="10753" width="20.85546875" style="123" customWidth="1"/>
    <col min="10754" max="10754" width="25" style="123" customWidth="1"/>
    <col min="10755" max="10755" width="18.7109375" style="123" customWidth="1"/>
    <col min="10756" max="10756" width="29.7109375" style="123" customWidth="1"/>
    <col min="10757" max="10757" width="13.42578125" style="123" customWidth="1"/>
    <col min="10758" max="10758" width="13.85546875" style="123" customWidth="1"/>
    <col min="10759" max="10763" width="16.5703125" style="123" customWidth="1"/>
    <col min="10764" max="10764" width="20.5703125" style="123" customWidth="1"/>
    <col min="10765" max="10765" width="21.140625" style="123" customWidth="1"/>
    <col min="10766" max="10766" width="9.5703125" style="123" customWidth="1"/>
    <col min="10767" max="10767" width="0.42578125" style="123" customWidth="1"/>
    <col min="10768" max="10774" width="6.42578125" style="123" customWidth="1"/>
    <col min="10775" max="11003" width="11.42578125" style="123"/>
    <col min="11004" max="11004" width="1" style="123" customWidth="1"/>
    <col min="11005" max="11005" width="4.28515625" style="123" customWidth="1"/>
    <col min="11006" max="11006" width="34.7109375" style="123" customWidth="1"/>
    <col min="11007" max="11007" width="0" style="123" hidden="1" customWidth="1"/>
    <col min="11008" max="11008" width="20" style="123" customWidth="1"/>
    <col min="11009" max="11009" width="20.85546875" style="123" customWidth="1"/>
    <col min="11010" max="11010" width="25" style="123" customWidth="1"/>
    <col min="11011" max="11011" width="18.7109375" style="123" customWidth="1"/>
    <col min="11012" max="11012" width="29.7109375" style="123" customWidth="1"/>
    <col min="11013" max="11013" width="13.42578125" style="123" customWidth="1"/>
    <col min="11014" max="11014" width="13.85546875" style="123" customWidth="1"/>
    <col min="11015" max="11019" width="16.5703125" style="123" customWidth="1"/>
    <col min="11020" max="11020" width="20.5703125" style="123" customWidth="1"/>
    <col min="11021" max="11021" width="21.140625" style="123" customWidth="1"/>
    <col min="11022" max="11022" width="9.5703125" style="123" customWidth="1"/>
    <col min="11023" max="11023" width="0.42578125" style="123" customWidth="1"/>
    <col min="11024" max="11030" width="6.42578125" style="123" customWidth="1"/>
    <col min="11031" max="11259" width="11.42578125" style="123"/>
    <col min="11260" max="11260" width="1" style="123" customWidth="1"/>
    <col min="11261" max="11261" width="4.28515625" style="123" customWidth="1"/>
    <col min="11262" max="11262" width="34.7109375" style="123" customWidth="1"/>
    <col min="11263" max="11263" width="0" style="123" hidden="1" customWidth="1"/>
    <col min="11264" max="11264" width="20" style="123" customWidth="1"/>
    <col min="11265" max="11265" width="20.85546875" style="123" customWidth="1"/>
    <col min="11266" max="11266" width="25" style="123" customWidth="1"/>
    <col min="11267" max="11267" width="18.7109375" style="123" customWidth="1"/>
    <col min="11268" max="11268" width="29.7109375" style="123" customWidth="1"/>
    <col min="11269" max="11269" width="13.42578125" style="123" customWidth="1"/>
    <col min="11270" max="11270" width="13.85546875" style="123" customWidth="1"/>
    <col min="11271" max="11275" width="16.5703125" style="123" customWidth="1"/>
    <col min="11276" max="11276" width="20.5703125" style="123" customWidth="1"/>
    <col min="11277" max="11277" width="21.140625" style="123" customWidth="1"/>
    <col min="11278" max="11278" width="9.5703125" style="123" customWidth="1"/>
    <col min="11279" max="11279" width="0.42578125" style="123" customWidth="1"/>
    <col min="11280" max="11286" width="6.42578125" style="123" customWidth="1"/>
    <col min="11287" max="11515" width="11.42578125" style="123"/>
    <col min="11516" max="11516" width="1" style="123" customWidth="1"/>
    <col min="11517" max="11517" width="4.28515625" style="123" customWidth="1"/>
    <col min="11518" max="11518" width="34.7109375" style="123" customWidth="1"/>
    <col min="11519" max="11519" width="0" style="123" hidden="1" customWidth="1"/>
    <col min="11520" max="11520" width="20" style="123" customWidth="1"/>
    <col min="11521" max="11521" width="20.85546875" style="123" customWidth="1"/>
    <col min="11522" max="11522" width="25" style="123" customWidth="1"/>
    <col min="11523" max="11523" width="18.7109375" style="123" customWidth="1"/>
    <col min="11524" max="11524" width="29.7109375" style="123" customWidth="1"/>
    <col min="11525" max="11525" width="13.42578125" style="123" customWidth="1"/>
    <col min="11526" max="11526" width="13.85546875" style="123" customWidth="1"/>
    <col min="11527" max="11531" width="16.5703125" style="123" customWidth="1"/>
    <col min="11532" max="11532" width="20.5703125" style="123" customWidth="1"/>
    <col min="11533" max="11533" width="21.140625" style="123" customWidth="1"/>
    <col min="11534" max="11534" width="9.5703125" style="123" customWidth="1"/>
    <col min="11535" max="11535" width="0.42578125" style="123" customWidth="1"/>
    <col min="11536" max="11542" width="6.42578125" style="123" customWidth="1"/>
    <col min="11543" max="11771" width="11.42578125" style="123"/>
    <col min="11772" max="11772" width="1" style="123" customWidth="1"/>
    <col min="11773" max="11773" width="4.28515625" style="123" customWidth="1"/>
    <col min="11774" max="11774" width="34.7109375" style="123" customWidth="1"/>
    <col min="11775" max="11775" width="0" style="123" hidden="1" customWidth="1"/>
    <col min="11776" max="11776" width="20" style="123" customWidth="1"/>
    <col min="11777" max="11777" width="20.85546875" style="123" customWidth="1"/>
    <col min="11778" max="11778" width="25" style="123" customWidth="1"/>
    <col min="11779" max="11779" width="18.7109375" style="123" customWidth="1"/>
    <col min="11780" max="11780" width="29.7109375" style="123" customWidth="1"/>
    <col min="11781" max="11781" width="13.42578125" style="123" customWidth="1"/>
    <col min="11782" max="11782" width="13.85546875" style="123" customWidth="1"/>
    <col min="11783" max="11787" width="16.5703125" style="123" customWidth="1"/>
    <col min="11788" max="11788" width="20.5703125" style="123" customWidth="1"/>
    <col min="11789" max="11789" width="21.140625" style="123" customWidth="1"/>
    <col min="11790" max="11790" width="9.5703125" style="123" customWidth="1"/>
    <col min="11791" max="11791" width="0.42578125" style="123" customWidth="1"/>
    <col min="11792" max="11798" width="6.42578125" style="123" customWidth="1"/>
    <col min="11799" max="12027" width="11.42578125" style="123"/>
    <col min="12028" max="12028" width="1" style="123" customWidth="1"/>
    <col min="12029" max="12029" width="4.28515625" style="123" customWidth="1"/>
    <col min="12030" max="12030" width="34.7109375" style="123" customWidth="1"/>
    <col min="12031" max="12031" width="0" style="123" hidden="1" customWidth="1"/>
    <col min="12032" max="12032" width="20" style="123" customWidth="1"/>
    <col min="12033" max="12033" width="20.85546875" style="123" customWidth="1"/>
    <col min="12034" max="12034" width="25" style="123" customWidth="1"/>
    <col min="12035" max="12035" width="18.7109375" style="123" customWidth="1"/>
    <col min="12036" max="12036" width="29.7109375" style="123" customWidth="1"/>
    <col min="12037" max="12037" width="13.42578125" style="123" customWidth="1"/>
    <col min="12038" max="12038" width="13.85546875" style="123" customWidth="1"/>
    <col min="12039" max="12043" width="16.5703125" style="123" customWidth="1"/>
    <col min="12044" max="12044" width="20.5703125" style="123" customWidth="1"/>
    <col min="12045" max="12045" width="21.140625" style="123" customWidth="1"/>
    <col min="12046" max="12046" width="9.5703125" style="123" customWidth="1"/>
    <col min="12047" max="12047" width="0.42578125" style="123" customWidth="1"/>
    <col min="12048" max="12054" width="6.42578125" style="123" customWidth="1"/>
    <col min="12055" max="12283" width="11.42578125" style="123"/>
    <col min="12284" max="12284" width="1" style="123" customWidth="1"/>
    <col min="12285" max="12285" width="4.28515625" style="123" customWidth="1"/>
    <col min="12286" max="12286" width="34.7109375" style="123" customWidth="1"/>
    <col min="12287" max="12287" width="0" style="123" hidden="1" customWidth="1"/>
    <col min="12288" max="12288" width="20" style="123" customWidth="1"/>
    <col min="12289" max="12289" width="20.85546875" style="123" customWidth="1"/>
    <col min="12290" max="12290" width="25" style="123" customWidth="1"/>
    <col min="12291" max="12291" width="18.7109375" style="123" customWidth="1"/>
    <col min="12292" max="12292" width="29.7109375" style="123" customWidth="1"/>
    <col min="12293" max="12293" width="13.42578125" style="123" customWidth="1"/>
    <col min="12294" max="12294" width="13.85546875" style="123" customWidth="1"/>
    <col min="12295" max="12299" width="16.5703125" style="123" customWidth="1"/>
    <col min="12300" max="12300" width="20.5703125" style="123" customWidth="1"/>
    <col min="12301" max="12301" width="21.140625" style="123" customWidth="1"/>
    <col min="12302" max="12302" width="9.5703125" style="123" customWidth="1"/>
    <col min="12303" max="12303" width="0.42578125" style="123" customWidth="1"/>
    <col min="12304" max="12310" width="6.42578125" style="123" customWidth="1"/>
    <col min="12311" max="12539" width="11.42578125" style="123"/>
    <col min="12540" max="12540" width="1" style="123" customWidth="1"/>
    <col min="12541" max="12541" width="4.28515625" style="123" customWidth="1"/>
    <col min="12542" max="12542" width="34.7109375" style="123" customWidth="1"/>
    <col min="12543" max="12543" width="0" style="123" hidden="1" customWidth="1"/>
    <col min="12544" max="12544" width="20" style="123" customWidth="1"/>
    <col min="12545" max="12545" width="20.85546875" style="123" customWidth="1"/>
    <col min="12546" max="12546" width="25" style="123" customWidth="1"/>
    <col min="12547" max="12547" width="18.7109375" style="123" customWidth="1"/>
    <col min="12548" max="12548" width="29.7109375" style="123" customWidth="1"/>
    <col min="12549" max="12549" width="13.42578125" style="123" customWidth="1"/>
    <col min="12550" max="12550" width="13.85546875" style="123" customWidth="1"/>
    <col min="12551" max="12555" width="16.5703125" style="123" customWidth="1"/>
    <col min="12556" max="12556" width="20.5703125" style="123" customWidth="1"/>
    <col min="12557" max="12557" width="21.140625" style="123" customWidth="1"/>
    <col min="12558" max="12558" width="9.5703125" style="123" customWidth="1"/>
    <col min="12559" max="12559" width="0.42578125" style="123" customWidth="1"/>
    <col min="12560" max="12566" width="6.42578125" style="123" customWidth="1"/>
    <col min="12567" max="12795" width="11.42578125" style="123"/>
    <col min="12796" max="12796" width="1" style="123" customWidth="1"/>
    <col min="12797" max="12797" width="4.28515625" style="123" customWidth="1"/>
    <col min="12798" max="12798" width="34.7109375" style="123" customWidth="1"/>
    <col min="12799" max="12799" width="0" style="123" hidden="1" customWidth="1"/>
    <col min="12800" max="12800" width="20" style="123" customWidth="1"/>
    <col min="12801" max="12801" width="20.85546875" style="123" customWidth="1"/>
    <col min="12802" max="12802" width="25" style="123" customWidth="1"/>
    <col min="12803" max="12803" width="18.7109375" style="123" customWidth="1"/>
    <col min="12804" max="12804" width="29.7109375" style="123" customWidth="1"/>
    <col min="12805" max="12805" width="13.42578125" style="123" customWidth="1"/>
    <col min="12806" max="12806" width="13.85546875" style="123" customWidth="1"/>
    <col min="12807" max="12811" width="16.5703125" style="123" customWidth="1"/>
    <col min="12812" max="12812" width="20.5703125" style="123" customWidth="1"/>
    <col min="12813" max="12813" width="21.140625" style="123" customWidth="1"/>
    <col min="12814" max="12814" width="9.5703125" style="123" customWidth="1"/>
    <col min="12815" max="12815" width="0.42578125" style="123" customWidth="1"/>
    <col min="12816" max="12822" width="6.42578125" style="123" customWidth="1"/>
    <col min="12823" max="13051" width="11.42578125" style="123"/>
    <col min="13052" max="13052" width="1" style="123" customWidth="1"/>
    <col min="13053" max="13053" width="4.28515625" style="123" customWidth="1"/>
    <col min="13054" max="13054" width="34.7109375" style="123" customWidth="1"/>
    <col min="13055" max="13055" width="0" style="123" hidden="1" customWidth="1"/>
    <col min="13056" max="13056" width="20" style="123" customWidth="1"/>
    <col min="13057" max="13057" width="20.85546875" style="123" customWidth="1"/>
    <col min="13058" max="13058" width="25" style="123" customWidth="1"/>
    <col min="13059" max="13059" width="18.7109375" style="123" customWidth="1"/>
    <col min="13060" max="13060" width="29.7109375" style="123" customWidth="1"/>
    <col min="13061" max="13061" width="13.42578125" style="123" customWidth="1"/>
    <col min="13062" max="13062" width="13.85546875" style="123" customWidth="1"/>
    <col min="13063" max="13067" width="16.5703125" style="123" customWidth="1"/>
    <col min="13068" max="13068" width="20.5703125" style="123" customWidth="1"/>
    <col min="13069" max="13069" width="21.140625" style="123" customWidth="1"/>
    <col min="13070" max="13070" width="9.5703125" style="123" customWidth="1"/>
    <col min="13071" max="13071" width="0.42578125" style="123" customWidth="1"/>
    <col min="13072" max="13078" width="6.42578125" style="123" customWidth="1"/>
    <col min="13079" max="13307" width="11.42578125" style="123"/>
    <col min="13308" max="13308" width="1" style="123" customWidth="1"/>
    <col min="13309" max="13309" width="4.28515625" style="123" customWidth="1"/>
    <col min="13310" max="13310" width="34.7109375" style="123" customWidth="1"/>
    <col min="13311" max="13311" width="0" style="123" hidden="1" customWidth="1"/>
    <col min="13312" max="13312" width="20" style="123" customWidth="1"/>
    <col min="13313" max="13313" width="20.85546875" style="123" customWidth="1"/>
    <col min="13314" max="13314" width="25" style="123" customWidth="1"/>
    <col min="13315" max="13315" width="18.7109375" style="123" customWidth="1"/>
    <col min="13316" max="13316" width="29.7109375" style="123" customWidth="1"/>
    <col min="13317" max="13317" width="13.42578125" style="123" customWidth="1"/>
    <col min="13318" max="13318" width="13.85546875" style="123" customWidth="1"/>
    <col min="13319" max="13323" width="16.5703125" style="123" customWidth="1"/>
    <col min="13324" max="13324" width="20.5703125" style="123" customWidth="1"/>
    <col min="13325" max="13325" width="21.140625" style="123" customWidth="1"/>
    <col min="13326" max="13326" width="9.5703125" style="123" customWidth="1"/>
    <col min="13327" max="13327" width="0.42578125" style="123" customWidth="1"/>
    <col min="13328" max="13334" width="6.42578125" style="123" customWidth="1"/>
    <col min="13335" max="13563" width="11.42578125" style="123"/>
    <col min="13564" max="13564" width="1" style="123" customWidth="1"/>
    <col min="13565" max="13565" width="4.28515625" style="123" customWidth="1"/>
    <col min="13566" max="13566" width="34.7109375" style="123" customWidth="1"/>
    <col min="13567" max="13567" width="0" style="123" hidden="1" customWidth="1"/>
    <col min="13568" max="13568" width="20" style="123" customWidth="1"/>
    <col min="13569" max="13569" width="20.85546875" style="123" customWidth="1"/>
    <col min="13570" max="13570" width="25" style="123" customWidth="1"/>
    <col min="13571" max="13571" width="18.7109375" style="123" customWidth="1"/>
    <col min="13572" max="13572" width="29.7109375" style="123" customWidth="1"/>
    <col min="13573" max="13573" width="13.42578125" style="123" customWidth="1"/>
    <col min="13574" max="13574" width="13.85546875" style="123" customWidth="1"/>
    <col min="13575" max="13579" width="16.5703125" style="123" customWidth="1"/>
    <col min="13580" max="13580" width="20.5703125" style="123" customWidth="1"/>
    <col min="13581" max="13581" width="21.140625" style="123" customWidth="1"/>
    <col min="13582" max="13582" width="9.5703125" style="123" customWidth="1"/>
    <col min="13583" max="13583" width="0.42578125" style="123" customWidth="1"/>
    <col min="13584" max="13590" width="6.42578125" style="123" customWidth="1"/>
    <col min="13591" max="13819" width="11.42578125" style="123"/>
    <col min="13820" max="13820" width="1" style="123" customWidth="1"/>
    <col min="13821" max="13821" width="4.28515625" style="123" customWidth="1"/>
    <col min="13822" max="13822" width="34.7109375" style="123" customWidth="1"/>
    <col min="13823" max="13823" width="0" style="123" hidden="1" customWidth="1"/>
    <col min="13824" max="13824" width="20" style="123" customWidth="1"/>
    <col min="13825" max="13825" width="20.85546875" style="123" customWidth="1"/>
    <col min="13826" max="13826" width="25" style="123" customWidth="1"/>
    <col min="13827" max="13827" width="18.7109375" style="123" customWidth="1"/>
    <col min="13828" max="13828" width="29.7109375" style="123" customWidth="1"/>
    <col min="13829" max="13829" width="13.42578125" style="123" customWidth="1"/>
    <col min="13830" max="13830" width="13.85546875" style="123" customWidth="1"/>
    <col min="13831" max="13835" width="16.5703125" style="123" customWidth="1"/>
    <col min="13836" max="13836" width="20.5703125" style="123" customWidth="1"/>
    <col min="13837" max="13837" width="21.140625" style="123" customWidth="1"/>
    <col min="13838" max="13838" width="9.5703125" style="123" customWidth="1"/>
    <col min="13839" max="13839" width="0.42578125" style="123" customWidth="1"/>
    <col min="13840" max="13846" width="6.42578125" style="123" customWidth="1"/>
    <col min="13847" max="14075" width="11.42578125" style="123"/>
    <col min="14076" max="14076" width="1" style="123" customWidth="1"/>
    <col min="14077" max="14077" width="4.28515625" style="123" customWidth="1"/>
    <col min="14078" max="14078" width="34.7109375" style="123" customWidth="1"/>
    <col min="14079" max="14079" width="0" style="123" hidden="1" customWidth="1"/>
    <col min="14080" max="14080" width="20" style="123" customWidth="1"/>
    <col min="14081" max="14081" width="20.85546875" style="123" customWidth="1"/>
    <col min="14082" max="14082" width="25" style="123" customWidth="1"/>
    <col min="14083" max="14083" width="18.7109375" style="123" customWidth="1"/>
    <col min="14084" max="14084" width="29.7109375" style="123" customWidth="1"/>
    <col min="14085" max="14085" width="13.42578125" style="123" customWidth="1"/>
    <col min="14086" max="14086" width="13.85546875" style="123" customWidth="1"/>
    <col min="14087" max="14091" width="16.5703125" style="123" customWidth="1"/>
    <col min="14092" max="14092" width="20.5703125" style="123" customWidth="1"/>
    <col min="14093" max="14093" width="21.140625" style="123" customWidth="1"/>
    <col min="14094" max="14094" width="9.5703125" style="123" customWidth="1"/>
    <col min="14095" max="14095" width="0.42578125" style="123" customWidth="1"/>
    <col min="14096" max="14102" width="6.42578125" style="123" customWidth="1"/>
    <col min="14103" max="14331" width="11.42578125" style="123"/>
    <col min="14332" max="14332" width="1" style="123" customWidth="1"/>
    <col min="14333" max="14333" width="4.28515625" style="123" customWidth="1"/>
    <col min="14334" max="14334" width="34.7109375" style="123" customWidth="1"/>
    <col min="14335" max="14335" width="0" style="123" hidden="1" customWidth="1"/>
    <col min="14336" max="14336" width="20" style="123" customWidth="1"/>
    <col min="14337" max="14337" width="20.85546875" style="123" customWidth="1"/>
    <col min="14338" max="14338" width="25" style="123" customWidth="1"/>
    <col min="14339" max="14339" width="18.7109375" style="123" customWidth="1"/>
    <col min="14340" max="14340" width="29.7109375" style="123" customWidth="1"/>
    <col min="14341" max="14341" width="13.42578125" style="123" customWidth="1"/>
    <col min="14342" max="14342" width="13.85546875" style="123" customWidth="1"/>
    <col min="14343" max="14347" width="16.5703125" style="123" customWidth="1"/>
    <col min="14348" max="14348" width="20.5703125" style="123" customWidth="1"/>
    <col min="14349" max="14349" width="21.140625" style="123" customWidth="1"/>
    <col min="14350" max="14350" width="9.5703125" style="123" customWidth="1"/>
    <col min="14351" max="14351" width="0.42578125" style="123" customWidth="1"/>
    <col min="14352" max="14358" width="6.42578125" style="123" customWidth="1"/>
    <col min="14359" max="14587" width="11.42578125" style="123"/>
    <col min="14588" max="14588" width="1" style="123" customWidth="1"/>
    <col min="14589" max="14589" width="4.28515625" style="123" customWidth="1"/>
    <col min="14590" max="14590" width="34.7109375" style="123" customWidth="1"/>
    <col min="14591" max="14591" width="0" style="123" hidden="1" customWidth="1"/>
    <col min="14592" max="14592" width="20" style="123" customWidth="1"/>
    <col min="14593" max="14593" width="20.85546875" style="123" customWidth="1"/>
    <col min="14594" max="14594" width="25" style="123" customWidth="1"/>
    <col min="14595" max="14595" width="18.7109375" style="123" customWidth="1"/>
    <col min="14596" max="14596" width="29.7109375" style="123" customWidth="1"/>
    <col min="14597" max="14597" width="13.42578125" style="123" customWidth="1"/>
    <col min="14598" max="14598" width="13.85546875" style="123" customWidth="1"/>
    <col min="14599" max="14603" width="16.5703125" style="123" customWidth="1"/>
    <col min="14604" max="14604" width="20.5703125" style="123" customWidth="1"/>
    <col min="14605" max="14605" width="21.140625" style="123" customWidth="1"/>
    <col min="14606" max="14606" width="9.5703125" style="123" customWidth="1"/>
    <col min="14607" max="14607" width="0.42578125" style="123" customWidth="1"/>
    <col min="14608" max="14614" width="6.42578125" style="123" customWidth="1"/>
    <col min="14615" max="14843" width="11.42578125" style="123"/>
    <col min="14844" max="14844" width="1" style="123" customWidth="1"/>
    <col min="14845" max="14845" width="4.28515625" style="123" customWidth="1"/>
    <col min="14846" max="14846" width="34.7109375" style="123" customWidth="1"/>
    <col min="14847" max="14847" width="0" style="123" hidden="1" customWidth="1"/>
    <col min="14848" max="14848" width="20" style="123" customWidth="1"/>
    <col min="14849" max="14849" width="20.85546875" style="123" customWidth="1"/>
    <col min="14850" max="14850" width="25" style="123" customWidth="1"/>
    <col min="14851" max="14851" width="18.7109375" style="123" customWidth="1"/>
    <col min="14852" max="14852" width="29.7109375" style="123" customWidth="1"/>
    <col min="14853" max="14853" width="13.42578125" style="123" customWidth="1"/>
    <col min="14854" max="14854" width="13.85546875" style="123" customWidth="1"/>
    <col min="14855" max="14859" width="16.5703125" style="123" customWidth="1"/>
    <col min="14860" max="14860" width="20.5703125" style="123" customWidth="1"/>
    <col min="14861" max="14861" width="21.140625" style="123" customWidth="1"/>
    <col min="14862" max="14862" width="9.5703125" style="123" customWidth="1"/>
    <col min="14863" max="14863" width="0.42578125" style="123" customWidth="1"/>
    <col min="14864" max="14870" width="6.42578125" style="123" customWidth="1"/>
    <col min="14871" max="15099" width="11.42578125" style="123"/>
    <col min="15100" max="15100" width="1" style="123" customWidth="1"/>
    <col min="15101" max="15101" width="4.28515625" style="123" customWidth="1"/>
    <col min="15102" max="15102" width="34.7109375" style="123" customWidth="1"/>
    <col min="15103" max="15103" width="0" style="123" hidden="1" customWidth="1"/>
    <col min="15104" max="15104" width="20" style="123" customWidth="1"/>
    <col min="15105" max="15105" width="20.85546875" style="123" customWidth="1"/>
    <col min="15106" max="15106" width="25" style="123" customWidth="1"/>
    <col min="15107" max="15107" width="18.7109375" style="123" customWidth="1"/>
    <col min="15108" max="15108" width="29.7109375" style="123" customWidth="1"/>
    <col min="15109" max="15109" width="13.42578125" style="123" customWidth="1"/>
    <col min="15110" max="15110" width="13.85546875" style="123" customWidth="1"/>
    <col min="15111" max="15115" width="16.5703125" style="123" customWidth="1"/>
    <col min="15116" max="15116" width="20.5703125" style="123" customWidth="1"/>
    <col min="15117" max="15117" width="21.140625" style="123" customWidth="1"/>
    <col min="15118" max="15118" width="9.5703125" style="123" customWidth="1"/>
    <col min="15119" max="15119" width="0.42578125" style="123" customWidth="1"/>
    <col min="15120" max="15126" width="6.42578125" style="123" customWidth="1"/>
    <col min="15127" max="15355" width="11.42578125" style="123"/>
    <col min="15356" max="15356" width="1" style="123" customWidth="1"/>
    <col min="15357" max="15357" width="4.28515625" style="123" customWidth="1"/>
    <col min="15358" max="15358" width="34.7109375" style="123" customWidth="1"/>
    <col min="15359" max="15359" width="0" style="123" hidden="1" customWidth="1"/>
    <col min="15360" max="15360" width="20" style="123" customWidth="1"/>
    <col min="15361" max="15361" width="20.85546875" style="123" customWidth="1"/>
    <col min="15362" max="15362" width="25" style="123" customWidth="1"/>
    <col min="15363" max="15363" width="18.7109375" style="123" customWidth="1"/>
    <col min="15364" max="15364" width="29.7109375" style="123" customWidth="1"/>
    <col min="15365" max="15365" width="13.42578125" style="123" customWidth="1"/>
    <col min="15366" max="15366" width="13.85546875" style="123" customWidth="1"/>
    <col min="15367" max="15371" width="16.5703125" style="123" customWidth="1"/>
    <col min="15372" max="15372" width="20.5703125" style="123" customWidth="1"/>
    <col min="15373" max="15373" width="21.140625" style="123" customWidth="1"/>
    <col min="15374" max="15374" width="9.5703125" style="123" customWidth="1"/>
    <col min="15375" max="15375" width="0.42578125" style="123" customWidth="1"/>
    <col min="15376" max="15382" width="6.42578125" style="123" customWidth="1"/>
    <col min="15383" max="15611" width="11.42578125" style="123"/>
    <col min="15612" max="15612" width="1" style="123" customWidth="1"/>
    <col min="15613" max="15613" width="4.28515625" style="123" customWidth="1"/>
    <col min="15614" max="15614" width="34.7109375" style="123" customWidth="1"/>
    <col min="15615" max="15615" width="0" style="123" hidden="1" customWidth="1"/>
    <col min="15616" max="15616" width="20" style="123" customWidth="1"/>
    <col min="15617" max="15617" width="20.85546875" style="123" customWidth="1"/>
    <col min="15618" max="15618" width="25" style="123" customWidth="1"/>
    <col min="15619" max="15619" width="18.7109375" style="123" customWidth="1"/>
    <col min="15620" max="15620" width="29.7109375" style="123" customWidth="1"/>
    <col min="15621" max="15621" width="13.42578125" style="123" customWidth="1"/>
    <col min="15622" max="15622" width="13.85546875" style="123" customWidth="1"/>
    <col min="15623" max="15627" width="16.5703125" style="123" customWidth="1"/>
    <col min="15628" max="15628" width="20.5703125" style="123" customWidth="1"/>
    <col min="15629" max="15629" width="21.140625" style="123" customWidth="1"/>
    <col min="15630" max="15630" width="9.5703125" style="123" customWidth="1"/>
    <col min="15631" max="15631" width="0.42578125" style="123" customWidth="1"/>
    <col min="15632" max="15638" width="6.42578125" style="123" customWidth="1"/>
    <col min="15639" max="15867" width="11.42578125" style="123"/>
    <col min="15868" max="15868" width="1" style="123" customWidth="1"/>
    <col min="15869" max="15869" width="4.28515625" style="123" customWidth="1"/>
    <col min="15870" max="15870" width="34.7109375" style="123" customWidth="1"/>
    <col min="15871" max="15871" width="0" style="123" hidden="1" customWidth="1"/>
    <col min="15872" max="15872" width="20" style="123" customWidth="1"/>
    <col min="15873" max="15873" width="20.85546875" style="123" customWidth="1"/>
    <col min="15874" max="15874" width="25" style="123" customWidth="1"/>
    <col min="15875" max="15875" width="18.7109375" style="123" customWidth="1"/>
    <col min="15876" max="15876" width="29.7109375" style="123" customWidth="1"/>
    <col min="15877" max="15877" width="13.42578125" style="123" customWidth="1"/>
    <col min="15878" max="15878" width="13.85546875" style="123" customWidth="1"/>
    <col min="15879" max="15883" width="16.5703125" style="123" customWidth="1"/>
    <col min="15884" max="15884" width="20.5703125" style="123" customWidth="1"/>
    <col min="15885" max="15885" width="21.140625" style="123" customWidth="1"/>
    <col min="15886" max="15886" width="9.5703125" style="123" customWidth="1"/>
    <col min="15887" max="15887" width="0.42578125" style="123" customWidth="1"/>
    <col min="15888" max="15894" width="6.42578125" style="123" customWidth="1"/>
    <col min="15895" max="16123" width="11.42578125" style="123"/>
    <col min="16124" max="16124" width="1" style="123" customWidth="1"/>
    <col min="16125" max="16125" width="4.28515625" style="123" customWidth="1"/>
    <col min="16126" max="16126" width="34.7109375" style="123" customWidth="1"/>
    <col min="16127" max="16127" width="0" style="123" hidden="1" customWidth="1"/>
    <col min="16128" max="16128" width="20" style="123" customWidth="1"/>
    <col min="16129" max="16129" width="20.85546875" style="123" customWidth="1"/>
    <col min="16130" max="16130" width="25" style="123" customWidth="1"/>
    <col min="16131" max="16131" width="18.7109375" style="123" customWidth="1"/>
    <col min="16132" max="16132" width="29.7109375" style="123" customWidth="1"/>
    <col min="16133" max="16133" width="13.42578125" style="123" customWidth="1"/>
    <col min="16134" max="16134" width="13.85546875" style="123" customWidth="1"/>
    <col min="16135" max="16139" width="16.5703125" style="123" customWidth="1"/>
    <col min="16140" max="16140" width="20.5703125" style="123" customWidth="1"/>
    <col min="16141" max="16141" width="21.140625" style="123" customWidth="1"/>
    <col min="16142" max="16142" width="9.5703125" style="123" customWidth="1"/>
    <col min="16143" max="16143" width="0.42578125" style="123" customWidth="1"/>
    <col min="16144" max="16150" width="6.42578125" style="123" customWidth="1"/>
    <col min="16151" max="16371" width="11.42578125" style="123"/>
    <col min="16372" max="16384" width="11.42578125" style="123" customWidth="1"/>
  </cols>
  <sheetData>
    <row r="2" spans="1:16" ht="26.25" x14ac:dyDescent="0.25">
      <c r="B2" s="516" t="s">
        <v>77</v>
      </c>
      <c r="C2" s="517"/>
      <c r="D2" s="517"/>
      <c r="E2" s="517"/>
      <c r="F2" s="517"/>
      <c r="G2" s="517"/>
      <c r="H2" s="517"/>
      <c r="I2" s="517"/>
      <c r="J2" s="517"/>
      <c r="K2" s="517"/>
      <c r="L2" s="517"/>
      <c r="M2" s="517"/>
      <c r="N2" s="517"/>
      <c r="O2" s="517"/>
      <c r="P2" s="517"/>
    </row>
    <row r="4" spans="1:16" ht="26.25" x14ac:dyDescent="0.25">
      <c r="B4" s="520" t="s">
        <v>78</v>
      </c>
      <c r="C4" s="520"/>
      <c r="D4" s="520"/>
      <c r="E4" s="520"/>
      <c r="F4" s="520"/>
      <c r="G4" s="520"/>
      <c r="H4" s="520"/>
      <c r="I4" s="520"/>
      <c r="J4" s="520"/>
      <c r="K4" s="520"/>
      <c r="L4" s="520"/>
      <c r="M4" s="520"/>
      <c r="N4" s="520"/>
      <c r="O4" s="520"/>
      <c r="P4" s="520"/>
    </row>
    <row r="5" spans="1:16" s="171" customFormat="1" ht="20.25" x14ac:dyDescent="0.3">
      <c r="A5" s="521" t="s">
        <v>79</v>
      </c>
      <c r="B5" s="521"/>
      <c r="C5" s="521"/>
      <c r="D5" s="521"/>
      <c r="E5" s="521"/>
      <c r="F5" s="521"/>
      <c r="G5" s="521"/>
      <c r="H5" s="521"/>
      <c r="I5" s="521"/>
      <c r="J5" s="521"/>
      <c r="K5" s="521"/>
      <c r="L5" s="521"/>
    </row>
    <row r="6" spans="1:16" ht="15" thickBot="1" x14ac:dyDescent="0.3"/>
    <row r="7" spans="1:16" ht="21" thickBot="1" x14ac:dyDescent="0.3">
      <c r="B7" s="101" t="s">
        <v>80</v>
      </c>
      <c r="C7" s="500" t="s">
        <v>1165</v>
      </c>
      <c r="D7" s="500"/>
      <c r="E7" s="500"/>
      <c r="F7" s="500"/>
      <c r="G7" s="500"/>
      <c r="H7" s="500"/>
      <c r="I7" s="500"/>
      <c r="J7" s="500"/>
      <c r="K7" s="500"/>
      <c r="L7" s="500"/>
      <c r="M7" s="500"/>
      <c r="N7" s="501"/>
    </row>
    <row r="8" spans="1:16" ht="15.75" thickBot="1" x14ac:dyDescent="0.3">
      <c r="B8" s="102" t="s">
        <v>81</v>
      </c>
      <c r="C8" s="500"/>
      <c r="D8" s="500"/>
      <c r="E8" s="500"/>
      <c r="F8" s="500"/>
      <c r="G8" s="500"/>
      <c r="H8" s="500"/>
      <c r="I8" s="500"/>
      <c r="J8" s="500"/>
      <c r="K8" s="500"/>
      <c r="L8" s="500"/>
      <c r="M8" s="500"/>
      <c r="N8" s="501"/>
    </row>
    <row r="9" spans="1:16" ht="15.75" thickBot="1" x14ac:dyDescent="0.3">
      <c r="B9" s="102" t="s">
        <v>82</v>
      </c>
      <c r="C9" s="500"/>
      <c r="D9" s="500"/>
      <c r="E9" s="500"/>
      <c r="F9" s="500"/>
      <c r="G9" s="500"/>
      <c r="H9" s="500"/>
      <c r="I9" s="500"/>
      <c r="J9" s="500"/>
      <c r="K9" s="500"/>
      <c r="L9" s="500"/>
      <c r="M9" s="500"/>
      <c r="N9" s="501"/>
    </row>
    <row r="10" spans="1:16" ht="15.75" thickBot="1" x14ac:dyDescent="0.3">
      <c r="B10" s="102" t="s">
        <v>83</v>
      </c>
      <c r="C10" s="500"/>
      <c r="D10" s="500"/>
      <c r="E10" s="500"/>
      <c r="F10" s="500"/>
      <c r="G10" s="500"/>
      <c r="H10" s="500"/>
      <c r="I10" s="500"/>
      <c r="J10" s="500"/>
      <c r="K10" s="500"/>
      <c r="L10" s="500"/>
      <c r="M10" s="500"/>
      <c r="N10" s="501"/>
    </row>
    <row r="11" spans="1:16" ht="15.75" thickBot="1" x14ac:dyDescent="0.3">
      <c r="B11" s="102" t="s">
        <v>84</v>
      </c>
      <c r="C11" s="502">
        <v>5</v>
      </c>
      <c r="D11" s="502"/>
      <c r="E11" s="503"/>
      <c r="F11" s="172"/>
      <c r="G11" s="172"/>
      <c r="H11" s="172"/>
      <c r="I11" s="172"/>
      <c r="J11" s="172"/>
      <c r="K11" s="172"/>
      <c r="L11" s="172"/>
      <c r="M11" s="172"/>
      <c r="N11" s="173"/>
    </row>
    <row r="12" spans="1:16" ht="15.75" thickBot="1" x14ac:dyDescent="0.3">
      <c r="B12" s="103" t="s">
        <v>85</v>
      </c>
      <c r="C12" s="147">
        <v>42023</v>
      </c>
      <c r="D12" s="104"/>
      <c r="E12" s="104"/>
      <c r="F12" s="104"/>
      <c r="G12" s="104"/>
      <c r="H12" s="104"/>
      <c r="I12" s="104"/>
      <c r="J12" s="104"/>
      <c r="K12" s="104"/>
      <c r="L12" s="104"/>
      <c r="M12" s="104"/>
      <c r="N12" s="105"/>
    </row>
    <row r="13" spans="1:16" ht="15.75" x14ac:dyDescent="0.25">
      <c r="B13" s="106"/>
      <c r="C13" s="148"/>
      <c r="D13" s="107"/>
      <c r="E13" s="107"/>
      <c r="F13" s="107"/>
      <c r="G13" s="107"/>
      <c r="H13" s="107"/>
      <c r="I13" s="174"/>
      <c r="J13" s="174"/>
      <c r="K13" s="174"/>
      <c r="L13" s="174"/>
      <c r="M13" s="174"/>
      <c r="N13" s="107"/>
    </row>
    <row r="14" spans="1:16" ht="15" x14ac:dyDescent="0.25">
      <c r="I14" s="174"/>
      <c r="J14" s="174"/>
      <c r="K14" s="174"/>
      <c r="L14" s="174"/>
      <c r="M14" s="174"/>
      <c r="N14" s="175"/>
    </row>
    <row r="15" spans="1:16" ht="30" customHeight="1" x14ac:dyDescent="0.25">
      <c r="B15" s="498" t="s">
        <v>86</v>
      </c>
      <c r="C15" s="498"/>
      <c r="D15" s="176" t="s">
        <v>87</v>
      </c>
      <c r="E15" s="176" t="s">
        <v>88</v>
      </c>
      <c r="F15" s="176" t="s">
        <v>89</v>
      </c>
      <c r="G15" s="177"/>
      <c r="I15" s="149"/>
      <c r="J15" s="149"/>
      <c r="K15" s="149"/>
      <c r="L15" s="149"/>
      <c r="M15" s="149"/>
      <c r="N15" s="175"/>
    </row>
    <row r="16" spans="1:16" ht="15" x14ac:dyDescent="0.25">
      <c r="B16" s="498"/>
      <c r="C16" s="498"/>
      <c r="D16" s="176">
        <v>5</v>
      </c>
      <c r="E16" s="178" t="s">
        <v>1166</v>
      </c>
      <c r="F16" s="178">
        <v>95</v>
      </c>
      <c r="G16" s="179"/>
      <c r="I16" s="150"/>
      <c r="J16" s="150"/>
      <c r="K16" s="150"/>
      <c r="L16" s="150"/>
      <c r="M16" s="150"/>
      <c r="N16" s="175"/>
    </row>
    <row r="17" spans="1:14" ht="15" x14ac:dyDescent="0.25">
      <c r="B17" s="498"/>
      <c r="C17" s="498"/>
      <c r="D17" s="176"/>
      <c r="E17" s="178"/>
      <c r="F17" s="178"/>
      <c r="G17" s="179"/>
      <c r="I17" s="150"/>
      <c r="J17" s="150"/>
      <c r="K17" s="150"/>
      <c r="L17" s="150"/>
      <c r="M17" s="150"/>
      <c r="N17" s="175"/>
    </row>
    <row r="18" spans="1:14" ht="15" x14ac:dyDescent="0.25">
      <c r="B18" s="498"/>
      <c r="C18" s="498"/>
      <c r="D18" s="176"/>
      <c r="E18" s="178"/>
      <c r="F18" s="178"/>
      <c r="G18" s="179"/>
      <c r="I18" s="150"/>
      <c r="J18" s="150"/>
      <c r="K18" s="150"/>
      <c r="L18" s="150"/>
      <c r="M18" s="150"/>
      <c r="N18" s="175"/>
    </row>
    <row r="19" spans="1:14" ht="15" x14ac:dyDescent="0.25">
      <c r="B19" s="498"/>
      <c r="C19" s="498"/>
      <c r="D19" s="176"/>
      <c r="E19" s="180"/>
      <c r="F19" s="178"/>
      <c r="G19" s="179"/>
      <c r="H19" s="151"/>
      <c r="I19" s="150"/>
      <c r="J19" s="150"/>
      <c r="K19" s="150"/>
      <c r="L19" s="150"/>
      <c r="M19" s="150"/>
      <c r="N19" s="181"/>
    </row>
    <row r="20" spans="1:14" ht="15" x14ac:dyDescent="0.25">
      <c r="B20" s="498"/>
      <c r="C20" s="498"/>
      <c r="D20" s="176"/>
      <c r="E20" s="180"/>
      <c r="F20" s="178"/>
      <c r="G20" s="179"/>
      <c r="H20" s="151"/>
      <c r="I20" s="152"/>
      <c r="J20" s="152"/>
      <c r="K20" s="152"/>
      <c r="L20" s="152"/>
      <c r="M20" s="152"/>
      <c r="N20" s="181"/>
    </row>
    <row r="21" spans="1:14" ht="15" x14ac:dyDescent="0.25">
      <c r="B21" s="498"/>
      <c r="C21" s="498"/>
      <c r="D21" s="176"/>
      <c r="E21" s="180"/>
      <c r="F21" s="178"/>
      <c r="G21" s="179"/>
      <c r="H21" s="151"/>
      <c r="I21" s="174"/>
      <c r="J21" s="174"/>
      <c r="K21" s="174"/>
      <c r="L21" s="174"/>
      <c r="M21" s="174"/>
      <c r="N21" s="181"/>
    </row>
    <row r="22" spans="1:14" ht="15" x14ac:dyDescent="0.25">
      <c r="B22" s="498"/>
      <c r="C22" s="498"/>
      <c r="D22" s="176"/>
      <c r="E22" s="180"/>
      <c r="F22" s="178"/>
      <c r="G22" s="179"/>
      <c r="H22" s="151"/>
      <c r="I22" s="174"/>
      <c r="J22" s="174"/>
      <c r="K22" s="174"/>
      <c r="L22" s="174"/>
      <c r="M22" s="174"/>
      <c r="N22" s="181"/>
    </row>
    <row r="23" spans="1:14" ht="15.75" thickBot="1" x14ac:dyDescent="0.3">
      <c r="B23" s="489" t="s">
        <v>90</v>
      </c>
      <c r="C23" s="491"/>
      <c r="D23" s="176"/>
      <c r="E23" s="178" t="s">
        <v>1166</v>
      </c>
      <c r="F23" s="178">
        <f>SUM(F16:F22)</f>
        <v>95</v>
      </c>
      <c r="G23" s="179"/>
      <c r="H23" s="151"/>
      <c r="I23" s="174"/>
      <c r="J23" s="174"/>
      <c r="K23" s="174"/>
      <c r="L23" s="174"/>
      <c r="M23" s="174"/>
      <c r="N23" s="181"/>
    </row>
    <row r="24" spans="1:14" ht="43.5" thickBot="1" x14ac:dyDescent="0.3">
      <c r="A24" s="131"/>
      <c r="B24" s="127" t="s">
        <v>91</v>
      </c>
      <c r="C24" s="127" t="s">
        <v>92</v>
      </c>
      <c r="E24" s="149"/>
      <c r="F24" s="149"/>
      <c r="G24" s="149"/>
      <c r="H24" s="149"/>
      <c r="I24" s="132"/>
      <c r="J24" s="132"/>
      <c r="K24" s="132"/>
      <c r="L24" s="132"/>
      <c r="M24" s="132"/>
    </row>
    <row r="25" spans="1:14" ht="15.75" thickBot="1" x14ac:dyDescent="0.3">
      <c r="A25" s="183">
        <v>1</v>
      </c>
      <c r="C25" s="184">
        <f>+F23*80%</f>
        <v>76</v>
      </c>
      <c r="D25" s="150"/>
      <c r="E25" s="185" t="str">
        <f>E23</f>
        <v>2.77.235.650</v>
      </c>
      <c r="F25" s="153"/>
      <c r="G25" s="153"/>
      <c r="H25" s="153"/>
      <c r="I25" s="186"/>
      <c r="J25" s="186"/>
      <c r="K25" s="186"/>
      <c r="L25" s="186"/>
      <c r="M25" s="186"/>
    </row>
    <row r="26" spans="1:14" ht="15" x14ac:dyDescent="0.25">
      <c r="A26" s="187"/>
      <c r="C26" s="108"/>
      <c r="D26" s="150"/>
      <c r="E26" s="154"/>
      <c r="F26" s="153"/>
      <c r="G26" s="153"/>
      <c r="H26" s="153"/>
      <c r="I26" s="186"/>
      <c r="J26" s="186"/>
      <c r="K26" s="186"/>
      <c r="L26" s="186"/>
      <c r="M26" s="186"/>
    </row>
    <row r="27" spans="1:14" ht="15" x14ac:dyDescent="0.25">
      <c r="A27" s="187"/>
      <c r="C27" s="108"/>
      <c r="D27" s="150"/>
      <c r="E27" s="154"/>
      <c r="F27" s="153"/>
      <c r="G27" s="153"/>
      <c r="H27" s="153"/>
      <c r="I27" s="186"/>
      <c r="J27" s="186"/>
      <c r="K27" s="186"/>
      <c r="L27" s="186"/>
      <c r="M27" s="186"/>
    </row>
    <row r="28" spans="1:14" ht="15" x14ac:dyDescent="0.2">
      <c r="A28" s="187"/>
      <c r="B28" s="188" t="s">
        <v>93</v>
      </c>
      <c r="C28" s="171"/>
      <c r="D28" s="171"/>
      <c r="E28" s="171"/>
      <c r="F28" s="171"/>
      <c r="G28" s="171"/>
      <c r="H28" s="171"/>
      <c r="I28" s="174"/>
      <c r="J28" s="174"/>
      <c r="K28" s="174"/>
      <c r="L28" s="174"/>
      <c r="M28" s="174"/>
      <c r="N28" s="175"/>
    </row>
    <row r="29" spans="1:14" ht="15" x14ac:dyDescent="0.2">
      <c r="A29" s="187"/>
      <c r="B29" s="171"/>
      <c r="C29" s="171"/>
      <c r="D29" s="171"/>
      <c r="E29" s="171"/>
      <c r="F29" s="171"/>
      <c r="G29" s="171"/>
      <c r="H29" s="171"/>
      <c r="I29" s="174"/>
      <c r="J29" s="174"/>
      <c r="K29" s="174"/>
      <c r="L29" s="174"/>
      <c r="M29" s="174"/>
      <c r="N29" s="175"/>
    </row>
    <row r="30" spans="1:14" ht="15" x14ac:dyDescent="0.2">
      <c r="A30" s="187"/>
      <c r="B30" s="176" t="s">
        <v>94</v>
      </c>
      <c r="C30" s="176" t="s">
        <v>75</v>
      </c>
      <c r="D30" s="176" t="s">
        <v>95</v>
      </c>
      <c r="E30" s="171"/>
      <c r="F30" s="171"/>
      <c r="G30" s="171"/>
      <c r="H30" s="171"/>
      <c r="I30" s="174"/>
      <c r="J30" s="174"/>
      <c r="K30" s="174"/>
      <c r="L30" s="174"/>
      <c r="M30" s="174"/>
      <c r="N30" s="175"/>
    </row>
    <row r="31" spans="1:14" ht="15" x14ac:dyDescent="0.2">
      <c r="A31" s="187"/>
      <c r="B31" s="99" t="s">
        <v>97</v>
      </c>
      <c r="C31" s="85" t="s">
        <v>98</v>
      </c>
      <c r="D31" s="99"/>
      <c r="E31" s="171"/>
      <c r="F31" s="171"/>
      <c r="G31" s="171"/>
      <c r="H31" s="171"/>
      <c r="I31" s="174"/>
      <c r="J31" s="174"/>
      <c r="K31" s="174"/>
      <c r="L31" s="174"/>
      <c r="M31" s="174"/>
      <c r="N31" s="175"/>
    </row>
    <row r="32" spans="1:14" ht="15" x14ac:dyDescent="0.2">
      <c r="A32" s="187"/>
      <c r="B32" s="99" t="s">
        <v>99</v>
      </c>
      <c r="C32" s="85" t="s">
        <v>98</v>
      </c>
      <c r="D32" s="99"/>
      <c r="E32" s="171"/>
      <c r="F32" s="171"/>
      <c r="G32" s="171"/>
      <c r="H32" s="171"/>
      <c r="I32" s="174"/>
      <c r="J32" s="174"/>
      <c r="K32" s="174"/>
      <c r="L32" s="174"/>
      <c r="M32" s="174"/>
      <c r="N32" s="175"/>
    </row>
    <row r="33" spans="1:14" ht="15" x14ac:dyDescent="0.2">
      <c r="A33" s="187"/>
      <c r="B33" s="99" t="s">
        <v>100</v>
      </c>
      <c r="C33" s="85" t="s">
        <v>98</v>
      </c>
      <c r="D33" s="99"/>
      <c r="E33" s="171"/>
      <c r="F33" s="171"/>
      <c r="G33" s="171"/>
      <c r="H33" s="171"/>
      <c r="I33" s="174"/>
      <c r="J33" s="174"/>
      <c r="K33" s="174"/>
      <c r="L33" s="174"/>
      <c r="M33" s="174"/>
      <c r="N33" s="175"/>
    </row>
    <row r="34" spans="1:14" ht="15" x14ac:dyDescent="0.2">
      <c r="A34" s="187"/>
      <c r="B34" s="99" t="s">
        <v>101</v>
      </c>
      <c r="C34" s="85" t="s">
        <v>98</v>
      </c>
      <c r="D34" s="99"/>
      <c r="E34" s="171"/>
      <c r="F34" s="171"/>
      <c r="G34" s="171"/>
      <c r="H34" s="171"/>
      <c r="I34" s="174"/>
      <c r="J34" s="174"/>
      <c r="K34" s="174"/>
      <c r="L34" s="174"/>
      <c r="M34" s="174"/>
      <c r="N34" s="175"/>
    </row>
    <row r="35" spans="1:14" ht="15" x14ac:dyDescent="0.2">
      <c r="A35" s="187"/>
      <c r="B35" s="171"/>
      <c r="C35" s="171"/>
      <c r="D35" s="171"/>
      <c r="E35" s="171"/>
      <c r="F35" s="171"/>
      <c r="G35" s="171"/>
      <c r="H35" s="171"/>
      <c r="I35" s="174"/>
      <c r="J35" s="174"/>
      <c r="K35" s="174"/>
      <c r="L35" s="174"/>
      <c r="M35" s="174"/>
      <c r="N35" s="175"/>
    </row>
    <row r="36" spans="1:14" ht="15" x14ac:dyDescent="0.2">
      <c r="A36" s="187"/>
      <c r="B36" s="171"/>
      <c r="C36" s="171"/>
      <c r="D36" s="171"/>
      <c r="E36" s="171"/>
      <c r="F36" s="171"/>
      <c r="G36" s="171"/>
      <c r="H36" s="171"/>
      <c r="I36" s="174"/>
      <c r="J36" s="174"/>
      <c r="K36" s="174"/>
      <c r="L36" s="174"/>
      <c r="M36" s="174"/>
      <c r="N36" s="175"/>
    </row>
    <row r="37" spans="1:14" ht="15" x14ac:dyDescent="0.2">
      <c r="A37" s="187"/>
      <c r="B37" s="188" t="s">
        <v>102</v>
      </c>
      <c r="C37" s="171"/>
      <c r="D37" s="171"/>
      <c r="E37" s="171"/>
      <c r="F37" s="171"/>
      <c r="G37" s="171"/>
      <c r="H37" s="171"/>
      <c r="I37" s="174"/>
      <c r="J37" s="174"/>
      <c r="K37" s="174"/>
      <c r="L37" s="174"/>
      <c r="M37" s="174"/>
      <c r="N37" s="175"/>
    </row>
    <row r="38" spans="1:14" ht="15" x14ac:dyDescent="0.2">
      <c r="A38" s="187"/>
      <c r="B38" s="171"/>
      <c r="C38" s="171"/>
      <c r="D38" s="171"/>
      <c r="E38" s="171"/>
      <c r="F38" s="171"/>
      <c r="G38" s="171"/>
      <c r="H38" s="171"/>
      <c r="I38" s="174"/>
      <c r="J38" s="174"/>
      <c r="K38" s="174"/>
      <c r="L38" s="174"/>
      <c r="M38" s="174"/>
      <c r="N38" s="175"/>
    </row>
    <row r="39" spans="1:14" ht="15" x14ac:dyDescent="0.2">
      <c r="A39" s="187"/>
      <c r="B39" s="171"/>
      <c r="C39" s="171"/>
      <c r="D39" s="171"/>
      <c r="E39" s="171"/>
      <c r="F39" s="171"/>
      <c r="G39" s="171"/>
      <c r="H39" s="171"/>
      <c r="I39" s="174"/>
      <c r="J39" s="174"/>
      <c r="K39" s="174"/>
      <c r="L39" s="174"/>
      <c r="M39" s="174"/>
      <c r="N39" s="175"/>
    </row>
    <row r="40" spans="1:14" ht="15" x14ac:dyDescent="0.2">
      <c r="A40" s="187"/>
      <c r="B40" s="176" t="s">
        <v>94</v>
      </c>
      <c r="C40" s="176" t="s">
        <v>103</v>
      </c>
      <c r="D40" s="158" t="s">
        <v>104</v>
      </c>
      <c r="E40" s="158" t="s">
        <v>105</v>
      </c>
      <c r="F40" s="171"/>
      <c r="G40" s="171"/>
      <c r="H40" s="171"/>
      <c r="I40" s="174"/>
      <c r="J40" s="174"/>
      <c r="K40" s="174"/>
      <c r="L40" s="174"/>
      <c r="M40" s="174"/>
      <c r="N40" s="175"/>
    </row>
    <row r="41" spans="1:14" ht="42.75" x14ac:dyDescent="0.2">
      <c r="A41" s="187"/>
      <c r="B41" s="190" t="s">
        <v>106</v>
      </c>
      <c r="C41" s="47">
        <v>40</v>
      </c>
      <c r="D41" s="85">
        <v>20</v>
      </c>
      <c r="E41" s="474">
        <f>+D41+D42</f>
        <v>20</v>
      </c>
      <c r="F41" s="171"/>
      <c r="G41" s="171"/>
      <c r="H41" s="171"/>
      <c r="I41" s="174"/>
      <c r="J41" s="174"/>
      <c r="K41" s="174"/>
      <c r="L41" s="174"/>
      <c r="M41" s="174"/>
      <c r="N41" s="175"/>
    </row>
    <row r="42" spans="1:14" ht="71.25" x14ac:dyDescent="0.2">
      <c r="A42" s="187"/>
      <c r="B42" s="190" t="s">
        <v>107</v>
      </c>
      <c r="C42" s="47">
        <v>60</v>
      </c>
      <c r="D42" s="85">
        <v>0</v>
      </c>
      <c r="E42" s="475"/>
      <c r="F42" s="171"/>
      <c r="G42" s="171"/>
      <c r="H42" s="171"/>
      <c r="I42" s="174"/>
      <c r="J42" s="174"/>
      <c r="K42" s="174"/>
      <c r="L42" s="174"/>
      <c r="M42" s="174"/>
      <c r="N42" s="175"/>
    </row>
    <row r="43" spans="1:14" ht="15" x14ac:dyDescent="0.25">
      <c r="A43" s="187"/>
      <c r="C43" s="108"/>
      <c r="D43" s="150"/>
      <c r="E43" s="154"/>
      <c r="F43" s="153"/>
      <c r="G43" s="153"/>
      <c r="H43" s="153"/>
      <c r="I43" s="186"/>
      <c r="J43" s="186"/>
      <c r="K43" s="186"/>
      <c r="L43" s="186"/>
      <c r="M43" s="186"/>
    </row>
    <row r="44" spans="1:14" ht="15" x14ac:dyDescent="0.25">
      <c r="A44" s="187"/>
      <c r="C44" s="108"/>
      <c r="D44" s="150"/>
      <c r="E44" s="154"/>
      <c r="F44" s="153"/>
      <c r="G44" s="153"/>
      <c r="H44" s="153"/>
      <c r="I44" s="186"/>
      <c r="J44" s="186"/>
      <c r="K44" s="186"/>
      <c r="L44" s="186"/>
      <c r="M44" s="186"/>
    </row>
    <row r="45" spans="1:14" ht="15" x14ac:dyDescent="0.25">
      <c r="A45" s="187"/>
      <c r="C45" s="108"/>
      <c r="D45" s="150"/>
      <c r="E45" s="154"/>
      <c r="F45" s="153"/>
      <c r="G45" s="153"/>
      <c r="H45" s="153"/>
      <c r="I45" s="186"/>
      <c r="J45" s="186"/>
      <c r="K45" s="186"/>
      <c r="L45" s="186"/>
      <c r="M45" s="186"/>
    </row>
    <row r="46" spans="1:14" ht="15" thickBot="1" x14ac:dyDescent="0.3">
      <c r="M46" s="504" t="s">
        <v>108</v>
      </c>
      <c r="N46" s="504"/>
    </row>
    <row r="47" spans="1:14" ht="15" x14ac:dyDescent="0.25">
      <c r="B47" s="188" t="s">
        <v>109</v>
      </c>
      <c r="M47" s="191"/>
      <c r="N47" s="191"/>
    </row>
    <row r="48" spans="1:14" ht="15" thickBot="1" x14ac:dyDescent="0.3">
      <c r="M48" s="191"/>
      <c r="N48" s="191"/>
    </row>
    <row r="49" spans="1:26" s="174" customFormat="1" ht="60" x14ac:dyDescent="0.25">
      <c r="B49" s="192" t="s">
        <v>110</v>
      </c>
      <c r="C49" s="192" t="s">
        <v>111</v>
      </c>
      <c r="D49" s="192" t="s">
        <v>112</v>
      </c>
      <c r="E49" s="192" t="s">
        <v>113</v>
      </c>
      <c r="F49" s="192" t="s">
        <v>114</v>
      </c>
      <c r="G49" s="192" t="s">
        <v>115</v>
      </c>
      <c r="H49" s="192" t="s">
        <v>116</v>
      </c>
      <c r="I49" s="192" t="s">
        <v>117</v>
      </c>
      <c r="J49" s="192" t="s">
        <v>118</v>
      </c>
      <c r="K49" s="192" t="s">
        <v>119</v>
      </c>
      <c r="L49" s="192" t="s">
        <v>120</v>
      </c>
      <c r="M49" s="193" t="s">
        <v>121</v>
      </c>
      <c r="N49" s="192" t="s">
        <v>122</v>
      </c>
      <c r="O49" s="192" t="s">
        <v>123</v>
      </c>
      <c r="P49" s="194" t="s">
        <v>124</v>
      </c>
      <c r="Q49" s="194" t="s">
        <v>125</v>
      </c>
    </row>
    <row r="50" spans="1:26" s="79" customFormat="1" ht="45.75" customHeight="1" x14ac:dyDescent="0.25">
      <c r="A50" s="47">
        <v>1</v>
      </c>
      <c r="B50" s="62" t="s">
        <v>1165</v>
      </c>
      <c r="C50" s="62" t="s">
        <v>1165</v>
      </c>
      <c r="D50" s="62" t="s">
        <v>126</v>
      </c>
      <c r="E50" s="62" t="s">
        <v>1167</v>
      </c>
      <c r="F50" s="109" t="s">
        <v>75</v>
      </c>
      <c r="G50" s="110" t="s">
        <v>385</v>
      </c>
      <c r="H50" s="111">
        <v>41248</v>
      </c>
      <c r="I50" s="111">
        <v>41988</v>
      </c>
      <c r="J50" s="112" t="s">
        <v>95</v>
      </c>
      <c r="K50" s="224">
        <f>(I50-H50)/30</f>
        <v>24.666666666666668</v>
      </c>
      <c r="L50" s="113" t="s">
        <v>596</v>
      </c>
      <c r="M50" s="114">
        <v>95</v>
      </c>
      <c r="N50" s="115" t="s">
        <v>128</v>
      </c>
      <c r="O50" s="117">
        <v>83732483</v>
      </c>
      <c r="P50" s="117">
        <v>54</v>
      </c>
      <c r="Q50" s="76"/>
      <c r="R50" s="86"/>
      <c r="S50" s="86"/>
      <c r="T50" s="86"/>
      <c r="U50" s="86"/>
      <c r="V50" s="86"/>
      <c r="W50" s="86"/>
      <c r="X50" s="86"/>
      <c r="Y50" s="86"/>
      <c r="Z50" s="86"/>
    </row>
    <row r="51" spans="1:26" s="79" customFormat="1" x14ac:dyDescent="0.25">
      <c r="A51" s="47"/>
      <c r="B51" s="118" t="s">
        <v>105</v>
      </c>
      <c r="C51" s="63"/>
      <c r="D51" s="62"/>
      <c r="E51" s="119"/>
      <c r="F51" s="120"/>
      <c r="G51" s="120"/>
      <c r="H51" s="120"/>
      <c r="I51" s="112"/>
      <c r="J51" s="112"/>
      <c r="K51" s="121">
        <f>SUM(K50:K50)</f>
        <v>24.666666666666668</v>
      </c>
      <c r="L51" s="122"/>
      <c r="M51" s="121">
        <f>SUM(M50:M50)</f>
        <v>95</v>
      </c>
      <c r="N51" s="122">
        <f>SUM(N50:N50)</f>
        <v>0</v>
      </c>
      <c r="O51" s="117"/>
      <c r="P51" s="117"/>
      <c r="Q51" s="76"/>
    </row>
    <row r="52" spans="1:26" x14ac:dyDescent="0.25">
      <c r="E52" s="155"/>
      <c r="K52" s="156"/>
    </row>
    <row r="53" spans="1:26" ht="15" x14ac:dyDescent="0.25">
      <c r="B53" s="471" t="s">
        <v>133</v>
      </c>
      <c r="C53" s="471" t="s">
        <v>134</v>
      </c>
      <c r="D53" s="505" t="s">
        <v>135</v>
      </c>
      <c r="E53" s="505"/>
      <c r="K53" s="157"/>
      <c r="L53" s="157"/>
      <c r="M53" s="157"/>
    </row>
    <row r="54" spans="1:26" ht="18" x14ac:dyDescent="0.25">
      <c r="B54" s="473"/>
      <c r="C54" s="473"/>
      <c r="D54" s="158" t="s">
        <v>136</v>
      </c>
      <c r="E54" s="159" t="s">
        <v>137</v>
      </c>
      <c r="H54" s="124"/>
      <c r="I54" s="161">
        <v>40194</v>
      </c>
      <c r="K54" s="161"/>
      <c r="L54" s="157"/>
    </row>
    <row r="55" spans="1:26" ht="18" x14ac:dyDescent="0.25">
      <c r="B55" s="160" t="s">
        <v>139</v>
      </c>
      <c r="C55" s="162">
        <f>+K51</f>
        <v>24.666666666666668</v>
      </c>
      <c r="D55" s="85" t="s">
        <v>98</v>
      </c>
      <c r="E55" s="85"/>
      <c r="F55" s="126"/>
      <c r="G55" s="126"/>
      <c r="H55" s="126"/>
      <c r="I55" s="126"/>
      <c r="J55" s="126"/>
      <c r="L55" s="163" t="e">
        <f>K50+#REF!+#REF!+#REF!</f>
        <v>#REF!</v>
      </c>
      <c r="M55" s="126"/>
    </row>
    <row r="56" spans="1:26" ht="15" x14ac:dyDescent="0.25">
      <c r="B56" s="160" t="s">
        <v>140</v>
      </c>
      <c r="C56" s="164">
        <f>+M51</f>
        <v>95</v>
      </c>
      <c r="D56" s="85" t="s">
        <v>98</v>
      </c>
      <c r="E56" s="85"/>
    </row>
    <row r="57" spans="1:26" x14ac:dyDescent="0.25">
      <c r="B57" s="165"/>
      <c r="C57" s="518"/>
      <c r="D57" s="518"/>
      <c r="E57" s="518"/>
      <c r="F57" s="518"/>
      <c r="G57" s="518"/>
      <c r="H57" s="518"/>
      <c r="I57" s="518"/>
      <c r="J57" s="518"/>
      <c r="K57" s="518"/>
      <c r="L57" s="518"/>
      <c r="M57" s="518"/>
      <c r="N57" s="518"/>
    </row>
    <row r="58" spans="1:26" ht="15" thickBot="1" x14ac:dyDescent="0.3"/>
    <row r="59" spans="1:26" ht="27" thickBot="1" x14ac:dyDescent="0.3">
      <c r="B59" s="519" t="s">
        <v>141</v>
      </c>
      <c r="C59" s="519"/>
      <c r="D59" s="519"/>
      <c r="E59" s="519"/>
      <c r="F59" s="519"/>
      <c r="G59" s="519"/>
      <c r="H59" s="519"/>
      <c r="I59" s="519"/>
      <c r="J59" s="519"/>
      <c r="K59" s="519"/>
      <c r="L59" s="519"/>
      <c r="M59" s="519"/>
      <c r="N59" s="519"/>
    </row>
    <row r="62" spans="1:26" ht="90" x14ac:dyDescent="0.25">
      <c r="B62" s="176" t="s">
        <v>142</v>
      </c>
      <c r="C62" s="195" t="s">
        <v>143</v>
      </c>
      <c r="D62" s="195" t="s">
        <v>144</v>
      </c>
      <c r="E62" s="195" t="s">
        <v>145</v>
      </c>
      <c r="F62" s="195" t="s">
        <v>146</v>
      </c>
      <c r="G62" s="195" t="s">
        <v>147</v>
      </c>
      <c r="H62" s="195" t="s">
        <v>148</v>
      </c>
      <c r="I62" s="176" t="s">
        <v>149</v>
      </c>
      <c r="J62" s="195" t="s">
        <v>150</v>
      </c>
      <c r="K62" s="195" t="s">
        <v>151</v>
      </c>
      <c r="L62" s="195" t="s">
        <v>152</v>
      </c>
      <c r="M62" s="195" t="s">
        <v>153</v>
      </c>
      <c r="N62" s="196" t="s">
        <v>154</v>
      </c>
      <c r="O62" s="196" t="s">
        <v>155</v>
      </c>
      <c r="P62" s="489" t="s">
        <v>96</v>
      </c>
      <c r="Q62" s="491"/>
      <c r="R62" s="195" t="s">
        <v>156</v>
      </c>
    </row>
    <row r="63" spans="1:26" ht="78" customHeight="1" x14ac:dyDescent="0.25">
      <c r="B63" s="99" t="s">
        <v>601</v>
      </c>
      <c r="C63" s="127" t="s">
        <v>602</v>
      </c>
      <c r="D63" s="127" t="s">
        <v>1168</v>
      </c>
      <c r="E63" s="127">
        <v>110</v>
      </c>
      <c r="F63" s="127" t="s">
        <v>652</v>
      </c>
      <c r="G63" s="127" t="s">
        <v>75</v>
      </c>
      <c r="H63" s="127" t="s">
        <v>95</v>
      </c>
      <c r="I63" s="127" t="s">
        <v>95</v>
      </c>
      <c r="J63" s="127" t="s">
        <v>95</v>
      </c>
      <c r="K63" s="127" t="s">
        <v>75</v>
      </c>
      <c r="L63" s="127" t="s">
        <v>75</v>
      </c>
      <c r="M63" s="127" t="s">
        <v>75</v>
      </c>
      <c r="N63" s="127" t="s">
        <v>75</v>
      </c>
      <c r="O63" s="127" t="s">
        <v>75</v>
      </c>
      <c r="P63" s="468" t="s">
        <v>1169</v>
      </c>
      <c r="Q63" s="469"/>
      <c r="R63" s="47" t="s">
        <v>75</v>
      </c>
    </row>
    <row r="64" spans="1:26" ht="15" customHeight="1" x14ac:dyDescent="0.2">
      <c r="B64" s="100"/>
      <c r="C64" s="100"/>
      <c r="D64" s="166"/>
      <c r="E64" s="166"/>
      <c r="F64" s="169"/>
      <c r="G64" s="170"/>
      <c r="H64" s="169"/>
      <c r="I64" s="99"/>
      <c r="J64" s="100"/>
      <c r="K64" s="100"/>
      <c r="L64" s="99"/>
      <c r="M64" s="99"/>
      <c r="N64" s="99"/>
      <c r="O64" s="99"/>
      <c r="P64" s="489"/>
      <c r="Q64" s="491"/>
      <c r="R64" s="99"/>
    </row>
    <row r="65" spans="2:18" ht="15" x14ac:dyDescent="0.2">
      <c r="B65" s="100"/>
      <c r="C65" s="100"/>
      <c r="D65" s="166"/>
      <c r="E65" s="166"/>
      <c r="F65" s="169"/>
      <c r="G65" s="170"/>
      <c r="H65" s="169"/>
      <c r="I65" s="99"/>
      <c r="J65" s="100"/>
      <c r="K65" s="100"/>
      <c r="L65" s="99"/>
      <c r="M65" s="99"/>
      <c r="N65" s="99"/>
      <c r="O65" s="99"/>
      <c r="P65" s="489"/>
      <c r="Q65" s="491"/>
      <c r="R65" s="99"/>
    </row>
    <row r="66" spans="2:18" ht="15" x14ac:dyDescent="0.2">
      <c r="B66" s="100"/>
      <c r="C66" s="100"/>
      <c r="D66" s="166"/>
      <c r="E66" s="166"/>
      <c r="F66" s="169"/>
      <c r="G66" s="170"/>
      <c r="H66" s="169"/>
      <c r="I66" s="99"/>
      <c r="J66" s="100"/>
      <c r="K66" s="100"/>
      <c r="L66" s="99"/>
      <c r="M66" s="99"/>
      <c r="N66" s="99"/>
      <c r="O66" s="99"/>
      <c r="P66" s="489"/>
      <c r="Q66" s="491"/>
      <c r="R66" s="99"/>
    </row>
    <row r="67" spans="2:18" ht="15" x14ac:dyDescent="0.2">
      <c r="B67" s="100"/>
      <c r="C67" s="100"/>
      <c r="D67" s="166"/>
      <c r="E67" s="166"/>
      <c r="F67" s="169"/>
      <c r="G67" s="170"/>
      <c r="H67" s="169"/>
      <c r="I67" s="99"/>
      <c r="J67" s="100"/>
      <c r="K67" s="100"/>
      <c r="L67" s="99"/>
      <c r="M67" s="99"/>
      <c r="N67" s="99"/>
      <c r="O67" s="99"/>
      <c r="P67" s="489"/>
      <c r="Q67" s="491"/>
      <c r="R67" s="99"/>
    </row>
    <row r="68" spans="2:18" ht="15" x14ac:dyDescent="0.2">
      <c r="B68" s="100"/>
      <c r="C68" s="100"/>
      <c r="D68" s="166"/>
      <c r="E68" s="166"/>
      <c r="F68" s="169"/>
      <c r="G68" s="170"/>
      <c r="H68" s="169"/>
      <c r="I68" s="99"/>
      <c r="J68" s="100"/>
      <c r="K68" s="100"/>
      <c r="L68" s="99"/>
      <c r="M68" s="99"/>
      <c r="N68" s="99"/>
      <c r="O68" s="99"/>
      <c r="P68" s="489"/>
      <c r="Q68" s="491"/>
      <c r="R68" s="99"/>
    </row>
    <row r="69" spans="2:18" ht="15" x14ac:dyDescent="0.25">
      <c r="B69" s="99"/>
      <c r="C69" s="99"/>
      <c r="D69" s="99"/>
      <c r="E69" s="99"/>
      <c r="F69" s="99"/>
      <c r="G69" s="197"/>
      <c r="H69" s="99"/>
      <c r="I69" s="99"/>
      <c r="J69" s="99"/>
      <c r="K69" s="99"/>
      <c r="L69" s="99"/>
      <c r="M69" s="99"/>
      <c r="N69" s="99"/>
      <c r="O69" s="99"/>
      <c r="P69" s="489"/>
      <c r="Q69" s="491"/>
      <c r="R69" s="99"/>
    </row>
    <row r="70" spans="2:18" x14ac:dyDescent="0.25">
      <c r="B70" s="123" t="s">
        <v>159</v>
      </c>
      <c r="H70" s="99"/>
      <c r="I70" s="99"/>
    </row>
    <row r="71" spans="2:18" x14ac:dyDescent="0.25">
      <c r="B71" s="123" t="s">
        <v>160</v>
      </c>
    </row>
    <row r="72" spans="2:18" x14ac:dyDescent="0.25">
      <c r="B72" s="123" t="s">
        <v>161</v>
      </c>
    </row>
    <row r="74" spans="2:18" ht="15" thickBot="1" x14ac:dyDescent="0.3"/>
    <row r="75" spans="2:18" ht="27" thickBot="1" x14ac:dyDescent="0.3">
      <c r="B75" s="513" t="s">
        <v>162</v>
      </c>
      <c r="C75" s="514"/>
      <c r="D75" s="514"/>
      <c r="E75" s="514"/>
      <c r="F75" s="514"/>
      <c r="G75" s="514"/>
      <c r="H75" s="514"/>
      <c r="I75" s="514"/>
      <c r="J75" s="514"/>
      <c r="K75" s="514"/>
      <c r="L75" s="514"/>
      <c r="M75" s="514"/>
      <c r="N75" s="515"/>
    </row>
    <row r="80" spans="2:18" ht="15" x14ac:dyDescent="0.25">
      <c r="B80" s="476" t="s">
        <v>163</v>
      </c>
      <c r="C80" s="498" t="s">
        <v>164</v>
      </c>
      <c r="D80" s="498" t="s">
        <v>165</v>
      </c>
      <c r="E80" s="498" t="s">
        <v>166</v>
      </c>
      <c r="F80" s="498" t="s">
        <v>167</v>
      </c>
      <c r="G80" s="498" t="s">
        <v>168</v>
      </c>
      <c r="H80" s="498" t="s">
        <v>169</v>
      </c>
      <c r="I80" s="498" t="s">
        <v>170</v>
      </c>
      <c r="J80" s="498" t="s">
        <v>171</v>
      </c>
      <c r="K80" s="498"/>
      <c r="L80" s="498"/>
      <c r="M80" s="498" t="s">
        <v>172</v>
      </c>
      <c r="N80" s="498" t="s">
        <v>1804</v>
      </c>
      <c r="O80" s="498" t="s">
        <v>1805</v>
      </c>
      <c r="P80" s="498" t="s">
        <v>96</v>
      </c>
      <c r="Q80" s="498"/>
    </row>
    <row r="81" spans="2:17" ht="28.5" x14ac:dyDescent="0.2">
      <c r="B81" s="477"/>
      <c r="C81" s="498"/>
      <c r="D81" s="498"/>
      <c r="E81" s="498"/>
      <c r="F81" s="498"/>
      <c r="G81" s="498"/>
      <c r="H81" s="498"/>
      <c r="I81" s="498"/>
      <c r="J81" s="166" t="s">
        <v>173</v>
      </c>
      <c r="K81" s="144" t="s">
        <v>174</v>
      </c>
      <c r="L81" s="100" t="s">
        <v>175</v>
      </c>
      <c r="M81" s="498"/>
      <c r="N81" s="498"/>
      <c r="O81" s="498"/>
      <c r="P81" s="498"/>
      <c r="Q81" s="498"/>
    </row>
    <row r="82" spans="2:17" ht="57" x14ac:dyDescent="0.2">
      <c r="B82" s="59" t="s">
        <v>176</v>
      </c>
      <c r="C82" s="290">
        <v>1</v>
      </c>
      <c r="D82" s="87" t="s">
        <v>1170</v>
      </c>
      <c r="E82" s="291">
        <v>39721518</v>
      </c>
      <c r="F82" s="76" t="s">
        <v>1171</v>
      </c>
      <c r="G82" s="76" t="s">
        <v>1172</v>
      </c>
      <c r="H82" s="200">
        <v>36117</v>
      </c>
      <c r="I82" s="60" t="s">
        <v>652</v>
      </c>
      <c r="J82" s="76" t="s">
        <v>1165</v>
      </c>
      <c r="K82" s="200" t="s">
        <v>1173</v>
      </c>
      <c r="L82" s="200" t="s">
        <v>752</v>
      </c>
      <c r="M82" s="76" t="s">
        <v>75</v>
      </c>
      <c r="N82" s="76" t="s">
        <v>75</v>
      </c>
      <c r="O82" s="76" t="s">
        <v>75</v>
      </c>
      <c r="P82" s="499"/>
      <c r="Q82" s="499"/>
    </row>
    <row r="83" spans="2:17" ht="125.25" customHeight="1" x14ac:dyDescent="0.2">
      <c r="B83" s="144" t="s">
        <v>183</v>
      </c>
      <c r="C83" s="290">
        <v>1</v>
      </c>
      <c r="D83" s="87" t="s">
        <v>1161</v>
      </c>
      <c r="E83" s="291">
        <v>52161597</v>
      </c>
      <c r="F83" s="272" t="s">
        <v>334</v>
      </c>
      <c r="G83" s="76" t="s">
        <v>1162</v>
      </c>
      <c r="H83" s="200">
        <v>36735</v>
      </c>
      <c r="I83" s="292">
        <v>52161597</v>
      </c>
      <c r="J83" s="76" t="s">
        <v>1165</v>
      </c>
      <c r="K83" s="200" t="s">
        <v>1174</v>
      </c>
      <c r="L83" s="200" t="s">
        <v>334</v>
      </c>
      <c r="M83" s="76" t="s">
        <v>75</v>
      </c>
      <c r="N83" s="76" t="s">
        <v>75</v>
      </c>
      <c r="O83" s="76" t="s">
        <v>75</v>
      </c>
      <c r="P83" s="499" t="s">
        <v>1820</v>
      </c>
      <c r="Q83" s="499"/>
    </row>
    <row r="84" spans="2:17" ht="15" thickBot="1" x14ac:dyDescent="0.3"/>
    <row r="85" spans="2:17" ht="27" thickBot="1" x14ac:dyDescent="0.3">
      <c r="B85" s="513" t="s">
        <v>191</v>
      </c>
      <c r="C85" s="514"/>
      <c r="D85" s="514"/>
      <c r="E85" s="514"/>
      <c r="F85" s="514"/>
      <c r="G85" s="514"/>
      <c r="H85" s="514"/>
      <c r="I85" s="514"/>
      <c r="J85" s="514"/>
      <c r="K85" s="514"/>
      <c r="L85" s="514"/>
      <c r="M85" s="514"/>
      <c r="N85" s="515"/>
    </row>
    <row r="88" spans="2:17" ht="30" x14ac:dyDescent="0.25">
      <c r="B88" s="195" t="s">
        <v>94</v>
      </c>
      <c r="C88" s="195" t="s">
        <v>1806</v>
      </c>
      <c r="D88" s="489" t="s">
        <v>96</v>
      </c>
      <c r="E88" s="491"/>
    </row>
    <row r="89" spans="2:17" ht="50.25" customHeight="1" x14ac:dyDescent="0.25">
      <c r="B89" s="127" t="s">
        <v>1148</v>
      </c>
      <c r="C89" s="85" t="s">
        <v>75</v>
      </c>
      <c r="D89" s="492"/>
      <c r="E89" s="492"/>
    </row>
    <row r="92" spans="2:17" ht="26.25" x14ac:dyDescent="0.25">
      <c r="B92" s="516" t="s">
        <v>193</v>
      </c>
      <c r="C92" s="517"/>
      <c r="D92" s="517"/>
      <c r="E92" s="517"/>
      <c r="F92" s="517"/>
      <c r="G92" s="517"/>
      <c r="H92" s="517"/>
      <c r="I92" s="517"/>
      <c r="J92" s="517"/>
      <c r="K92" s="517"/>
      <c r="L92" s="517"/>
      <c r="M92" s="517"/>
      <c r="N92" s="517"/>
      <c r="O92" s="517"/>
      <c r="P92" s="517"/>
    </row>
    <row r="94" spans="2:17" ht="15" thickBot="1" x14ac:dyDescent="0.3"/>
    <row r="95" spans="2:17" ht="27" thickBot="1" x14ac:dyDescent="0.3">
      <c r="B95" s="513" t="s">
        <v>194</v>
      </c>
      <c r="C95" s="514"/>
      <c r="D95" s="514"/>
      <c r="E95" s="514"/>
      <c r="F95" s="514"/>
      <c r="G95" s="514"/>
      <c r="H95" s="514"/>
      <c r="I95" s="514"/>
      <c r="J95" s="514"/>
      <c r="K95" s="514"/>
      <c r="L95" s="514"/>
      <c r="M95" s="514"/>
      <c r="N95" s="515"/>
    </row>
    <row r="97" spans="1:26" ht="15" thickBot="1" x14ac:dyDescent="0.3">
      <c r="M97" s="191"/>
      <c r="N97" s="191"/>
    </row>
    <row r="98" spans="1:26" s="174" customFormat="1" ht="60" x14ac:dyDescent="0.25">
      <c r="B98" s="192" t="s">
        <v>110</v>
      </c>
      <c r="C98" s="192" t="s">
        <v>111</v>
      </c>
      <c r="D98" s="192" t="s">
        <v>112</v>
      </c>
      <c r="E98" s="192" t="s">
        <v>113</v>
      </c>
      <c r="F98" s="192" t="s">
        <v>114</v>
      </c>
      <c r="G98" s="192" t="s">
        <v>115</v>
      </c>
      <c r="H98" s="192" t="s">
        <v>116</v>
      </c>
      <c r="I98" s="192" t="s">
        <v>117</v>
      </c>
      <c r="J98" s="192" t="s">
        <v>118</v>
      </c>
      <c r="K98" s="192" t="s">
        <v>119</v>
      </c>
      <c r="L98" s="192" t="s">
        <v>120</v>
      </c>
      <c r="M98" s="193" t="s">
        <v>121</v>
      </c>
      <c r="N98" s="192" t="s">
        <v>122</v>
      </c>
      <c r="O98" s="192" t="s">
        <v>123</v>
      </c>
      <c r="P98" s="194" t="s">
        <v>124</v>
      </c>
      <c r="Q98" s="194" t="s">
        <v>125</v>
      </c>
    </row>
    <row r="99" spans="1:26" s="79" customFormat="1" ht="28.5" x14ac:dyDescent="0.25">
      <c r="A99" s="47">
        <v>1</v>
      </c>
      <c r="B99" s="62" t="s">
        <v>1165</v>
      </c>
      <c r="C99" s="62" t="s">
        <v>1165</v>
      </c>
      <c r="D99" s="62" t="s">
        <v>126</v>
      </c>
      <c r="E99" s="75" t="s">
        <v>1175</v>
      </c>
      <c r="F99" s="120" t="s">
        <v>75</v>
      </c>
      <c r="G99" s="110" t="s">
        <v>652</v>
      </c>
      <c r="H99" s="226">
        <v>40919</v>
      </c>
      <c r="I99" s="226">
        <v>41090</v>
      </c>
      <c r="J99" s="112" t="s">
        <v>95</v>
      </c>
      <c r="K99" s="227">
        <f>105/20</f>
        <v>5.25</v>
      </c>
      <c r="L99" s="115" t="s">
        <v>652</v>
      </c>
      <c r="M99" s="227">
        <v>95</v>
      </c>
      <c r="N99" s="115"/>
      <c r="O99" s="117">
        <v>18156387</v>
      </c>
      <c r="P99" s="117">
        <v>53</v>
      </c>
      <c r="Q99" s="76"/>
      <c r="R99" s="86"/>
      <c r="S99" s="86"/>
      <c r="T99" s="86"/>
      <c r="U99" s="86"/>
      <c r="V99" s="86"/>
      <c r="W99" s="86"/>
      <c r="X99" s="86"/>
      <c r="Y99" s="86"/>
      <c r="Z99" s="86"/>
    </row>
    <row r="100" spans="1:26" s="79" customFormat="1" ht="28.5" x14ac:dyDescent="0.25">
      <c r="A100" s="47">
        <f>+A99+1</f>
        <v>2</v>
      </c>
      <c r="B100" s="62" t="s">
        <v>1165</v>
      </c>
      <c r="C100" s="62" t="s">
        <v>1165</v>
      </c>
      <c r="D100" s="62" t="s">
        <v>126</v>
      </c>
      <c r="E100" s="75" t="s">
        <v>1176</v>
      </c>
      <c r="F100" s="120" t="s">
        <v>75</v>
      </c>
      <c r="G100" s="120" t="s">
        <v>652</v>
      </c>
      <c r="H100" s="226">
        <v>41122</v>
      </c>
      <c r="I100" s="226">
        <v>41273</v>
      </c>
      <c r="J100" s="112" t="s">
        <v>95</v>
      </c>
      <c r="K100" s="227">
        <f>90/20</f>
        <v>4.5</v>
      </c>
      <c r="L100" s="112"/>
      <c r="M100" s="227">
        <v>70</v>
      </c>
      <c r="N100" s="115"/>
      <c r="O100" s="117">
        <v>83732483</v>
      </c>
      <c r="P100" s="117">
        <v>54</v>
      </c>
      <c r="Q100" s="76"/>
      <c r="R100" s="86"/>
      <c r="S100" s="86"/>
      <c r="T100" s="86"/>
      <c r="U100" s="86"/>
      <c r="V100" s="86"/>
      <c r="W100" s="86"/>
      <c r="X100" s="86"/>
      <c r="Y100" s="86"/>
      <c r="Z100" s="86"/>
    </row>
    <row r="101" spans="1:26" s="79" customFormat="1" x14ac:dyDescent="0.25">
      <c r="A101" s="47"/>
      <c r="B101" s="118" t="s">
        <v>105</v>
      </c>
      <c r="C101" s="63"/>
      <c r="D101" s="62"/>
      <c r="E101" s="119"/>
      <c r="F101" s="120"/>
      <c r="G101" s="120"/>
      <c r="H101" s="120"/>
      <c r="I101" s="112"/>
      <c r="J101" s="112"/>
      <c r="K101" s="122">
        <f>SUM(K99:K100)</f>
        <v>9.75</v>
      </c>
      <c r="L101" s="122">
        <f>SUM(L99:L100)</f>
        <v>0</v>
      </c>
      <c r="M101" s="121">
        <f>SUM(M99:M100)</f>
        <v>165</v>
      </c>
      <c r="N101" s="122">
        <f>SUM(N99:N100)</f>
        <v>0</v>
      </c>
      <c r="O101" s="117"/>
      <c r="P101" s="117"/>
      <c r="Q101" s="76"/>
    </row>
    <row r="102" spans="1:26" x14ac:dyDescent="0.25">
      <c r="E102" s="155"/>
    </row>
    <row r="103" spans="1:26" ht="18" x14ac:dyDescent="0.25">
      <c r="B103" s="160" t="s">
        <v>204</v>
      </c>
      <c r="C103" s="235">
        <f>+K101</f>
        <v>9.75</v>
      </c>
      <c r="H103" s="126"/>
      <c r="I103" s="126"/>
      <c r="J103" s="126"/>
      <c r="K103" s="126"/>
      <c r="L103" s="126"/>
      <c r="M103" s="126"/>
    </row>
    <row r="105" spans="1:26" ht="15" thickBot="1" x14ac:dyDescent="0.3"/>
    <row r="106" spans="1:26" ht="30.75" thickBot="1" x14ac:dyDescent="0.3">
      <c r="B106" s="210" t="s">
        <v>205</v>
      </c>
      <c r="C106" s="211" t="s">
        <v>206</v>
      </c>
      <c r="D106" s="210" t="s">
        <v>104</v>
      </c>
      <c r="E106" s="211" t="s">
        <v>207</v>
      </c>
    </row>
    <row r="107" spans="1:26" x14ac:dyDescent="0.25">
      <c r="B107" s="47" t="s">
        <v>208</v>
      </c>
      <c r="C107" s="212">
        <v>20</v>
      </c>
      <c r="D107" s="212">
        <v>20</v>
      </c>
      <c r="E107" s="495">
        <f>+D107+D108+D109</f>
        <v>20</v>
      </c>
    </row>
    <row r="108" spans="1:26" x14ac:dyDescent="0.25">
      <c r="B108" s="47" t="s">
        <v>209</v>
      </c>
      <c r="C108" s="85">
        <v>30</v>
      </c>
      <c r="D108" s="85">
        <v>0</v>
      </c>
      <c r="E108" s="496"/>
    </row>
    <row r="109" spans="1:26" ht="15" thickBot="1" x14ac:dyDescent="0.3">
      <c r="B109" s="47" t="s">
        <v>210</v>
      </c>
      <c r="C109" s="213">
        <v>40</v>
      </c>
      <c r="D109" s="213">
        <v>0</v>
      </c>
      <c r="E109" s="497"/>
    </row>
    <row r="111" spans="1:26" ht="15" thickBot="1" x14ac:dyDescent="0.3"/>
    <row r="112" spans="1:26" ht="27" thickBot="1" x14ac:dyDescent="0.3">
      <c r="B112" s="513" t="s">
        <v>211</v>
      </c>
      <c r="C112" s="514"/>
      <c r="D112" s="514"/>
      <c r="E112" s="514"/>
      <c r="F112" s="514"/>
      <c r="G112" s="514"/>
      <c r="H112" s="514"/>
      <c r="I112" s="514"/>
      <c r="J112" s="514"/>
      <c r="K112" s="514"/>
      <c r="L112" s="514"/>
      <c r="M112" s="514"/>
      <c r="N112" s="515"/>
    </row>
    <row r="114" spans="2:17" ht="15" x14ac:dyDescent="0.25">
      <c r="B114" s="476" t="s">
        <v>163</v>
      </c>
      <c r="C114" s="476" t="s">
        <v>164</v>
      </c>
      <c r="D114" s="476" t="s">
        <v>165</v>
      </c>
      <c r="E114" s="476" t="s">
        <v>166</v>
      </c>
      <c r="F114" s="476" t="s">
        <v>167</v>
      </c>
      <c r="G114" s="476" t="s">
        <v>168</v>
      </c>
      <c r="H114" s="476" t="s">
        <v>169</v>
      </c>
      <c r="I114" s="476" t="s">
        <v>170</v>
      </c>
      <c r="J114" s="489" t="s">
        <v>171</v>
      </c>
      <c r="K114" s="490"/>
      <c r="L114" s="491"/>
      <c r="M114" s="476" t="s">
        <v>172</v>
      </c>
      <c r="N114" s="476" t="s">
        <v>1804</v>
      </c>
      <c r="O114" s="476" t="s">
        <v>1805</v>
      </c>
      <c r="P114" s="478" t="s">
        <v>96</v>
      </c>
      <c r="Q114" s="479"/>
    </row>
    <row r="115" spans="2:17" ht="30" x14ac:dyDescent="0.25">
      <c r="B115" s="477"/>
      <c r="C115" s="477"/>
      <c r="D115" s="477"/>
      <c r="E115" s="477"/>
      <c r="F115" s="477"/>
      <c r="G115" s="477"/>
      <c r="H115" s="477"/>
      <c r="I115" s="477"/>
      <c r="J115" s="176" t="s">
        <v>173</v>
      </c>
      <c r="K115" s="176" t="s">
        <v>174</v>
      </c>
      <c r="L115" s="176" t="s">
        <v>175</v>
      </c>
      <c r="M115" s="477"/>
      <c r="N115" s="477"/>
      <c r="O115" s="477"/>
      <c r="P115" s="480"/>
      <c r="Q115" s="481"/>
    </row>
    <row r="116" spans="2:17" ht="59.25" customHeight="1" x14ac:dyDescent="0.2">
      <c r="B116" s="59" t="s">
        <v>556</v>
      </c>
      <c r="C116" s="47"/>
      <c r="D116" s="127"/>
      <c r="E116" s="47"/>
      <c r="F116" s="76"/>
      <c r="G116" s="127"/>
      <c r="H116" s="82"/>
      <c r="I116" s="47"/>
      <c r="J116" s="47"/>
      <c r="K116" s="47"/>
      <c r="L116" s="127"/>
      <c r="M116" s="99"/>
      <c r="N116" s="99"/>
      <c r="O116" s="99"/>
      <c r="P116" s="482"/>
      <c r="Q116" s="483"/>
    </row>
    <row r="117" spans="2:17" s="215" customFormat="1" x14ac:dyDescent="0.2">
      <c r="B117" s="59" t="s">
        <v>558</v>
      </c>
      <c r="C117" s="47"/>
      <c r="D117" s="76"/>
      <c r="E117" s="85"/>
      <c r="F117" s="76"/>
      <c r="G117" s="59"/>
      <c r="H117" s="222"/>
      <c r="I117" s="47"/>
      <c r="J117" s="231"/>
      <c r="K117" s="231"/>
      <c r="L117" s="231"/>
      <c r="M117" s="198"/>
      <c r="N117" s="198"/>
      <c r="O117" s="198"/>
      <c r="P117" s="484"/>
      <c r="Q117" s="485"/>
    </row>
    <row r="118" spans="2:17" s="215" customFormat="1" x14ac:dyDescent="0.2">
      <c r="B118" s="59" t="s">
        <v>558</v>
      </c>
      <c r="C118" s="47"/>
      <c r="D118" s="87"/>
      <c r="E118" s="169"/>
      <c r="F118" s="87"/>
      <c r="G118" s="127"/>
      <c r="H118" s="87"/>
      <c r="I118" s="127"/>
      <c r="J118" s="59"/>
      <c r="K118" s="59"/>
      <c r="L118" s="59"/>
      <c r="M118" s="198"/>
      <c r="N118" s="198"/>
      <c r="O118" s="198"/>
      <c r="P118" s="468"/>
      <c r="Q118" s="469"/>
    </row>
    <row r="119" spans="2:17" ht="68.25" customHeight="1" x14ac:dyDescent="0.25">
      <c r="B119" s="76" t="s">
        <v>559</v>
      </c>
      <c r="C119" s="47">
        <v>1</v>
      </c>
      <c r="D119" s="99" t="s">
        <v>1177</v>
      </c>
      <c r="E119" s="99" t="s">
        <v>1131</v>
      </c>
      <c r="F119" s="99" t="s">
        <v>1131</v>
      </c>
      <c r="G119" s="99" t="s">
        <v>1131</v>
      </c>
      <c r="H119" s="99" t="s">
        <v>1131</v>
      </c>
      <c r="I119" s="99" t="s">
        <v>1131</v>
      </c>
      <c r="J119" s="99" t="s">
        <v>1131</v>
      </c>
      <c r="K119" s="99" t="s">
        <v>1131</v>
      </c>
      <c r="L119" s="99" t="s">
        <v>1131</v>
      </c>
      <c r="M119" s="99" t="s">
        <v>1131</v>
      </c>
      <c r="N119" s="99" t="s">
        <v>1131</v>
      </c>
      <c r="O119" s="99"/>
      <c r="P119" s="468" t="s">
        <v>1178</v>
      </c>
      <c r="Q119" s="469"/>
    </row>
    <row r="122" spans="2:17" ht="15" thickBot="1" x14ac:dyDescent="0.3"/>
    <row r="123" spans="2:17" ht="30" x14ac:dyDescent="0.25">
      <c r="B123" s="158" t="s">
        <v>94</v>
      </c>
      <c r="C123" s="158" t="s">
        <v>205</v>
      </c>
      <c r="D123" s="176" t="s">
        <v>206</v>
      </c>
      <c r="E123" s="158" t="s">
        <v>104</v>
      </c>
      <c r="F123" s="211" t="s">
        <v>227</v>
      </c>
      <c r="G123" s="177"/>
    </row>
    <row r="124" spans="2:17" ht="108" x14ac:dyDescent="0.2">
      <c r="B124" s="459" t="s">
        <v>228</v>
      </c>
      <c r="C124" s="220" t="s">
        <v>229</v>
      </c>
      <c r="D124" s="85">
        <v>25</v>
      </c>
      <c r="E124" s="85">
        <v>0</v>
      </c>
      <c r="F124" s="471">
        <f>+E124+E125+E126</f>
        <v>0</v>
      </c>
      <c r="G124" s="221"/>
    </row>
    <row r="125" spans="2:17" ht="96" x14ac:dyDescent="0.2">
      <c r="B125" s="459"/>
      <c r="C125" s="220" t="s">
        <v>230</v>
      </c>
      <c r="D125" s="47">
        <v>25</v>
      </c>
      <c r="E125" s="85">
        <v>0</v>
      </c>
      <c r="F125" s="472"/>
      <c r="G125" s="221"/>
    </row>
    <row r="126" spans="2:17" ht="60" x14ac:dyDescent="0.2">
      <c r="B126" s="459"/>
      <c r="C126" s="220" t="s">
        <v>231</v>
      </c>
      <c r="D126" s="85">
        <v>10</v>
      </c>
      <c r="E126" s="85">
        <v>0</v>
      </c>
      <c r="F126" s="473"/>
      <c r="G126" s="221"/>
    </row>
    <row r="127" spans="2:17" x14ac:dyDescent="0.2">
      <c r="C127" s="171"/>
    </row>
    <row r="130" spans="2:5" ht="15" x14ac:dyDescent="0.25">
      <c r="B130" s="188" t="s">
        <v>232</v>
      </c>
    </row>
    <row r="133" spans="2:5" ht="15" x14ac:dyDescent="0.25">
      <c r="B133" s="176" t="s">
        <v>94</v>
      </c>
      <c r="C133" s="176" t="s">
        <v>103</v>
      </c>
      <c r="D133" s="158" t="s">
        <v>104</v>
      </c>
      <c r="E133" s="158" t="s">
        <v>105</v>
      </c>
    </row>
    <row r="134" spans="2:5" ht="42.75" x14ac:dyDescent="0.25">
      <c r="B134" s="190" t="s">
        <v>1807</v>
      </c>
      <c r="C134" s="47">
        <v>40</v>
      </c>
      <c r="D134" s="85">
        <v>20</v>
      </c>
      <c r="E134" s="474">
        <f>+D134+D135</f>
        <v>20</v>
      </c>
    </row>
    <row r="135" spans="2:5" ht="71.25" x14ac:dyDescent="0.25">
      <c r="B135" s="190" t="s">
        <v>1808</v>
      </c>
      <c r="C135" s="47">
        <v>60</v>
      </c>
      <c r="D135" s="85">
        <f>+F124</f>
        <v>0</v>
      </c>
      <c r="E135" s="475"/>
    </row>
  </sheetData>
  <mergeCells count="68">
    <mergeCell ref="M46:N46"/>
    <mergeCell ref="B2:P2"/>
    <mergeCell ref="B4:P4"/>
    <mergeCell ref="A5:L5"/>
    <mergeCell ref="C7:N7"/>
    <mergeCell ref="C8:N8"/>
    <mergeCell ref="C9:N9"/>
    <mergeCell ref="C10:N10"/>
    <mergeCell ref="C11:E11"/>
    <mergeCell ref="B15:C22"/>
    <mergeCell ref="B23:C23"/>
    <mergeCell ref="E41:E42"/>
    <mergeCell ref="P68:Q68"/>
    <mergeCell ref="B53:B54"/>
    <mergeCell ref="C53:C54"/>
    <mergeCell ref="D53:E53"/>
    <mergeCell ref="C57:N57"/>
    <mergeCell ref="B59:N59"/>
    <mergeCell ref="P62:Q62"/>
    <mergeCell ref="P63:Q63"/>
    <mergeCell ref="P64:Q64"/>
    <mergeCell ref="P65:Q65"/>
    <mergeCell ref="P66:Q66"/>
    <mergeCell ref="P67:Q67"/>
    <mergeCell ref="P80:Q81"/>
    <mergeCell ref="P82:Q82"/>
    <mergeCell ref="P69:Q69"/>
    <mergeCell ref="B75:N75"/>
    <mergeCell ref="B80:B81"/>
    <mergeCell ref="C80:C81"/>
    <mergeCell ref="D80:D81"/>
    <mergeCell ref="E80:E81"/>
    <mergeCell ref="F80:F81"/>
    <mergeCell ref="G80:G81"/>
    <mergeCell ref="H80:H81"/>
    <mergeCell ref="I80:I81"/>
    <mergeCell ref="B95:N95"/>
    <mergeCell ref="J80:L80"/>
    <mergeCell ref="M80:M81"/>
    <mergeCell ref="N80:N81"/>
    <mergeCell ref="O80:O81"/>
    <mergeCell ref="P83:Q83"/>
    <mergeCell ref="B85:N85"/>
    <mergeCell ref="D88:E88"/>
    <mergeCell ref="D89:E89"/>
    <mergeCell ref="B92:P92"/>
    <mergeCell ref="P114:Q115"/>
    <mergeCell ref="P116:Q116"/>
    <mergeCell ref="E107:E109"/>
    <mergeCell ref="B112:N112"/>
    <mergeCell ref="B114:B115"/>
    <mergeCell ref="C114:C115"/>
    <mergeCell ref="D114:D115"/>
    <mergeCell ref="E114:E115"/>
    <mergeCell ref="F114:F115"/>
    <mergeCell ref="G114:G115"/>
    <mergeCell ref="H114:H115"/>
    <mergeCell ref="I114:I115"/>
    <mergeCell ref="E134:E135"/>
    <mergeCell ref="J114:L114"/>
    <mergeCell ref="M114:M115"/>
    <mergeCell ref="N114:N115"/>
    <mergeCell ref="O114:O115"/>
    <mergeCell ref="P117:Q117"/>
    <mergeCell ref="P118:Q118"/>
    <mergeCell ref="P119:Q119"/>
    <mergeCell ref="B124:B126"/>
    <mergeCell ref="F124:F126"/>
  </mergeCells>
  <dataValidations count="2">
    <dataValidation type="list" allowBlank="1" showInputMessage="1" showErrorMessage="1" sqref="WVE983051 WVE25:WVE45 WLI25:WLI45 WBM25:WBM45 VRQ25:VRQ45 VHU25:VHU45 UXY25:UXY45 UOC25:UOC45 UEG25:UEG45 TUK25:TUK45 TKO25:TKO45 TAS25:TAS45 SQW25:SQW45 SHA25:SHA45 RXE25:RXE45 RNI25:RNI45 RDM25:RDM45 QTQ25:QTQ45 QJU25:QJU45 PZY25:PZY45 PQC25:PQC45 PGG25:PGG45 OWK25:OWK45 OMO25:OMO45 OCS25:OCS45 NSW25:NSW45 NJA25:NJA45 MZE25:MZE45 MPI25:MPI45 MFM25:MFM45 LVQ25:LVQ45 LLU25:LLU45 LBY25:LBY45 KSC25:KSC45 KIG25:KIG45 JYK25:JYK45 JOO25:JOO45 JES25:JES45 IUW25:IUW45 ILA25:ILA45 IBE25:IBE45 HRI25:HRI45 HHM25:HHM45 GXQ25:GXQ45 GNU25:GNU45 GDY25:GDY45 FUC25:FUC45 FKG25:FKG45 FAK25:FAK45 EQO25:EQO45 EGS25:EGS45 DWW25:DWW45 DNA25:DNA45 DDE25:DDE45 CTI25:CTI45 CJM25:CJM45 BZQ25:BZQ45 BPU25:BPU45 BFY25:BFY45 AWC25:AWC45 AMG25:AMG45 ACK25:ACK45 SO25:SO45 IS25:IS45 A25:A45 WLI983051 WBM983051 VRQ983051 VHU983051 UXY983051 UOC983051 UEG983051 TUK983051 TKO983051 TAS983051 SQW983051 SHA983051 RXE983051 RNI983051 RDM983051 QTQ983051 QJU983051 PZY983051 PQC983051 PGG983051 OWK983051 OMO983051 OCS983051 NSW983051 NJA983051 MZE983051 MPI983051 MFM983051 LVQ983051 LLU983051 LBY983051 KSC983051 KIG983051 JYK983051 JOO983051 JES983051 IUW983051 ILA983051 IBE983051 HRI983051 HHM983051 GXQ983051 GNU983051 GDY983051 FUC983051 FKG983051 FAK983051 EQO983051 EGS983051 DWW983051 DNA983051 DDE983051 CTI983051 CJM983051 BZQ983051 BPU983051 BFY983051 AWC983051 AMG983051 ACK983051 SO983051 IS983051 A983051 WVE917515 WLI917515 WBM917515 VRQ917515 VHU917515 UXY917515 UOC917515 UEG917515 TUK917515 TKO917515 TAS917515 SQW917515 SHA917515 RXE917515 RNI917515 RDM917515 QTQ917515 QJU917515 PZY917515 PQC917515 PGG917515 OWK917515 OMO917515 OCS917515 NSW917515 NJA917515 MZE917515 MPI917515 MFM917515 LVQ917515 LLU917515 LBY917515 KSC917515 KIG917515 JYK917515 JOO917515 JES917515 IUW917515 ILA917515 IBE917515 HRI917515 HHM917515 GXQ917515 GNU917515 GDY917515 FUC917515 FKG917515 FAK917515 EQO917515 EGS917515 DWW917515 DNA917515 DDE917515 CTI917515 CJM917515 BZQ917515 BPU917515 BFY917515 AWC917515 AMG917515 ACK917515 SO917515 IS917515 A917515 WVE851979 WLI851979 WBM851979 VRQ851979 VHU851979 UXY851979 UOC851979 UEG851979 TUK851979 TKO851979 TAS851979 SQW851979 SHA851979 RXE851979 RNI851979 RDM851979 QTQ851979 QJU851979 PZY851979 PQC851979 PGG851979 OWK851979 OMO851979 OCS851979 NSW851979 NJA851979 MZE851979 MPI851979 MFM851979 LVQ851979 LLU851979 LBY851979 KSC851979 KIG851979 JYK851979 JOO851979 JES851979 IUW851979 ILA851979 IBE851979 HRI851979 HHM851979 GXQ851979 GNU851979 GDY851979 FUC851979 FKG851979 FAK851979 EQO851979 EGS851979 DWW851979 DNA851979 DDE851979 CTI851979 CJM851979 BZQ851979 BPU851979 BFY851979 AWC851979 AMG851979 ACK851979 SO851979 IS851979 A851979 WVE786443 WLI786443 WBM786443 VRQ786443 VHU786443 UXY786443 UOC786443 UEG786443 TUK786443 TKO786443 TAS786443 SQW786443 SHA786443 RXE786443 RNI786443 RDM786443 QTQ786443 QJU786443 PZY786443 PQC786443 PGG786443 OWK786443 OMO786443 OCS786443 NSW786443 NJA786443 MZE786443 MPI786443 MFM786443 LVQ786443 LLU786443 LBY786443 KSC786443 KIG786443 JYK786443 JOO786443 JES786443 IUW786443 ILA786443 IBE786443 HRI786443 HHM786443 GXQ786443 GNU786443 GDY786443 FUC786443 FKG786443 FAK786443 EQO786443 EGS786443 DWW786443 DNA786443 DDE786443 CTI786443 CJM786443 BZQ786443 BPU786443 BFY786443 AWC786443 AMG786443 ACK786443 SO786443 IS786443 A786443 WVE720907 WLI720907 WBM720907 VRQ720907 VHU720907 UXY720907 UOC720907 UEG720907 TUK720907 TKO720907 TAS720907 SQW720907 SHA720907 RXE720907 RNI720907 RDM720907 QTQ720907 QJU720907 PZY720907 PQC720907 PGG720907 OWK720907 OMO720907 OCS720907 NSW720907 NJA720907 MZE720907 MPI720907 MFM720907 LVQ720907 LLU720907 LBY720907 KSC720907 KIG720907 JYK720907 JOO720907 JES720907 IUW720907 ILA720907 IBE720907 HRI720907 HHM720907 GXQ720907 GNU720907 GDY720907 FUC720907 FKG720907 FAK720907 EQO720907 EGS720907 DWW720907 DNA720907 DDE720907 CTI720907 CJM720907 BZQ720907 BPU720907 BFY720907 AWC720907 AMG720907 ACK720907 SO720907 IS720907 A720907 WVE655371 WLI655371 WBM655371 VRQ655371 VHU655371 UXY655371 UOC655371 UEG655371 TUK655371 TKO655371 TAS655371 SQW655371 SHA655371 RXE655371 RNI655371 RDM655371 QTQ655371 QJU655371 PZY655371 PQC655371 PGG655371 OWK655371 OMO655371 OCS655371 NSW655371 NJA655371 MZE655371 MPI655371 MFM655371 LVQ655371 LLU655371 LBY655371 KSC655371 KIG655371 JYK655371 JOO655371 JES655371 IUW655371 ILA655371 IBE655371 HRI655371 HHM655371 GXQ655371 GNU655371 GDY655371 FUC655371 FKG655371 FAK655371 EQO655371 EGS655371 DWW655371 DNA655371 DDE655371 CTI655371 CJM655371 BZQ655371 BPU655371 BFY655371 AWC655371 AMG655371 ACK655371 SO655371 IS655371 A655371 WVE589835 WLI589835 WBM589835 VRQ589835 VHU589835 UXY589835 UOC589835 UEG589835 TUK589835 TKO589835 TAS589835 SQW589835 SHA589835 RXE589835 RNI589835 RDM589835 QTQ589835 QJU589835 PZY589835 PQC589835 PGG589835 OWK589835 OMO589835 OCS589835 NSW589835 NJA589835 MZE589835 MPI589835 MFM589835 LVQ589835 LLU589835 LBY589835 KSC589835 KIG589835 JYK589835 JOO589835 JES589835 IUW589835 ILA589835 IBE589835 HRI589835 HHM589835 GXQ589835 GNU589835 GDY589835 FUC589835 FKG589835 FAK589835 EQO589835 EGS589835 DWW589835 DNA589835 DDE589835 CTI589835 CJM589835 BZQ589835 BPU589835 BFY589835 AWC589835 AMG589835 ACK589835 SO589835 IS589835 A589835 WVE524299 WLI524299 WBM524299 VRQ524299 VHU524299 UXY524299 UOC524299 UEG524299 TUK524299 TKO524299 TAS524299 SQW524299 SHA524299 RXE524299 RNI524299 RDM524299 QTQ524299 QJU524299 PZY524299 PQC524299 PGG524299 OWK524299 OMO524299 OCS524299 NSW524299 NJA524299 MZE524299 MPI524299 MFM524299 LVQ524299 LLU524299 LBY524299 KSC524299 KIG524299 JYK524299 JOO524299 JES524299 IUW524299 ILA524299 IBE524299 HRI524299 HHM524299 GXQ524299 GNU524299 GDY524299 FUC524299 FKG524299 FAK524299 EQO524299 EGS524299 DWW524299 DNA524299 DDE524299 CTI524299 CJM524299 BZQ524299 BPU524299 BFY524299 AWC524299 AMG524299 ACK524299 SO524299 IS524299 A524299 WVE458763 WLI458763 WBM458763 VRQ458763 VHU458763 UXY458763 UOC458763 UEG458763 TUK458763 TKO458763 TAS458763 SQW458763 SHA458763 RXE458763 RNI458763 RDM458763 QTQ458763 QJU458763 PZY458763 PQC458763 PGG458763 OWK458763 OMO458763 OCS458763 NSW458763 NJA458763 MZE458763 MPI458763 MFM458763 LVQ458763 LLU458763 LBY458763 KSC458763 KIG458763 JYK458763 JOO458763 JES458763 IUW458763 ILA458763 IBE458763 HRI458763 HHM458763 GXQ458763 GNU458763 GDY458763 FUC458763 FKG458763 FAK458763 EQO458763 EGS458763 DWW458763 DNA458763 DDE458763 CTI458763 CJM458763 BZQ458763 BPU458763 BFY458763 AWC458763 AMG458763 ACK458763 SO458763 IS458763 A458763 WVE393227 WLI393227 WBM393227 VRQ393227 VHU393227 UXY393227 UOC393227 UEG393227 TUK393227 TKO393227 TAS393227 SQW393227 SHA393227 RXE393227 RNI393227 RDM393227 QTQ393227 QJU393227 PZY393227 PQC393227 PGG393227 OWK393227 OMO393227 OCS393227 NSW393227 NJA393227 MZE393227 MPI393227 MFM393227 LVQ393227 LLU393227 LBY393227 KSC393227 KIG393227 JYK393227 JOO393227 JES393227 IUW393227 ILA393227 IBE393227 HRI393227 HHM393227 GXQ393227 GNU393227 GDY393227 FUC393227 FKG393227 FAK393227 EQO393227 EGS393227 DWW393227 DNA393227 DDE393227 CTI393227 CJM393227 BZQ393227 BPU393227 BFY393227 AWC393227 AMG393227 ACK393227 SO393227 IS393227 A393227 WVE327691 WLI327691 WBM327691 VRQ327691 VHU327691 UXY327691 UOC327691 UEG327691 TUK327691 TKO327691 TAS327691 SQW327691 SHA327691 RXE327691 RNI327691 RDM327691 QTQ327691 QJU327691 PZY327691 PQC327691 PGG327691 OWK327691 OMO327691 OCS327691 NSW327691 NJA327691 MZE327691 MPI327691 MFM327691 LVQ327691 LLU327691 LBY327691 KSC327691 KIG327691 JYK327691 JOO327691 JES327691 IUW327691 ILA327691 IBE327691 HRI327691 HHM327691 GXQ327691 GNU327691 GDY327691 FUC327691 FKG327691 FAK327691 EQO327691 EGS327691 DWW327691 DNA327691 DDE327691 CTI327691 CJM327691 BZQ327691 BPU327691 BFY327691 AWC327691 AMG327691 ACK327691 SO327691 IS327691 A327691 WVE262155 WLI262155 WBM262155 VRQ262155 VHU262155 UXY262155 UOC262155 UEG262155 TUK262155 TKO262155 TAS262155 SQW262155 SHA262155 RXE262155 RNI262155 RDM262155 QTQ262155 QJU262155 PZY262155 PQC262155 PGG262155 OWK262155 OMO262155 OCS262155 NSW262155 NJA262155 MZE262155 MPI262155 MFM262155 LVQ262155 LLU262155 LBY262155 KSC262155 KIG262155 JYK262155 JOO262155 JES262155 IUW262155 ILA262155 IBE262155 HRI262155 HHM262155 GXQ262155 GNU262155 GDY262155 FUC262155 FKG262155 FAK262155 EQO262155 EGS262155 DWW262155 DNA262155 DDE262155 CTI262155 CJM262155 BZQ262155 BPU262155 BFY262155 AWC262155 AMG262155 ACK262155 SO262155 IS262155 A262155 WVE196619 WLI196619 WBM196619 VRQ196619 VHU196619 UXY196619 UOC196619 UEG196619 TUK196619 TKO196619 TAS196619 SQW196619 SHA196619 RXE196619 RNI196619 RDM196619 QTQ196619 QJU196619 PZY196619 PQC196619 PGG196619 OWK196619 OMO196619 OCS196619 NSW196619 NJA196619 MZE196619 MPI196619 MFM196619 LVQ196619 LLU196619 LBY196619 KSC196619 KIG196619 JYK196619 JOO196619 JES196619 IUW196619 ILA196619 IBE196619 HRI196619 HHM196619 GXQ196619 GNU196619 GDY196619 FUC196619 FKG196619 FAK196619 EQO196619 EGS196619 DWW196619 DNA196619 DDE196619 CTI196619 CJM196619 BZQ196619 BPU196619 BFY196619 AWC196619 AMG196619 ACK196619 SO196619 IS196619 A196619 WVE131083 WLI131083 WBM131083 VRQ131083 VHU131083 UXY131083 UOC131083 UEG131083 TUK131083 TKO131083 TAS131083 SQW131083 SHA131083 RXE131083 RNI131083 RDM131083 QTQ131083 QJU131083 PZY131083 PQC131083 PGG131083 OWK131083 OMO131083 OCS131083 NSW131083 NJA131083 MZE131083 MPI131083 MFM131083 LVQ131083 LLU131083 LBY131083 KSC131083 KIG131083 JYK131083 JOO131083 JES131083 IUW131083 ILA131083 IBE131083 HRI131083 HHM131083 GXQ131083 GNU131083 GDY131083 FUC131083 FKG131083 FAK131083 EQO131083 EGS131083 DWW131083 DNA131083 DDE131083 CTI131083 CJM131083 BZQ131083 BPU131083 BFY131083 AWC131083 AMG131083 ACK131083 SO131083 IS131083 A131083 WVE65547 WLI65547 WBM65547 VRQ65547 VHU65547 UXY65547 UOC65547 UEG65547 TUK65547 TKO65547 TAS65547 SQW65547 SHA65547 RXE65547 RNI65547 RDM65547 QTQ65547 QJU65547 PZY65547 PQC65547 PGG65547 OWK65547 OMO65547 OCS65547 NSW65547 NJA65547 MZE65547 MPI65547 MFM65547 LVQ65547 LLU65547 LBY65547 KSC65547 KIG65547 JYK65547 JOO65547 JES65547 IUW65547 ILA65547 IBE65547 HRI65547 HHM65547 GXQ65547 GNU65547 GDY65547 FUC65547 FKG65547 FAK65547 EQO65547 EGS65547 DWW65547 DNA65547 DDE65547 CTI65547 CJM65547 BZQ65547 BPU65547 BFY65547 AWC65547 AMG65547 ACK65547 SO65547 IS65547 A65547">
      <formula1>"1,2,3,4,5"</formula1>
    </dataValidation>
    <dataValidation type="decimal" allowBlank="1" showInputMessage="1" showErrorMessage="1" sqref="WVH983051 WVH25:WVH45 WLL25:WLL45 WBP25:WBP45 VRT25:VRT45 VHX25:VHX45 UYB25:UYB45 UOF25:UOF45 UEJ25:UEJ45 TUN25:TUN45 TKR25:TKR45 TAV25:TAV45 SQZ25:SQZ45 SHD25:SHD45 RXH25:RXH45 RNL25:RNL45 RDP25:RDP45 QTT25:QTT45 QJX25:QJX45 QAB25:QAB45 PQF25:PQF45 PGJ25:PGJ45 OWN25:OWN45 OMR25:OMR45 OCV25:OCV45 NSZ25:NSZ45 NJD25:NJD45 MZH25:MZH45 MPL25:MPL45 MFP25:MFP45 LVT25:LVT45 LLX25:LLX45 LCB25:LCB45 KSF25:KSF45 KIJ25:KIJ45 JYN25:JYN45 JOR25:JOR45 JEV25:JEV45 IUZ25:IUZ45 ILD25:ILD45 IBH25:IBH45 HRL25:HRL45 HHP25:HHP45 GXT25:GXT45 GNX25:GNX45 GEB25:GEB45 FUF25:FUF45 FKJ25:FKJ45 FAN25:FAN45 EQR25:EQR45 EGV25:EGV45 DWZ25:DWZ45 DND25:DND45 DDH25:DDH45 CTL25:CTL45 CJP25:CJP45 BZT25:BZT45 BPX25:BPX45 BGB25:BGB45 AWF25:AWF45 AMJ25:AMJ45 ACN25:ACN45 SR25:SR45 IV25:IV45 WBP983051 VRT983051 VHX983051 UYB983051 UOF983051 UEJ983051 TUN983051 TKR983051 TAV983051 SQZ983051 SHD983051 RXH983051 RNL983051 RDP983051 QTT983051 QJX983051 QAB983051 PQF983051 PGJ983051 OWN983051 OMR983051 OCV983051 NSZ983051 NJD983051 MZH983051 MPL983051 MFP983051 LVT983051 LLX983051 LCB983051 KSF983051 KIJ983051 JYN983051 JOR983051 JEV983051 IUZ983051 ILD983051 IBH983051 HRL983051 HHP983051 GXT983051 GNX983051 GEB983051 FUF983051 FKJ983051 FAN983051 EQR983051 EGV983051 DWZ983051 DND983051 DDH983051 CTL983051 CJP983051 BZT983051 BPX983051 BGB983051 AWF983051 AMJ983051 ACN983051 SR983051 IV983051 C983051 WVH917515 WLL917515 WBP917515 VRT917515 VHX917515 UYB917515 UOF917515 UEJ917515 TUN917515 TKR917515 TAV917515 SQZ917515 SHD917515 RXH917515 RNL917515 RDP917515 QTT917515 QJX917515 QAB917515 PQF917515 PGJ917515 OWN917515 OMR917515 OCV917515 NSZ917515 NJD917515 MZH917515 MPL917515 MFP917515 LVT917515 LLX917515 LCB917515 KSF917515 KIJ917515 JYN917515 JOR917515 JEV917515 IUZ917515 ILD917515 IBH917515 HRL917515 HHP917515 GXT917515 GNX917515 GEB917515 FUF917515 FKJ917515 FAN917515 EQR917515 EGV917515 DWZ917515 DND917515 DDH917515 CTL917515 CJP917515 BZT917515 BPX917515 BGB917515 AWF917515 AMJ917515 ACN917515 SR917515 IV917515 C917515 WVH851979 WLL851979 WBP851979 VRT851979 VHX851979 UYB851979 UOF851979 UEJ851979 TUN851979 TKR851979 TAV851979 SQZ851979 SHD851979 RXH851979 RNL851979 RDP851979 QTT851979 QJX851979 QAB851979 PQF851979 PGJ851979 OWN851979 OMR851979 OCV851979 NSZ851979 NJD851979 MZH851979 MPL851979 MFP851979 LVT851979 LLX851979 LCB851979 KSF851979 KIJ851979 JYN851979 JOR851979 JEV851979 IUZ851979 ILD851979 IBH851979 HRL851979 HHP851979 GXT851979 GNX851979 GEB851979 FUF851979 FKJ851979 FAN851979 EQR851979 EGV851979 DWZ851979 DND851979 DDH851979 CTL851979 CJP851979 BZT851979 BPX851979 BGB851979 AWF851979 AMJ851979 ACN851979 SR851979 IV851979 C851979 WVH786443 WLL786443 WBP786443 VRT786443 VHX786443 UYB786443 UOF786443 UEJ786443 TUN786443 TKR786443 TAV786443 SQZ786443 SHD786443 RXH786443 RNL786443 RDP786443 QTT786443 QJX786443 QAB786443 PQF786443 PGJ786443 OWN786443 OMR786443 OCV786443 NSZ786443 NJD786443 MZH786443 MPL786443 MFP786443 LVT786443 LLX786443 LCB786443 KSF786443 KIJ786443 JYN786443 JOR786443 JEV786443 IUZ786443 ILD786443 IBH786443 HRL786443 HHP786443 GXT786443 GNX786443 GEB786443 FUF786443 FKJ786443 FAN786443 EQR786443 EGV786443 DWZ786443 DND786443 DDH786443 CTL786443 CJP786443 BZT786443 BPX786443 BGB786443 AWF786443 AMJ786443 ACN786443 SR786443 IV786443 C786443 WVH720907 WLL720907 WBP720907 VRT720907 VHX720907 UYB720907 UOF720907 UEJ720907 TUN720907 TKR720907 TAV720907 SQZ720907 SHD720907 RXH720907 RNL720907 RDP720907 QTT720907 QJX720907 QAB720907 PQF720907 PGJ720907 OWN720907 OMR720907 OCV720907 NSZ720907 NJD720907 MZH720907 MPL720907 MFP720907 LVT720907 LLX720907 LCB720907 KSF720907 KIJ720907 JYN720907 JOR720907 JEV720907 IUZ720907 ILD720907 IBH720907 HRL720907 HHP720907 GXT720907 GNX720907 GEB720907 FUF720907 FKJ720907 FAN720907 EQR720907 EGV720907 DWZ720907 DND720907 DDH720907 CTL720907 CJP720907 BZT720907 BPX720907 BGB720907 AWF720907 AMJ720907 ACN720907 SR720907 IV720907 C720907 WVH655371 WLL655371 WBP655371 VRT655371 VHX655371 UYB655371 UOF655371 UEJ655371 TUN655371 TKR655371 TAV655371 SQZ655371 SHD655371 RXH655371 RNL655371 RDP655371 QTT655371 QJX655371 QAB655371 PQF655371 PGJ655371 OWN655371 OMR655371 OCV655371 NSZ655371 NJD655371 MZH655371 MPL655371 MFP655371 LVT655371 LLX655371 LCB655371 KSF655371 KIJ655371 JYN655371 JOR655371 JEV655371 IUZ655371 ILD655371 IBH655371 HRL655371 HHP655371 GXT655371 GNX655371 GEB655371 FUF655371 FKJ655371 FAN655371 EQR655371 EGV655371 DWZ655371 DND655371 DDH655371 CTL655371 CJP655371 BZT655371 BPX655371 BGB655371 AWF655371 AMJ655371 ACN655371 SR655371 IV655371 C655371 WVH589835 WLL589835 WBP589835 VRT589835 VHX589835 UYB589835 UOF589835 UEJ589835 TUN589835 TKR589835 TAV589835 SQZ589835 SHD589835 RXH589835 RNL589835 RDP589835 QTT589835 QJX589835 QAB589835 PQF589835 PGJ589835 OWN589835 OMR589835 OCV589835 NSZ589835 NJD589835 MZH589835 MPL589835 MFP589835 LVT589835 LLX589835 LCB589835 KSF589835 KIJ589835 JYN589835 JOR589835 JEV589835 IUZ589835 ILD589835 IBH589835 HRL589835 HHP589835 GXT589835 GNX589835 GEB589835 FUF589835 FKJ589835 FAN589835 EQR589835 EGV589835 DWZ589835 DND589835 DDH589835 CTL589835 CJP589835 BZT589835 BPX589835 BGB589835 AWF589835 AMJ589835 ACN589835 SR589835 IV589835 C589835 WVH524299 WLL524299 WBP524299 VRT524299 VHX524299 UYB524299 UOF524299 UEJ524299 TUN524299 TKR524299 TAV524299 SQZ524299 SHD524299 RXH524299 RNL524299 RDP524299 QTT524299 QJX524299 QAB524299 PQF524299 PGJ524299 OWN524299 OMR524299 OCV524299 NSZ524299 NJD524299 MZH524299 MPL524299 MFP524299 LVT524299 LLX524299 LCB524299 KSF524299 KIJ524299 JYN524299 JOR524299 JEV524299 IUZ524299 ILD524299 IBH524299 HRL524299 HHP524299 GXT524299 GNX524299 GEB524299 FUF524299 FKJ524299 FAN524299 EQR524299 EGV524299 DWZ524299 DND524299 DDH524299 CTL524299 CJP524299 BZT524299 BPX524299 BGB524299 AWF524299 AMJ524299 ACN524299 SR524299 IV524299 C524299 WVH458763 WLL458763 WBP458763 VRT458763 VHX458763 UYB458763 UOF458763 UEJ458763 TUN458763 TKR458763 TAV458763 SQZ458763 SHD458763 RXH458763 RNL458763 RDP458763 QTT458763 QJX458763 QAB458763 PQF458763 PGJ458763 OWN458763 OMR458763 OCV458763 NSZ458763 NJD458763 MZH458763 MPL458763 MFP458763 LVT458763 LLX458763 LCB458763 KSF458763 KIJ458763 JYN458763 JOR458763 JEV458763 IUZ458763 ILD458763 IBH458763 HRL458763 HHP458763 GXT458763 GNX458763 GEB458763 FUF458763 FKJ458763 FAN458763 EQR458763 EGV458763 DWZ458763 DND458763 DDH458763 CTL458763 CJP458763 BZT458763 BPX458763 BGB458763 AWF458763 AMJ458763 ACN458763 SR458763 IV458763 C458763 WVH393227 WLL393227 WBP393227 VRT393227 VHX393227 UYB393227 UOF393227 UEJ393227 TUN393227 TKR393227 TAV393227 SQZ393227 SHD393227 RXH393227 RNL393227 RDP393227 QTT393227 QJX393227 QAB393227 PQF393227 PGJ393227 OWN393227 OMR393227 OCV393227 NSZ393227 NJD393227 MZH393227 MPL393227 MFP393227 LVT393227 LLX393227 LCB393227 KSF393227 KIJ393227 JYN393227 JOR393227 JEV393227 IUZ393227 ILD393227 IBH393227 HRL393227 HHP393227 GXT393227 GNX393227 GEB393227 FUF393227 FKJ393227 FAN393227 EQR393227 EGV393227 DWZ393227 DND393227 DDH393227 CTL393227 CJP393227 BZT393227 BPX393227 BGB393227 AWF393227 AMJ393227 ACN393227 SR393227 IV393227 C393227 WVH327691 WLL327691 WBP327691 VRT327691 VHX327691 UYB327691 UOF327691 UEJ327691 TUN327691 TKR327691 TAV327691 SQZ327691 SHD327691 RXH327691 RNL327691 RDP327691 QTT327691 QJX327691 QAB327691 PQF327691 PGJ327691 OWN327691 OMR327691 OCV327691 NSZ327691 NJD327691 MZH327691 MPL327691 MFP327691 LVT327691 LLX327691 LCB327691 KSF327691 KIJ327691 JYN327691 JOR327691 JEV327691 IUZ327691 ILD327691 IBH327691 HRL327691 HHP327691 GXT327691 GNX327691 GEB327691 FUF327691 FKJ327691 FAN327691 EQR327691 EGV327691 DWZ327691 DND327691 DDH327691 CTL327691 CJP327691 BZT327691 BPX327691 BGB327691 AWF327691 AMJ327691 ACN327691 SR327691 IV327691 C327691 WVH262155 WLL262155 WBP262155 VRT262155 VHX262155 UYB262155 UOF262155 UEJ262155 TUN262155 TKR262155 TAV262155 SQZ262155 SHD262155 RXH262155 RNL262155 RDP262155 QTT262155 QJX262155 QAB262155 PQF262155 PGJ262155 OWN262155 OMR262155 OCV262155 NSZ262155 NJD262155 MZH262155 MPL262155 MFP262155 LVT262155 LLX262155 LCB262155 KSF262155 KIJ262155 JYN262155 JOR262155 JEV262155 IUZ262155 ILD262155 IBH262155 HRL262155 HHP262155 GXT262155 GNX262155 GEB262155 FUF262155 FKJ262155 FAN262155 EQR262155 EGV262155 DWZ262155 DND262155 DDH262155 CTL262155 CJP262155 BZT262155 BPX262155 BGB262155 AWF262155 AMJ262155 ACN262155 SR262155 IV262155 C262155 WVH196619 WLL196619 WBP196619 VRT196619 VHX196619 UYB196619 UOF196619 UEJ196619 TUN196619 TKR196619 TAV196619 SQZ196619 SHD196619 RXH196619 RNL196619 RDP196619 QTT196619 QJX196619 QAB196619 PQF196619 PGJ196619 OWN196619 OMR196619 OCV196619 NSZ196619 NJD196619 MZH196619 MPL196619 MFP196619 LVT196619 LLX196619 LCB196619 KSF196619 KIJ196619 JYN196619 JOR196619 JEV196619 IUZ196619 ILD196619 IBH196619 HRL196619 HHP196619 GXT196619 GNX196619 GEB196619 FUF196619 FKJ196619 FAN196619 EQR196619 EGV196619 DWZ196619 DND196619 DDH196619 CTL196619 CJP196619 BZT196619 BPX196619 BGB196619 AWF196619 AMJ196619 ACN196619 SR196619 IV196619 C196619 WVH131083 WLL131083 WBP131083 VRT131083 VHX131083 UYB131083 UOF131083 UEJ131083 TUN131083 TKR131083 TAV131083 SQZ131083 SHD131083 RXH131083 RNL131083 RDP131083 QTT131083 QJX131083 QAB131083 PQF131083 PGJ131083 OWN131083 OMR131083 OCV131083 NSZ131083 NJD131083 MZH131083 MPL131083 MFP131083 LVT131083 LLX131083 LCB131083 KSF131083 KIJ131083 JYN131083 JOR131083 JEV131083 IUZ131083 ILD131083 IBH131083 HRL131083 HHP131083 GXT131083 GNX131083 GEB131083 FUF131083 FKJ131083 FAN131083 EQR131083 EGV131083 DWZ131083 DND131083 DDH131083 CTL131083 CJP131083 BZT131083 BPX131083 BGB131083 AWF131083 AMJ131083 ACN131083 SR131083 IV131083 C131083 WVH65547 WLL65547 WBP65547 VRT65547 VHX65547 UYB65547 UOF65547 UEJ65547 TUN65547 TKR65547 TAV65547 SQZ65547 SHD65547 RXH65547 RNL65547 RDP65547 QTT65547 QJX65547 QAB65547 PQF65547 PGJ65547 OWN65547 OMR65547 OCV65547 NSZ65547 NJD65547 MZH65547 MPL65547 MFP65547 LVT65547 LLX65547 LCB65547 KSF65547 KIJ65547 JYN65547 JOR65547 JEV65547 IUZ65547 ILD65547 IBH65547 HRL65547 HHP65547 GXT65547 GNX65547 GEB65547 FUF65547 FKJ65547 FAN65547 EQR65547 EGV65547 DWZ65547 DND65547 DDH65547 CTL65547 CJP65547 BZT65547 BPX65547 BGB65547 AWF65547 AMJ65547 ACN65547 SR65547 IV65547 C65547 WLL983051">
      <formula1>0</formula1>
      <formula2>1</formula2>
    </dataValidation>
  </dataValidations>
  <pageMargins left="0.7" right="0.7" top="0.75" bottom="0.75" header="0.3" footer="0.3"/>
  <pageSetup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1"/>
  <sheetViews>
    <sheetView workbookViewId="0">
      <selection activeCell="P115" sqref="P115:Q115"/>
    </sheetView>
  </sheetViews>
  <sheetFormatPr baseColWidth="10" defaultRowHeight="14.25" x14ac:dyDescent="0.25"/>
  <cols>
    <col min="1" max="1" width="3.140625" style="123" bestFit="1" customWidth="1"/>
    <col min="2" max="2" width="58.85546875" style="123" customWidth="1"/>
    <col min="3" max="3" width="31.140625" style="123" customWidth="1"/>
    <col min="4" max="4" width="26.7109375" style="123" customWidth="1"/>
    <col min="5" max="5" width="28.7109375" style="123" customWidth="1"/>
    <col min="6" max="7" width="29.7109375" style="123" customWidth="1"/>
    <col min="8" max="8" width="23" style="123" customWidth="1"/>
    <col min="9" max="9" width="27.28515625" style="123" customWidth="1"/>
    <col min="10" max="10" width="29.5703125" style="123" customWidth="1"/>
    <col min="11" max="11" width="33" style="123" customWidth="1"/>
    <col min="12" max="12" width="29.85546875" style="123" customWidth="1"/>
    <col min="13" max="13" width="26.28515625" style="123" customWidth="1"/>
    <col min="14" max="14" width="22.140625" style="123" customWidth="1"/>
    <col min="15" max="15" width="26.140625" style="123" customWidth="1"/>
    <col min="16" max="16" width="19.5703125" style="123" bestFit="1" customWidth="1"/>
    <col min="17" max="17" width="21.85546875" style="123" customWidth="1"/>
    <col min="18" max="18" width="18.28515625" style="123" customWidth="1"/>
    <col min="19" max="22" width="6.42578125" style="123" customWidth="1"/>
    <col min="23" max="251" width="11.42578125" style="123"/>
    <col min="252" max="252" width="1" style="123" customWidth="1"/>
    <col min="253" max="253" width="4.28515625" style="123" customWidth="1"/>
    <col min="254" max="254" width="34.7109375" style="123" customWidth="1"/>
    <col min="255" max="255" width="0" style="123" hidden="1" customWidth="1"/>
    <col min="256" max="256" width="20" style="123" customWidth="1"/>
    <col min="257" max="257" width="20.85546875" style="123" customWidth="1"/>
    <col min="258" max="258" width="25" style="123" customWidth="1"/>
    <col min="259" max="259" width="18.7109375" style="123" customWidth="1"/>
    <col min="260" max="260" width="29.7109375" style="123" customWidth="1"/>
    <col min="261" max="261" width="13.42578125" style="123" customWidth="1"/>
    <col min="262" max="262" width="13.85546875" style="123" customWidth="1"/>
    <col min="263" max="267" width="16.5703125" style="123" customWidth="1"/>
    <col min="268" max="268" width="20.5703125" style="123" customWidth="1"/>
    <col min="269" max="269" width="21.140625" style="123" customWidth="1"/>
    <col min="270" max="270" width="9.5703125" style="123" customWidth="1"/>
    <col min="271" max="271" width="0.42578125" style="123" customWidth="1"/>
    <col min="272" max="278" width="6.42578125" style="123" customWidth="1"/>
    <col min="279" max="507" width="11.42578125" style="123"/>
    <col min="508" max="508" width="1" style="123" customWidth="1"/>
    <col min="509" max="509" width="4.28515625" style="123" customWidth="1"/>
    <col min="510" max="510" width="34.7109375" style="123" customWidth="1"/>
    <col min="511" max="511" width="0" style="123" hidden="1" customWidth="1"/>
    <col min="512" max="512" width="20" style="123" customWidth="1"/>
    <col min="513" max="513" width="20.85546875" style="123" customWidth="1"/>
    <col min="514" max="514" width="25" style="123" customWidth="1"/>
    <col min="515" max="515" width="18.7109375" style="123" customWidth="1"/>
    <col min="516" max="516" width="29.7109375" style="123" customWidth="1"/>
    <col min="517" max="517" width="13.42578125" style="123" customWidth="1"/>
    <col min="518" max="518" width="13.85546875" style="123" customWidth="1"/>
    <col min="519" max="523" width="16.5703125" style="123" customWidth="1"/>
    <col min="524" max="524" width="20.5703125" style="123" customWidth="1"/>
    <col min="525" max="525" width="21.140625" style="123" customWidth="1"/>
    <col min="526" max="526" width="9.5703125" style="123" customWidth="1"/>
    <col min="527" max="527" width="0.42578125" style="123" customWidth="1"/>
    <col min="528" max="534" width="6.42578125" style="123" customWidth="1"/>
    <col min="535" max="763" width="11.42578125" style="123"/>
    <col min="764" max="764" width="1" style="123" customWidth="1"/>
    <col min="765" max="765" width="4.28515625" style="123" customWidth="1"/>
    <col min="766" max="766" width="34.7109375" style="123" customWidth="1"/>
    <col min="767" max="767" width="0" style="123" hidden="1" customWidth="1"/>
    <col min="768" max="768" width="20" style="123" customWidth="1"/>
    <col min="769" max="769" width="20.85546875" style="123" customWidth="1"/>
    <col min="770" max="770" width="25" style="123" customWidth="1"/>
    <col min="771" max="771" width="18.7109375" style="123" customWidth="1"/>
    <col min="772" max="772" width="29.7109375" style="123" customWidth="1"/>
    <col min="773" max="773" width="13.42578125" style="123" customWidth="1"/>
    <col min="774" max="774" width="13.85546875" style="123" customWidth="1"/>
    <col min="775" max="779" width="16.5703125" style="123" customWidth="1"/>
    <col min="780" max="780" width="20.5703125" style="123" customWidth="1"/>
    <col min="781" max="781" width="21.140625" style="123" customWidth="1"/>
    <col min="782" max="782" width="9.5703125" style="123" customWidth="1"/>
    <col min="783" max="783" width="0.42578125" style="123" customWidth="1"/>
    <col min="784" max="790" width="6.42578125" style="123" customWidth="1"/>
    <col min="791" max="1019" width="11.42578125" style="123"/>
    <col min="1020" max="1020" width="1" style="123" customWidth="1"/>
    <col min="1021" max="1021" width="4.28515625" style="123" customWidth="1"/>
    <col min="1022" max="1022" width="34.7109375" style="123" customWidth="1"/>
    <col min="1023" max="1023" width="0" style="123" hidden="1" customWidth="1"/>
    <col min="1024" max="1024" width="20" style="123" customWidth="1"/>
    <col min="1025" max="1025" width="20.85546875" style="123" customWidth="1"/>
    <col min="1026" max="1026" width="25" style="123" customWidth="1"/>
    <col min="1027" max="1027" width="18.7109375" style="123" customWidth="1"/>
    <col min="1028" max="1028" width="29.7109375" style="123" customWidth="1"/>
    <col min="1029" max="1029" width="13.42578125" style="123" customWidth="1"/>
    <col min="1030" max="1030" width="13.85546875" style="123" customWidth="1"/>
    <col min="1031" max="1035" width="16.5703125" style="123" customWidth="1"/>
    <col min="1036" max="1036" width="20.5703125" style="123" customWidth="1"/>
    <col min="1037" max="1037" width="21.140625" style="123" customWidth="1"/>
    <col min="1038" max="1038" width="9.5703125" style="123" customWidth="1"/>
    <col min="1039" max="1039" width="0.42578125" style="123" customWidth="1"/>
    <col min="1040" max="1046" width="6.42578125" style="123" customWidth="1"/>
    <col min="1047" max="1275" width="11.42578125" style="123"/>
    <col min="1276" max="1276" width="1" style="123" customWidth="1"/>
    <col min="1277" max="1277" width="4.28515625" style="123" customWidth="1"/>
    <col min="1278" max="1278" width="34.7109375" style="123" customWidth="1"/>
    <col min="1279" max="1279" width="0" style="123" hidden="1" customWidth="1"/>
    <col min="1280" max="1280" width="20" style="123" customWidth="1"/>
    <col min="1281" max="1281" width="20.85546875" style="123" customWidth="1"/>
    <col min="1282" max="1282" width="25" style="123" customWidth="1"/>
    <col min="1283" max="1283" width="18.7109375" style="123" customWidth="1"/>
    <col min="1284" max="1284" width="29.7109375" style="123" customWidth="1"/>
    <col min="1285" max="1285" width="13.42578125" style="123" customWidth="1"/>
    <col min="1286" max="1286" width="13.85546875" style="123" customWidth="1"/>
    <col min="1287" max="1291" width="16.5703125" style="123" customWidth="1"/>
    <col min="1292" max="1292" width="20.5703125" style="123" customWidth="1"/>
    <col min="1293" max="1293" width="21.140625" style="123" customWidth="1"/>
    <col min="1294" max="1294" width="9.5703125" style="123" customWidth="1"/>
    <col min="1295" max="1295" width="0.42578125" style="123" customWidth="1"/>
    <col min="1296" max="1302" width="6.42578125" style="123" customWidth="1"/>
    <col min="1303" max="1531" width="11.42578125" style="123"/>
    <col min="1532" max="1532" width="1" style="123" customWidth="1"/>
    <col min="1533" max="1533" width="4.28515625" style="123" customWidth="1"/>
    <col min="1534" max="1534" width="34.7109375" style="123" customWidth="1"/>
    <col min="1535" max="1535" width="0" style="123" hidden="1" customWidth="1"/>
    <col min="1536" max="1536" width="20" style="123" customWidth="1"/>
    <col min="1537" max="1537" width="20.85546875" style="123" customWidth="1"/>
    <col min="1538" max="1538" width="25" style="123" customWidth="1"/>
    <col min="1539" max="1539" width="18.7109375" style="123" customWidth="1"/>
    <col min="1540" max="1540" width="29.7109375" style="123" customWidth="1"/>
    <col min="1541" max="1541" width="13.42578125" style="123" customWidth="1"/>
    <col min="1542" max="1542" width="13.85546875" style="123" customWidth="1"/>
    <col min="1543" max="1547" width="16.5703125" style="123" customWidth="1"/>
    <col min="1548" max="1548" width="20.5703125" style="123" customWidth="1"/>
    <col min="1549" max="1549" width="21.140625" style="123" customWidth="1"/>
    <col min="1550" max="1550" width="9.5703125" style="123" customWidth="1"/>
    <col min="1551" max="1551" width="0.42578125" style="123" customWidth="1"/>
    <col min="1552" max="1558" width="6.42578125" style="123" customWidth="1"/>
    <col min="1559" max="1787" width="11.42578125" style="123"/>
    <col min="1788" max="1788" width="1" style="123" customWidth="1"/>
    <col min="1789" max="1789" width="4.28515625" style="123" customWidth="1"/>
    <col min="1790" max="1790" width="34.7109375" style="123" customWidth="1"/>
    <col min="1791" max="1791" width="0" style="123" hidden="1" customWidth="1"/>
    <col min="1792" max="1792" width="20" style="123" customWidth="1"/>
    <col min="1793" max="1793" width="20.85546875" style="123" customWidth="1"/>
    <col min="1794" max="1794" width="25" style="123" customWidth="1"/>
    <col min="1795" max="1795" width="18.7109375" style="123" customWidth="1"/>
    <col min="1796" max="1796" width="29.7109375" style="123" customWidth="1"/>
    <col min="1797" max="1797" width="13.42578125" style="123" customWidth="1"/>
    <col min="1798" max="1798" width="13.85546875" style="123" customWidth="1"/>
    <col min="1799" max="1803" width="16.5703125" style="123" customWidth="1"/>
    <col min="1804" max="1804" width="20.5703125" style="123" customWidth="1"/>
    <col min="1805" max="1805" width="21.140625" style="123" customWidth="1"/>
    <col min="1806" max="1806" width="9.5703125" style="123" customWidth="1"/>
    <col min="1807" max="1807" width="0.42578125" style="123" customWidth="1"/>
    <col min="1808" max="1814" width="6.42578125" style="123" customWidth="1"/>
    <col min="1815" max="2043" width="11.42578125" style="123"/>
    <col min="2044" max="2044" width="1" style="123" customWidth="1"/>
    <col min="2045" max="2045" width="4.28515625" style="123" customWidth="1"/>
    <col min="2046" max="2046" width="34.7109375" style="123" customWidth="1"/>
    <col min="2047" max="2047" width="0" style="123" hidden="1" customWidth="1"/>
    <col min="2048" max="2048" width="20" style="123" customWidth="1"/>
    <col min="2049" max="2049" width="20.85546875" style="123" customWidth="1"/>
    <col min="2050" max="2050" width="25" style="123" customWidth="1"/>
    <col min="2051" max="2051" width="18.7109375" style="123" customWidth="1"/>
    <col min="2052" max="2052" width="29.7109375" style="123" customWidth="1"/>
    <col min="2053" max="2053" width="13.42578125" style="123" customWidth="1"/>
    <col min="2054" max="2054" width="13.85546875" style="123" customWidth="1"/>
    <col min="2055" max="2059" width="16.5703125" style="123" customWidth="1"/>
    <col min="2060" max="2060" width="20.5703125" style="123" customWidth="1"/>
    <col min="2061" max="2061" width="21.140625" style="123" customWidth="1"/>
    <col min="2062" max="2062" width="9.5703125" style="123" customWidth="1"/>
    <col min="2063" max="2063" width="0.42578125" style="123" customWidth="1"/>
    <col min="2064" max="2070" width="6.42578125" style="123" customWidth="1"/>
    <col min="2071" max="2299" width="11.42578125" style="123"/>
    <col min="2300" max="2300" width="1" style="123" customWidth="1"/>
    <col min="2301" max="2301" width="4.28515625" style="123" customWidth="1"/>
    <col min="2302" max="2302" width="34.7109375" style="123" customWidth="1"/>
    <col min="2303" max="2303" width="0" style="123" hidden="1" customWidth="1"/>
    <col min="2304" max="2304" width="20" style="123" customWidth="1"/>
    <col min="2305" max="2305" width="20.85546875" style="123" customWidth="1"/>
    <col min="2306" max="2306" width="25" style="123" customWidth="1"/>
    <col min="2307" max="2307" width="18.7109375" style="123" customWidth="1"/>
    <col min="2308" max="2308" width="29.7109375" style="123" customWidth="1"/>
    <col min="2309" max="2309" width="13.42578125" style="123" customWidth="1"/>
    <col min="2310" max="2310" width="13.85546875" style="123" customWidth="1"/>
    <col min="2311" max="2315" width="16.5703125" style="123" customWidth="1"/>
    <col min="2316" max="2316" width="20.5703125" style="123" customWidth="1"/>
    <col min="2317" max="2317" width="21.140625" style="123" customWidth="1"/>
    <col min="2318" max="2318" width="9.5703125" style="123" customWidth="1"/>
    <col min="2319" max="2319" width="0.42578125" style="123" customWidth="1"/>
    <col min="2320" max="2326" width="6.42578125" style="123" customWidth="1"/>
    <col min="2327" max="2555" width="11.42578125" style="123"/>
    <col min="2556" max="2556" width="1" style="123" customWidth="1"/>
    <col min="2557" max="2557" width="4.28515625" style="123" customWidth="1"/>
    <col min="2558" max="2558" width="34.7109375" style="123" customWidth="1"/>
    <col min="2559" max="2559" width="0" style="123" hidden="1" customWidth="1"/>
    <col min="2560" max="2560" width="20" style="123" customWidth="1"/>
    <col min="2561" max="2561" width="20.85546875" style="123" customWidth="1"/>
    <col min="2562" max="2562" width="25" style="123" customWidth="1"/>
    <col min="2563" max="2563" width="18.7109375" style="123" customWidth="1"/>
    <col min="2564" max="2564" width="29.7109375" style="123" customWidth="1"/>
    <col min="2565" max="2565" width="13.42578125" style="123" customWidth="1"/>
    <col min="2566" max="2566" width="13.85546875" style="123" customWidth="1"/>
    <col min="2567" max="2571" width="16.5703125" style="123" customWidth="1"/>
    <col min="2572" max="2572" width="20.5703125" style="123" customWidth="1"/>
    <col min="2573" max="2573" width="21.140625" style="123" customWidth="1"/>
    <col min="2574" max="2574" width="9.5703125" style="123" customWidth="1"/>
    <col min="2575" max="2575" width="0.42578125" style="123" customWidth="1"/>
    <col min="2576" max="2582" width="6.42578125" style="123" customWidth="1"/>
    <col min="2583" max="2811" width="11.42578125" style="123"/>
    <col min="2812" max="2812" width="1" style="123" customWidth="1"/>
    <col min="2813" max="2813" width="4.28515625" style="123" customWidth="1"/>
    <col min="2814" max="2814" width="34.7109375" style="123" customWidth="1"/>
    <col min="2815" max="2815" width="0" style="123" hidden="1" customWidth="1"/>
    <col min="2816" max="2816" width="20" style="123" customWidth="1"/>
    <col min="2817" max="2817" width="20.85546875" style="123" customWidth="1"/>
    <col min="2818" max="2818" width="25" style="123" customWidth="1"/>
    <col min="2819" max="2819" width="18.7109375" style="123" customWidth="1"/>
    <col min="2820" max="2820" width="29.7109375" style="123" customWidth="1"/>
    <col min="2821" max="2821" width="13.42578125" style="123" customWidth="1"/>
    <col min="2822" max="2822" width="13.85546875" style="123" customWidth="1"/>
    <col min="2823" max="2827" width="16.5703125" style="123" customWidth="1"/>
    <col min="2828" max="2828" width="20.5703125" style="123" customWidth="1"/>
    <col min="2829" max="2829" width="21.140625" style="123" customWidth="1"/>
    <col min="2830" max="2830" width="9.5703125" style="123" customWidth="1"/>
    <col min="2831" max="2831" width="0.42578125" style="123" customWidth="1"/>
    <col min="2832" max="2838" width="6.42578125" style="123" customWidth="1"/>
    <col min="2839" max="3067" width="11.42578125" style="123"/>
    <col min="3068" max="3068" width="1" style="123" customWidth="1"/>
    <col min="3069" max="3069" width="4.28515625" style="123" customWidth="1"/>
    <col min="3070" max="3070" width="34.7109375" style="123" customWidth="1"/>
    <col min="3071" max="3071" width="0" style="123" hidden="1" customWidth="1"/>
    <col min="3072" max="3072" width="20" style="123" customWidth="1"/>
    <col min="3073" max="3073" width="20.85546875" style="123" customWidth="1"/>
    <col min="3074" max="3074" width="25" style="123" customWidth="1"/>
    <col min="3075" max="3075" width="18.7109375" style="123" customWidth="1"/>
    <col min="3076" max="3076" width="29.7109375" style="123" customWidth="1"/>
    <col min="3077" max="3077" width="13.42578125" style="123" customWidth="1"/>
    <col min="3078" max="3078" width="13.85546875" style="123" customWidth="1"/>
    <col min="3079" max="3083" width="16.5703125" style="123" customWidth="1"/>
    <col min="3084" max="3084" width="20.5703125" style="123" customWidth="1"/>
    <col min="3085" max="3085" width="21.140625" style="123" customWidth="1"/>
    <col min="3086" max="3086" width="9.5703125" style="123" customWidth="1"/>
    <col min="3087" max="3087" width="0.42578125" style="123" customWidth="1"/>
    <col min="3088" max="3094" width="6.42578125" style="123" customWidth="1"/>
    <col min="3095" max="3323" width="11.42578125" style="123"/>
    <col min="3324" max="3324" width="1" style="123" customWidth="1"/>
    <col min="3325" max="3325" width="4.28515625" style="123" customWidth="1"/>
    <col min="3326" max="3326" width="34.7109375" style="123" customWidth="1"/>
    <col min="3327" max="3327" width="0" style="123" hidden="1" customWidth="1"/>
    <col min="3328" max="3328" width="20" style="123" customWidth="1"/>
    <col min="3329" max="3329" width="20.85546875" style="123" customWidth="1"/>
    <col min="3330" max="3330" width="25" style="123" customWidth="1"/>
    <col min="3331" max="3331" width="18.7109375" style="123" customWidth="1"/>
    <col min="3332" max="3332" width="29.7109375" style="123" customWidth="1"/>
    <col min="3333" max="3333" width="13.42578125" style="123" customWidth="1"/>
    <col min="3334" max="3334" width="13.85546875" style="123" customWidth="1"/>
    <col min="3335" max="3339" width="16.5703125" style="123" customWidth="1"/>
    <col min="3340" max="3340" width="20.5703125" style="123" customWidth="1"/>
    <col min="3341" max="3341" width="21.140625" style="123" customWidth="1"/>
    <col min="3342" max="3342" width="9.5703125" style="123" customWidth="1"/>
    <col min="3343" max="3343" width="0.42578125" style="123" customWidth="1"/>
    <col min="3344" max="3350" width="6.42578125" style="123" customWidth="1"/>
    <col min="3351" max="3579" width="11.42578125" style="123"/>
    <col min="3580" max="3580" width="1" style="123" customWidth="1"/>
    <col min="3581" max="3581" width="4.28515625" style="123" customWidth="1"/>
    <col min="3582" max="3582" width="34.7109375" style="123" customWidth="1"/>
    <col min="3583" max="3583" width="0" style="123" hidden="1" customWidth="1"/>
    <col min="3584" max="3584" width="20" style="123" customWidth="1"/>
    <col min="3585" max="3585" width="20.85546875" style="123" customWidth="1"/>
    <col min="3586" max="3586" width="25" style="123" customWidth="1"/>
    <col min="3587" max="3587" width="18.7109375" style="123" customWidth="1"/>
    <col min="3588" max="3588" width="29.7109375" style="123" customWidth="1"/>
    <col min="3589" max="3589" width="13.42578125" style="123" customWidth="1"/>
    <col min="3590" max="3590" width="13.85546875" style="123" customWidth="1"/>
    <col min="3591" max="3595" width="16.5703125" style="123" customWidth="1"/>
    <col min="3596" max="3596" width="20.5703125" style="123" customWidth="1"/>
    <col min="3597" max="3597" width="21.140625" style="123" customWidth="1"/>
    <col min="3598" max="3598" width="9.5703125" style="123" customWidth="1"/>
    <col min="3599" max="3599" width="0.42578125" style="123" customWidth="1"/>
    <col min="3600" max="3606" width="6.42578125" style="123" customWidth="1"/>
    <col min="3607" max="3835" width="11.42578125" style="123"/>
    <col min="3836" max="3836" width="1" style="123" customWidth="1"/>
    <col min="3837" max="3837" width="4.28515625" style="123" customWidth="1"/>
    <col min="3838" max="3838" width="34.7109375" style="123" customWidth="1"/>
    <col min="3839" max="3839" width="0" style="123" hidden="1" customWidth="1"/>
    <col min="3840" max="3840" width="20" style="123" customWidth="1"/>
    <col min="3841" max="3841" width="20.85546875" style="123" customWidth="1"/>
    <col min="3842" max="3842" width="25" style="123" customWidth="1"/>
    <col min="3843" max="3843" width="18.7109375" style="123" customWidth="1"/>
    <col min="3844" max="3844" width="29.7109375" style="123" customWidth="1"/>
    <col min="3845" max="3845" width="13.42578125" style="123" customWidth="1"/>
    <col min="3846" max="3846" width="13.85546875" style="123" customWidth="1"/>
    <col min="3847" max="3851" width="16.5703125" style="123" customWidth="1"/>
    <col min="3852" max="3852" width="20.5703125" style="123" customWidth="1"/>
    <col min="3853" max="3853" width="21.140625" style="123" customWidth="1"/>
    <col min="3854" max="3854" width="9.5703125" style="123" customWidth="1"/>
    <col min="3855" max="3855" width="0.42578125" style="123" customWidth="1"/>
    <col min="3856" max="3862" width="6.42578125" style="123" customWidth="1"/>
    <col min="3863" max="4091" width="11.42578125" style="123"/>
    <col min="4092" max="4092" width="1" style="123" customWidth="1"/>
    <col min="4093" max="4093" width="4.28515625" style="123" customWidth="1"/>
    <col min="4094" max="4094" width="34.7109375" style="123" customWidth="1"/>
    <col min="4095" max="4095" width="0" style="123" hidden="1" customWidth="1"/>
    <col min="4096" max="4096" width="20" style="123" customWidth="1"/>
    <col min="4097" max="4097" width="20.85546875" style="123" customWidth="1"/>
    <col min="4098" max="4098" width="25" style="123" customWidth="1"/>
    <col min="4099" max="4099" width="18.7109375" style="123" customWidth="1"/>
    <col min="4100" max="4100" width="29.7109375" style="123" customWidth="1"/>
    <col min="4101" max="4101" width="13.42578125" style="123" customWidth="1"/>
    <col min="4102" max="4102" width="13.85546875" style="123" customWidth="1"/>
    <col min="4103" max="4107" width="16.5703125" style="123" customWidth="1"/>
    <col min="4108" max="4108" width="20.5703125" style="123" customWidth="1"/>
    <col min="4109" max="4109" width="21.140625" style="123" customWidth="1"/>
    <col min="4110" max="4110" width="9.5703125" style="123" customWidth="1"/>
    <col min="4111" max="4111" width="0.42578125" style="123" customWidth="1"/>
    <col min="4112" max="4118" width="6.42578125" style="123" customWidth="1"/>
    <col min="4119" max="4347" width="11.42578125" style="123"/>
    <col min="4348" max="4348" width="1" style="123" customWidth="1"/>
    <col min="4349" max="4349" width="4.28515625" style="123" customWidth="1"/>
    <col min="4350" max="4350" width="34.7109375" style="123" customWidth="1"/>
    <col min="4351" max="4351" width="0" style="123" hidden="1" customWidth="1"/>
    <col min="4352" max="4352" width="20" style="123" customWidth="1"/>
    <col min="4353" max="4353" width="20.85546875" style="123" customWidth="1"/>
    <col min="4354" max="4354" width="25" style="123" customWidth="1"/>
    <col min="4355" max="4355" width="18.7109375" style="123" customWidth="1"/>
    <col min="4356" max="4356" width="29.7109375" style="123" customWidth="1"/>
    <col min="4357" max="4357" width="13.42578125" style="123" customWidth="1"/>
    <col min="4358" max="4358" width="13.85546875" style="123" customWidth="1"/>
    <col min="4359" max="4363" width="16.5703125" style="123" customWidth="1"/>
    <col min="4364" max="4364" width="20.5703125" style="123" customWidth="1"/>
    <col min="4365" max="4365" width="21.140625" style="123" customWidth="1"/>
    <col min="4366" max="4366" width="9.5703125" style="123" customWidth="1"/>
    <col min="4367" max="4367" width="0.42578125" style="123" customWidth="1"/>
    <col min="4368" max="4374" width="6.42578125" style="123" customWidth="1"/>
    <col min="4375" max="4603" width="11.42578125" style="123"/>
    <col min="4604" max="4604" width="1" style="123" customWidth="1"/>
    <col min="4605" max="4605" width="4.28515625" style="123" customWidth="1"/>
    <col min="4606" max="4606" width="34.7109375" style="123" customWidth="1"/>
    <col min="4607" max="4607" width="0" style="123" hidden="1" customWidth="1"/>
    <col min="4608" max="4608" width="20" style="123" customWidth="1"/>
    <col min="4609" max="4609" width="20.85546875" style="123" customWidth="1"/>
    <col min="4610" max="4610" width="25" style="123" customWidth="1"/>
    <col min="4611" max="4611" width="18.7109375" style="123" customWidth="1"/>
    <col min="4612" max="4612" width="29.7109375" style="123" customWidth="1"/>
    <col min="4613" max="4613" width="13.42578125" style="123" customWidth="1"/>
    <col min="4614" max="4614" width="13.85546875" style="123" customWidth="1"/>
    <col min="4615" max="4619" width="16.5703125" style="123" customWidth="1"/>
    <col min="4620" max="4620" width="20.5703125" style="123" customWidth="1"/>
    <col min="4621" max="4621" width="21.140625" style="123" customWidth="1"/>
    <col min="4622" max="4622" width="9.5703125" style="123" customWidth="1"/>
    <col min="4623" max="4623" width="0.42578125" style="123" customWidth="1"/>
    <col min="4624" max="4630" width="6.42578125" style="123" customWidth="1"/>
    <col min="4631" max="4859" width="11.42578125" style="123"/>
    <col min="4860" max="4860" width="1" style="123" customWidth="1"/>
    <col min="4861" max="4861" width="4.28515625" style="123" customWidth="1"/>
    <col min="4862" max="4862" width="34.7109375" style="123" customWidth="1"/>
    <col min="4863" max="4863" width="0" style="123" hidden="1" customWidth="1"/>
    <col min="4864" max="4864" width="20" style="123" customWidth="1"/>
    <col min="4865" max="4865" width="20.85546875" style="123" customWidth="1"/>
    <col min="4866" max="4866" width="25" style="123" customWidth="1"/>
    <col min="4867" max="4867" width="18.7109375" style="123" customWidth="1"/>
    <col min="4868" max="4868" width="29.7109375" style="123" customWidth="1"/>
    <col min="4869" max="4869" width="13.42578125" style="123" customWidth="1"/>
    <col min="4870" max="4870" width="13.85546875" style="123" customWidth="1"/>
    <col min="4871" max="4875" width="16.5703125" style="123" customWidth="1"/>
    <col min="4876" max="4876" width="20.5703125" style="123" customWidth="1"/>
    <col min="4877" max="4877" width="21.140625" style="123" customWidth="1"/>
    <col min="4878" max="4878" width="9.5703125" style="123" customWidth="1"/>
    <col min="4879" max="4879" width="0.42578125" style="123" customWidth="1"/>
    <col min="4880" max="4886" width="6.42578125" style="123" customWidth="1"/>
    <col min="4887" max="5115" width="11.42578125" style="123"/>
    <col min="5116" max="5116" width="1" style="123" customWidth="1"/>
    <col min="5117" max="5117" width="4.28515625" style="123" customWidth="1"/>
    <col min="5118" max="5118" width="34.7109375" style="123" customWidth="1"/>
    <col min="5119" max="5119" width="0" style="123" hidden="1" customWidth="1"/>
    <col min="5120" max="5120" width="20" style="123" customWidth="1"/>
    <col min="5121" max="5121" width="20.85546875" style="123" customWidth="1"/>
    <col min="5122" max="5122" width="25" style="123" customWidth="1"/>
    <col min="5123" max="5123" width="18.7109375" style="123" customWidth="1"/>
    <col min="5124" max="5124" width="29.7109375" style="123" customWidth="1"/>
    <col min="5125" max="5125" width="13.42578125" style="123" customWidth="1"/>
    <col min="5126" max="5126" width="13.85546875" style="123" customWidth="1"/>
    <col min="5127" max="5131" width="16.5703125" style="123" customWidth="1"/>
    <col min="5132" max="5132" width="20.5703125" style="123" customWidth="1"/>
    <col min="5133" max="5133" width="21.140625" style="123" customWidth="1"/>
    <col min="5134" max="5134" width="9.5703125" style="123" customWidth="1"/>
    <col min="5135" max="5135" width="0.42578125" style="123" customWidth="1"/>
    <col min="5136" max="5142" width="6.42578125" style="123" customWidth="1"/>
    <col min="5143" max="5371" width="11.42578125" style="123"/>
    <col min="5372" max="5372" width="1" style="123" customWidth="1"/>
    <col min="5373" max="5373" width="4.28515625" style="123" customWidth="1"/>
    <col min="5374" max="5374" width="34.7109375" style="123" customWidth="1"/>
    <col min="5375" max="5375" width="0" style="123" hidden="1" customWidth="1"/>
    <col min="5376" max="5376" width="20" style="123" customWidth="1"/>
    <col min="5377" max="5377" width="20.85546875" style="123" customWidth="1"/>
    <col min="5378" max="5378" width="25" style="123" customWidth="1"/>
    <col min="5379" max="5379" width="18.7109375" style="123" customWidth="1"/>
    <col min="5380" max="5380" width="29.7109375" style="123" customWidth="1"/>
    <col min="5381" max="5381" width="13.42578125" style="123" customWidth="1"/>
    <col min="5382" max="5382" width="13.85546875" style="123" customWidth="1"/>
    <col min="5383" max="5387" width="16.5703125" style="123" customWidth="1"/>
    <col min="5388" max="5388" width="20.5703125" style="123" customWidth="1"/>
    <col min="5389" max="5389" width="21.140625" style="123" customWidth="1"/>
    <col min="5390" max="5390" width="9.5703125" style="123" customWidth="1"/>
    <col min="5391" max="5391" width="0.42578125" style="123" customWidth="1"/>
    <col min="5392" max="5398" width="6.42578125" style="123" customWidth="1"/>
    <col min="5399" max="5627" width="11.42578125" style="123"/>
    <col min="5628" max="5628" width="1" style="123" customWidth="1"/>
    <col min="5629" max="5629" width="4.28515625" style="123" customWidth="1"/>
    <col min="5630" max="5630" width="34.7109375" style="123" customWidth="1"/>
    <col min="5631" max="5631" width="0" style="123" hidden="1" customWidth="1"/>
    <col min="5632" max="5632" width="20" style="123" customWidth="1"/>
    <col min="5633" max="5633" width="20.85546875" style="123" customWidth="1"/>
    <col min="5634" max="5634" width="25" style="123" customWidth="1"/>
    <col min="5635" max="5635" width="18.7109375" style="123" customWidth="1"/>
    <col min="5636" max="5636" width="29.7109375" style="123" customWidth="1"/>
    <col min="5637" max="5637" width="13.42578125" style="123" customWidth="1"/>
    <col min="5638" max="5638" width="13.85546875" style="123" customWidth="1"/>
    <col min="5639" max="5643" width="16.5703125" style="123" customWidth="1"/>
    <col min="5644" max="5644" width="20.5703125" style="123" customWidth="1"/>
    <col min="5645" max="5645" width="21.140625" style="123" customWidth="1"/>
    <col min="5646" max="5646" width="9.5703125" style="123" customWidth="1"/>
    <col min="5647" max="5647" width="0.42578125" style="123" customWidth="1"/>
    <col min="5648" max="5654" width="6.42578125" style="123" customWidth="1"/>
    <col min="5655" max="5883" width="11.42578125" style="123"/>
    <col min="5884" max="5884" width="1" style="123" customWidth="1"/>
    <col min="5885" max="5885" width="4.28515625" style="123" customWidth="1"/>
    <col min="5886" max="5886" width="34.7109375" style="123" customWidth="1"/>
    <col min="5887" max="5887" width="0" style="123" hidden="1" customWidth="1"/>
    <col min="5888" max="5888" width="20" style="123" customWidth="1"/>
    <col min="5889" max="5889" width="20.85546875" style="123" customWidth="1"/>
    <col min="5890" max="5890" width="25" style="123" customWidth="1"/>
    <col min="5891" max="5891" width="18.7109375" style="123" customWidth="1"/>
    <col min="5892" max="5892" width="29.7109375" style="123" customWidth="1"/>
    <col min="5893" max="5893" width="13.42578125" style="123" customWidth="1"/>
    <col min="5894" max="5894" width="13.85546875" style="123" customWidth="1"/>
    <col min="5895" max="5899" width="16.5703125" style="123" customWidth="1"/>
    <col min="5900" max="5900" width="20.5703125" style="123" customWidth="1"/>
    <col min="5901" max="5901" width="21.140625" style="123" customWidth="1"/>
    <col min="5902" max="5902" width="9.5703125" style="123" customWidth="1"/>
    <col min="5903" max="5903" width="0.42578125" style="123" customWidth="1"/>
    <col min="5904" max="5910" width="6.42578125" style="123" customWidth="1"/>
    <col min="5911" max="6139" width="11.42578125" style="123"/>
    <col min="6140" max="6140" width="1" style="123" customWidth="1"/>
    <col min="6141" max="6141" width="4.28515625" style="123" customWidth="1"/>
    <col min="6142" max="6142" width="34.7109375" style="123" customWidth="1"/>
    <col min="6143" max="6143" width="0" style="123" hidden="1" customWidth="1"/>
    <col min="6144" max="6144" width="20" style="123" customWidth="1"/>
    <col min="6145" max="6145" width="20.85546875" style="123" customWidth="1"/>
    <col min="6146" max="6146" width="25" style="123" customWidth="1"/>
    <col min="6147" max="6147" width="18.7109375" style="123" customWidth="1"/>
    <col min="6148" max="6148" width="29.7109375" style="123" customWidth="1"/>
    <col min="6149" max="6149" width="13.42578125" style="123" customWidth="1"/>
    <col min="6150" max="6150" width="13.85546875" style="123" customWidth="1"/>
    <col min="6151" max="6155" width="16.5703125" style="123" customWidth="1"/>
    <col min="6156" max="6156" width="20.5703125" style="123" customWidth="1"/>
    <col min="6157" max="6157" width="21.140625" style="123" customWidth="1"/>
    <col min="6158" max="6158" width="9.5703125" style="123" customWidth="1"/>
    <col min="6159" max="6159" width="0.42578125" style="123" customWidth="1"/>
    <col min="6160" max="6166" width="6.42578125" style="123" customWidth="1"/>
    <col min="6167" max="6395" width="11.42578125" style="123"/>
    <col min="6396" max="6396" width="1" style="123" customWidth="1"/>
    <col min="6397" max="6397" width="4.28515625" style="123" customWidth="1"/>
    <col min="6398" max="6398" width="34.7109375" style="123" customWidth="1"/>
    <col min="6399" max="6399" width="0" style="123" hidden="1" customWidth="1"/>
    <col min="6400" max="6400" width="20" style="123" customWidth="1"/>
    <col min="6401" max="6401" width="20.85546875" style="123" customWidth="1"/>
    <col min="6402" max="6402" width="25" style="123" customWidth="1"/>
    <col min="6403" max="6403" width="18.7109375" style="123" customWidth="1"/>
    <col min="6404" max="6404" width="29.7109375" style="123" customWidth="1"/>
    <col min="6405" max="6405" width="13.42578125" style="123" customWidth="1"/>
    <col min="6406" max="6406" width="13.85546875" style="123" customWidth="1"/>
    <col min="6407" max="6411" width="16.5703125" style="123" customWidth="1"/>
    <col min="6412" max="6412" width="20.5703125" style="123" customWidth="1"/>
    <col min="6413" max="6413" width="21.140625" style="123" customWidth="1"/>
    <col min="6414" max="6414" width="9.5703125" style="123" customWidth="1"/>
    <col min="6415" max="6415" width="0.42578125" style="123" customWidth="1"/>
    <col min="6416" max="6422" width="6.42578125" style="123" customWidth="1"/>
    <col min="6423" max="6651" width="11.42578125" style="123"/>
    <col min="6652" max="6652" width="1" style="123" customWidth="1"/>
    <col min="6653" max="6653" width="4.28515625" style="123" customWidth="1"/>
    <col min="6654" max="6654" width="34.7109375" style="123" customWidth="1"/>
    <col min="6655" max="6655" width="0" style="123" hidden="1" customWidth="1"/>
    <col min="6656" max="6656" width="20" style="123" customWidth="1"/>
    <col min="6657" max="6657" width="20.85546875" style="123" customWidth="1"/>
    <col min="6658" max="6658" width="25" style="123" customWidth="1"/>
    <col min="6659" max="6659" width="18.7109375" style="123" customWidth="1"/>
    <col min="6660" max="6660" width="29.7109375" style="123" customWidth="1"/>
    <col min="6661" max="6661" width="13.42578125" style="123" customWidth="1"/>
    <col min="6662" max="6662" width="13.85546875" style="123" customWidth="1"/>
    <col min="6663" max="6667" width="16.5703125" style="123" customWidth="1"/>
    <col min="6668" max="6668" width="20.5703125" style="123" customWidth="1"/>
    <col min="6669" max="6669" width="21.140625" style="123" customWidth="1"/>
    <col min="6670" max="6670" width="9.5703125" style="123" customWidth="1"/>
    <col min="6671" max="6671" width="0.42578125" style="123" customWidth="1"/>
    <col min="6672" max="6678" width="6.42578125" style="123" customWidth="1"/>
    <col min="6679" max="6907" width="11.42578125" style="123"/>
    <col min="6908" max="6908" width="1" style="123" customWidth="1"/>
    <col min="6909" max="6909" width="4.28515625" style="123" customWidth="1"/>
    <col min="6910" max="6910" width="34.7109375" style="123" customWidth="1"/>
    <col min="6911" max="6911" width="0" style="123" hidden="1" customWidth="1"/>
    <col min="6912" max="6912" width="20" style="123" customWidth="1"/>
    <col min="6913" max="6913" width="20.85546875" style="123" customWidth="1"/>
    <col min="6914" max="6914" width="25" style="123" customWidth="1"/>
    <col min="6915" max="6915" width="18.7109375" style="123" customWidth="1"/>
    <col min="6916" max="6916" width="29.7109375" style="123" customWidth="1"/>
    <col min="6917" max="6917" width="13.42578125" style="123" customWidth="1"/>
    <col min="6918" max="6918" width="13.85546875" style="123" customWidth="1"/>
    <col min="6919" max="6923" width="16.5703125" style="123" customWidth="1"/>
    <col min="6924" max="6924" width="20.5703125" style="123" customWidth="1"/>
    <col min="6925" max="6925" width="21.140625" style="123" customWidth="1"/>
    <col min="6926" max="6926" width="9.5703125" style="123" customWidth="1"/>
    <col min="6927" max="6927" width="0.42578125" style="123" customWidth="1"/>
    <col min="6928" max="6934" width="6.42578125" style="123" customWidth="1"/>
    <col min="6935" max="7163" width="11.42578125" style="123"/>
    <col min="7164" max="7164" width="1" style="123" customWidth="1"/>
    <col min="7165" max="7165" width="4.28515625" style="123" customWidth="1"/>
    <col min="7166" max="7166" width="34.7109375" style="123" customWidth="1"/>
    <col min="7167" max="7167" width="0" style="123" hidden="1" customWidth="1"/>
    <col min="7168" max="7168" width="20" style="123" customWidth="1"/>
    <col min="7169" max="7169" width="20.85546875" style="123" customWidth="1"/>
    <col min="7170" max="7170" width="25" style="123" customWidth="1"/>
    <col min="7171" max="7171" width="18.7109375" style="123" customWidth="1"/>
    <col min="7172" max="7172" width="29.7109375" style="123" customWidth="1"/>
    <col min="7173" max="7173" width="13.42578125" style="123" customWidth="1"/>
    <col min="7174" max="7174" width="13.85546875" style="123" customWidth="1"/>
    <col min="7175" max="7179" width="16.5703125" style="123" customWidth="1"/>
    <col min="7180" max="7180" width="20.5703125" style="123" customWidth="1"/>
    <col min="7181" max="7181" width="21.140625" style="123" customWidth="1"/>
    <col min="7182" max="7182" width="9.5703125" style="123" customWidth="1"/>
    <col min="7183" max="7183" width="0.42578125" style="123" customWidth="1"/>
    <col min="7184" max="7190" width="6.42578125" style="123" customWidth="1"/>
    <col min="7191" max="7419" width="11.42578125" style="123"/>
    <col min="7420" max="7420" width="1" style="123" customWidth="1"/>
    <col min="7421" max="7421" width="4.28515625" style="123" customWidth="1"/>
    <col min="7422" max="7422" width="34.7109375" style="123" customWidth="1"/>
    <col min="7423" max="7423" width="0" style="123" hidden="1" customWidth="1"/>
    <col min="7424" max="7424" width="20" style="123" customWidth="1"/>
    <col min="7425" max="7425" width="20.85546875" style="123" customWidth="1"/>
    <col min="7426" max="7426" width="25" style="123" customWidth="1"/>
    <col min="7427" max="7427" width="18.7109375" style="123" customWidth="1"/>
    <col min="7428" max="7428" width="29.7109375" style="123" customWidth="1"/>
    <col min="7429" max="7429" width="13.42578125" style="123" customWidth="1"/>
    <col min="7430" max="7430" width="13.85546875" style="123" customWidth="1"/>
    <col min="7431" max="7435" width="16.5703125" style="123" customWidth="1"/>
    <col min="7436" max="7436" width="20.5703125" style="123" customWidth="1"/>
    <col min="7437" max="7437" width="21.140625" style="123" customWidth="1"/>
    <col min="7438" max="7438" width="9.5703125" style="123" customWidth="1"/>
    <col min="7439" max="7439" width="0.42578125" style="123" customWidth="1"/>
    <col min="7440" max="7446" width="6.42578125" style="123" customWidth="1"/>
    <col min="7447" max="7675" width="11.42578125" style="123"/>
    <col min="7676" max="7676" width="1" style="123" customWidth="1"/>
    <col min="7677" max="7677" width="4.28515625" style="123" customWidth="1"/>
    <col min="7678" max="7678" width="34.7109375" style="123" customWidth="1"/>
    <col min="7679" max="7679" width="0" style="123" hidden="1" customWidth="1"/>
    <col min="7680" max="7680" width="20" style="123" customWidth="1"/>
    <col min="7681" max="7681" width="20.85546875" style="123" customWidth="1"/>
    <col min="7682" max="7682" width="25" style="123" customWidth="1"/>
    <col min="7683" max="7683" width="18.7109375" style="123" customWidth="1"/>
    <col min="7684" max="7684" width="29.7109375" style="123" customWidth="1"/>
    <col min="7685" max="7685" width="13.42578125" style="123" customWidth="1"/>
    <col min="7686" max="7686" width="13.85546875" style="123" customWidth="1"/>
    <col min="7687" max="7691" width="16.5703125" style="123" customWidth="1"/>
    <col min="7692" max="7692" width="20.5703125" style="123" customWidth="1"/>
    <col min="7693" max="7693" width="21.140625" style="123" customWidth="1"/>
    <col min="7694" max="7694" width="9.5703125" style="123" customWidth="1"/>
    <col min="7695" max="7695" width="0.42578125" style="123" customWidth="1"/>
    <col min="7696" max="7702" width="6.42578125" style="123" customWidth="1"/>
    <col min="7703" max="7931" width="11.42578125" style="123"/>
    <col min="7932" max="7932" width="1" style="123" customWidth="1"/>
    <col min="7933" max="7933" width="4.28515625" style="123" customWidth="1"/>
    <col min="7934" max="7934" width="34.7109375" style="123" customWidth="1"/>
    <col min="7935" max="7935" width="0" style="123" hidden="1" customWidth="1"/>
    <col min="7936" max="7936" width="20" style="123" customWidth="1"/>
    <col min="7937" max="7937" width="20.85546875" style="123" customWidth="1"/>
    <col min="7938" max="7938" width="25" style="123" customWidth="1"/>
    <col min="7939" max="7939" width="18.7109375" style="123" customWidth="1"/>
    <col min="7940" max="7940" width="29.7109375" style="123" customWidth="1"/>
    <col min="7941" max="7941" width="13.42578125" style="123" customWidth="1"/>
    <col min="7942" max="7942" width="13.85546875" style="123" customWidth="1"/>
    <col min="7943" max="7947" width="16.5703125" style="123" customWidth="1"/>
    <col min="7948" max="7948" width="20.5703125" style="123" customWidth="1"/>
    <col min="7949" max="7949" width="21.140625" style="123" customWidth="1"/>
    <col min="7950" max="7950" width="9.5703125" style="123" customWidth="1"/>
    <col min="7951" max="7951" width="0.42578125" style="123" customWidth="1"/>
    <col min="7952" max="7958" width="6.42578125" style="123" customWidth="1"/>
    <col min="7959" max="8187" width="11.42578125" style="123"/>
    <col min="8188" max="8188" width="1" style="123" customWidth="1"/>
    <col min="8189" max="8189" width="4.28515625" style="123" customWidth="1"/>
    <col min="8190" max="8190" width="34.7109375" style="123" customWidth="1"/>
    <col min="8191" max="8191" width="0" style="123" hidden="1" customWidth="1"/>
    <col min="8192" max="8192" width="20" style="123" customWidth="1"/>
    <col min="8193" max="8193" width="20.85546875" style="123" customWidth="1"/>
    <col min="8194" max="8194" width="25" style="123" customWidth="1"/>
    <col min="8195" max="8195" width="18.7109375" style="123" customWidth="1"/>
    <col min="8196" max="8196" width="29.7109375" style="123" customWidth="1"/>
    <col min="8197" max="8197" width="13.42578125" style="123" customWidth="1"/>
    <col min="8198" max="8198" width="13.85546875" style="123" customWidth="1"/>
    <col min="8199" max="8203" width="16.5703125" style="123" customWidth="1"/>
    <col min="8204" max="8204" width="20.5703125" style="123" customWidth="1"/>
    <col min="8205" max="8205" width="21.140625" style="123" customWidth="1"/>
    <col min="8206" max="8206" width="9.5703125" style="123" customWidth="1"/>
    <col min="8207" max="8207" width="0.42578125" style="123" customWidth="1"/>
    <col min="8208" max="8214" width="6.42578125" style="123" customWidth="1"/>
    <col min="8215" max="8443" width="11.42578125" style="123"/>
    <col min="8444" max="8444" width="1" style="123" customWidth="1"/>
    <col min="8445" max="8445" width="4.28515625" style="123" customWidth="1"/>
    <col min="8446" max="8446" width="34.7109375" style="123" customWidth="1"/>
    <col min="8447" max="8447" width="0" style="123" hidden="1" customWidth="1"/>
    <col min="8448" max="8448" width="20" style="123" customWidth="1"/>
    <col min="8449" max="8449" width="20.85546875" style="123" customWidth="1"/>
    <col min="8450" max="8450" width="25" style="123" customWidth="1"/>
    <col min="8451" max="8451" width="18.7109375" style="123" customWidth="1"/>
    <col min="8452" max="8452" width="29.7109375" style="123" customWidth="1"/>
    <col min="8453" max="8453" width="13.42578125" style="123" customWidth="1"/>
    <col min="8454" max="8454" width="13.85546875" style="123" customWidth="1"/>
    <col min="8455" max="8459" width="16.5703125" style="123" customWidth="1"/>
    <col min="8460" max="8460" width="20.5703125" style="123" customWidth="1"/>
    <col min="8461" max="8461" width="21.140625" style="123" customWidth="1"/>
    <col min="8462" max="8462" width="9.5703125" style="123" customWidth="1"/>
    <col min="8463" max="8463" width="0.42578125" style="123" customWidth="1"/>
    <col min="8464" max="8470" width="6.42578125" style="123" customWidth="1"/>
    <col min="8471" max="8699" width="11.42578125" style="123"/>
    <col min="8700" max="8700" width="1" style="123" customWidth="1"/>
    <col min="8701" max="8701" width="4.28515625" style="123" customWidth="1"/>
    <col min="8702" max="8702" width="34.7109375" style="123" customWidth="1"/>
    <col min="8703" max="8703" width="0" style="123" hidden="1" customWidth="1"/>
    <col min="8704" max="8704" width="20" style="123" customWidth="1"/>
    <col min="8705" max="8705" width="20.85546875" style="123" customWidth="1"/>
    <col min="8706" max="8706" width="25" style="123" customWidth="1"/>
    <col min="8707" max="8707" width="18.7109375" style="123" customWidth="1"/>
    <col min="8708" max="8708" width="29.7109375" style="123" customWidth="1"/>
    <col min="8709" max="8709" width="13.42578125" style="123" customWidth="1"/>
    <col min="8710" max="8710" width="13.85546875" style="123" customWidth="1"/>
    <col min="8711" max="8715" width="16.5703125" style="123" customWidth="1"/>
    <col min="8716" max="8716" width="20.5703125" style="123" customWidth="1"/>
    <col min="8717" max="8717" width="21.140625" style="123" customWidth="1"/>
    <col min="8718" max="8718" width="9.5703125" style="123" customWidth="1"/>
    <col min="8719" max="8719" width="0.42578125" style="123" customWidth="1"/>
    <col min="8720" max="8726" width="6.42578125" style="123" customWidth="1"/>
    <col min="8727" max="8955" width="11.42578125" style="123"/>
    <col min="8956" max="8956" width="1" style="123" customWidth="1"/>
    <col min="8957" max="8957" width="4.28515625" style="123" customWidth="1"/>
    <col min="8958" max="8958" width="34.7109375" style="123" customWidth="1"/>
    <col min="8959" max="8959" width="0" style="123" hidden="1" customWidth="1"/>
    <col min="8960" max="8960" width="20" style="123" customWidth="1"/>
    <col min="8961" max="8961" width="20.85546875" style="123" customWidth="1"/>
    <col min="8962" max="8962" width="25" style="123" customWidth="1"/>
    <col min="8963" max="8963" width="18.7109375" style="123" customWidth="1"/>
    <col min="8964" max="8964" width="29.7109375" style="123" customWidth="1"/>
    <col min="8965" max="8965" width="13.42578125" style="123" customWidth="1"/>
    <col min="8966" max="8966" width="13.85546875" style="123" customWidth="1"/>
    <col min="8967" max="8971" width="16.5703125" style="123" customWidth="1"/>
    <col min="8972" max="8972" width="20.5703125" style="123" customWidth="1"/>
    <col min="8973" max="8973" width="21.140625" style="123" customWidth="1"/>
    <col min="8974" max="8974" width="9.5703125" style="123" customWidth="1"/>
    <col min="8975" max="8975" width="0.42578125" style="123" customWidth="1"/>
    <col min="8976" max="8982" width="6.42578125" style="123" customWidth="1"/>
    <col min="8983" max="9211" width="11.42578125" style="123"/>
    <col min="9212" max="9212" width="1" style="123" customWidth="1"/>
    <col min="9213" max="9213" width="4.28515625" style="123" customWidth="1"/>
    <col min="9214" max="9214" width="34.7109375" style="123" customWidth="1"/>
    <col min="9215" max="9215" width="0" style="123" hidden="1" customWidth="1"/>
    <col min="9216" max="9216" width="20" style="123" customWidth="1"/>
    <col min="9217" max="9217" width="20.85546875" style="123" customWidth="1"/>
    <col min="9218" max="9218" width="25" style="123" customWidth="1"/>
    <col min="9219" max="9219" width="18.7109375" style="123" customWidth="1"/>
    <col min="9220" max="9220" width="29.7109375" style="123" customWidth="1"/>
    <col min="9221" max="9221" width="13.42578125" style="123" customWidth="1"/>
    <col min="9222" max="9222" width="13.85546875" style="123" customWidth="1"/>
    <col min="9223" max="9227" width="16.5703125" style="123" customWidth="1"/>
    <col min="9228" max="9228" width="20.5703125" style="123" customWidth="1"/>
    <col min="9229" max="9229" width="21.140625" style="123" customWidth="1"/>
    <col min="9230" max="9230" width="9.5703125" style="123" customWidth="1"/>
    <col min="9231" max="9231" width="0.42578125" style="123" customWidth="1"/>
    <col min="9232" max="9238" width="6.42578125" style="123" customWidth="1"/>
    <col min="9239" max="9467" width="11.42578125" style="123"/>
    <col min="9468" max="9468" width="1" style="123" customWidth="1"/>
    <col min="9469" max="9469" width="4.28515625" style="123" customWidth="1"/>
    <col min="9470" max="9470" width="34.7109375" style="123" customWidth="1"/>
    <col min="9471" max="9471" width="0" style="123" hidden="1" customWidth="1"/>
    <col min="9472" max="9472" width="20" style="123" customWidth="1"/>
    <col min="9473" max="9473" width="20.85546875" style="123" customWidth="1"/>
    <col min="9474" max="9474" width="25" style="123" customWidth="1"/>
    <col min="9475" max="9475" width="18.7109375" style="123" customWidth="1"/>
    <col min="9476" max="9476" width="29.7109375" style="123" customWidth="1"/>
    <col min="9477" max="9477" width="13.42578125" style="123" customWidth="1"/>
    <col min="9478" max="9478" width="13.85546875" style="123" customWidth="1"/>
    <col min="9479" max="9483" width="16.5703125" style="123" customWidth="1"/>
    <col min="9484" max="9484" width="20.5703125" style="123" customWidth="1"/>
    <col min="9485" max="9485" width="21.140625" style="123" customWidth="1"/>
    <col min="9486" max="9486" width="9.5703125" style="123" customWidth="1"/>
    <col min="9487" max="9487" width="0.42578125" style="123" customWidth="1"/>
    <col min="9488" max="9494" width="6.42578125" style="123" customWidth="1"/>
    <col min="9495" max="9723" width="11.42578125" style="123"/>
    <col min="9724" max="9724" width="1" style="123" customWidth="1"/>
    <col min="9725" max="9725" width="4.28515625" style="123" customWidth="1"/>
    <col min="9726" max="9726" width="34.7109375" style="123" customWidth="1"/>
    <col min="9727" max="9727" width="0" style="123" hidden="1" customWidth="1"/>
    <col min="9728" max="9728" width="20" style="123" customWidth="1"/>
    <col min="9729" max="9729" width="20.85546875" style="123" customWidth="1"/>
    <col min="9730" max="9730" width="25" style="123" customWidth="1"/>
    <col min="9731" max="9731" width="18.7109375" style="123" customWidth="1"/>
    <col min="9732" max="9732" width="29.7109375" style="123" customWidth="1"/>
    <col min="9733" max="9733" width="13.42578125" style="123" customWidth="1"/>
    <col min="9734" max="9734" width="13.85546875" style="123" customWidth="1"/>
    <col min="9735" max="9739" width="16.5703125" style="123" customWidth="1"/>
    <col min="9740" max="9740" width="20.5703125" style="123" customWidth="1"/>
    <col min="9741" max="9741" width="21.140625" style="123" customWidth="1"/>
    <col min="9742" max="9742" width="9.5703125" style="123" customWidth="1"/>
    <col min="9743" max="9743" width="0.42578125" style="123" customWidth="1"/>
    <col min="9744" max="9750" width="6.42578125" style="123" customWidth="1"/>
    <col min="9751" max="9979" width="11.42578125" style="123"/>
    <col min="9980" max="9980" width="1" style="123" customWidth="1"/>
    <col min="9981" max="9981" width="4.28515625" style="123" customWidth="1"/>
    <col min="9982" max="9982" width="34.7109375" style="123" customWidth="1"/>
    <col min="9983" max="9983" width="0" style="123" hidden="1" customWidth="1"/>
    <col min="9984" max="9984" width="20" style="123" customWidth="1"/>
    <col min="9985" max="9985" width="20.85546875" style="123" customWidth="1"/>
    <col min="9986" max="9986" width="25" style="123" customWidth="1"/>
    <col min="9987" max="9987" width="18.7109375" style="123" customWidth="1"/>
    <col min="9988" max="9988" width="29.7109375" style="123" customWidth="1"/>
    <col min="9989" max="9989" width="13.42578125" style="123" customWidth="1"/>
    <col min="9990" max="9990" width="13.85546875" style="123" customWidth="1"/>
    <col min="9991" max="9995" width="16.5703125" style="123" customWidth="1"/>
    <col min="9996" max="9996" width="20.5703125" style="123" customWidth="1"/>
    <col min="9997" max="9997" width="21.140625" style="123" customWidth="1"/>
    <col min="9998" max="9998" width="9.5703125" style="123" customWidth="1"/>
    <col min="9999" max="9999" width="0.42578125" style="123" customWidth="1"/>
    <col min="10000" max="10006" width="6.42578125" style="123" customWidth="1"/>
    <col min="10007" max="10235" width="11.42578125" style="123"/>
    <col min="10236" max="10236" width="1" style="123" customWidth="1"/>
    <col min="10237" max="10237" width="4.28515625" style="123" customWidth="1"/>
    <col min="10238" max="10238" width="34.7109375" style="123" customWidth="1"/>
    <col min="10239" max="10239" width="0" style="123" hidden="1" customWidth="1"/>
    <col min="10240" max="10240" width="20" style="123" customWidth="1"/>
    <col min="10241" max="10241" width="20.85546875" style="123" customWidth="1"/>
    <col min="10242" max="10242" width="25" style="123" customWidth="1"/>
    <col min="10243" max="10243" width="18.7109375" style="123" customWidth="1"/>
    <col min="10244" max="10244" width="29.7109375" style="123" customWidth="1"/>
    <col min="10245" max="10245" width="13.42578125" style="123" customWidth="1"/>
    <col min="10246" max="10246" width="13.85546875" style="123" customWidth="1"/>
    <col min="10247" max="10251" width="16.5703125" style="123" customWidth="1"/>
    <col min="10252" max="10252" width="20.5703125" style="123" customWidth="1"/>
    <col min="10253" max="10253" width="21.140625" style="123" customWidth="1"/>
    <col min="10254" max="10254" width="9.5703125" style="123" customWidth="1"/>
    <col min="10255" max="10255" width="0.42578125" style="123" customWidth="1"/>
    <col min="10256" max="10262" width="6.42578125" style="123" customWidth="1"/>
    <col min="10263" max="10491" width="11.42578125" style="123"/>
    <col min="10492" max="10492" width="1" style="123" customWidth="1"/>
    <col min="10493" max="10493" width="4.28515625" style="123" customWidth="1"/>
    <col min="10494" max="10494" width="34.7109375" style="123" customWidth="1"/>
    <col min="10495" max="10495" width="0" style="123" hidden="1" customWidth="1"/>
    <col min="10496" max="10496" width="20" style="123" customWidth="1"/>
    <col min="10497" max="10497" width="20.85546875" style="123" customWidth="1"/>
    <col min="10498" max="10498" width="25" style="123" customWidth="1"/>
    <col min="10499" max="10499" width="18.7109375" style="123" customWidth="1"/>
    <col min="10500" max="10500" width="29.7109375" style="123" customWidth="1"/>
    <col min="10501" max="10501" width="13.42578125" style="123" customWidth="1"/>
    <col min="10502" max="10502" width="13.85546875" style="123" customWidth="1"/>
    <col min="10503" max="10507" width="16.5703125" style="123" customWidth="1"/>
    <col min="10508" max="10508" width="20.5703125" style="123" customWidth="1"/>
    <col min="10509" max="10509" width="21.140625" style="123" customWidth="1"/>
    <col min="10510" max="10510" width="9.5703125" style="123" customWidth="1"/>
    <col min="10511" max="10511" width="0.42578125" style="123" customWidth="1"/>
    <col min="10512" max="10518" width="6.42578125" style="123" customWidth="1"/>
    <col min="10519" max="10747" width="11.42578125" style="123"/>
    <col min="10748" max="10748" width="1" style="123" customWidth="1"/>
    <col min="10749" max="10749" width="4.28515625" style="123" customWidth="1"/>
    <col min="10750" max="10750" width="34.7109375" style="123" customWidth="1"/>
    <col min="10751" max="10751" width="0" style="123" hidden="1" customWidth="1"/>
    <col min="10752" max="10752" width="20" style="123" customWidth="1"/>
    <col min="10753" max="10753" width="20.85546875" style="123" customWidth="1"/>
    <col min="10754" max="10754" width="25" style="123" customWidth="1"/>
    <col min="10755" max="10755" width="18.7109375" style="123" customWidth="1"/>
    <col min="10756" max="10756" width="29.7109375" style="123" customWidth="1"/>
    <col min="10757" max="10757" width="13.42578125" style="123" customWidth="1"/>
    <col min="10758" max="10758" width="13.85546875" style="123" customWidth="1"/>
    <col min="10759" max="10763" width="16.5703125" style="123" customWidth="1"/>
    <col min="10764" max="10764" width="20.5703125" style="123" customWidth="1"/>
    <col min="10765" max="10765" width="21.140625" style="123" customWidth="1"/>
    <col min="10766" max="10766" width="9.5703125" style="123" customWidth="1"/>
    <col min="10767" max="10767" width="0.42578125" style="123" customWidth="1"/>
    <col min="10768" max="10774" width="6.42578125" style="123" customWidth="1"/>
    <col min="10775" max="11003" width="11.42578125" style="123"/>
    <col min="11004" max="11004" width="1" style="123" customWidth="1"/>
    <col min="11005" max="11005" width="4.28515625" style="123" customWidth="1"/>
    <col min="11006" max="11006" width="34.7109375" style="123" customWidth="1"/>
    <col min="11007" max="11007" width="0" style="123" hidden="1" customWidth="1"/>
    <col min="11008" max="11008" width="20" style="123" customWidth="1"/>
    <col min="11009" max="11009" width="20.85546875" style="123" customWidth="1"/>
    <col min="11010" max="11010" width="25" style="123" customWidth="1"/>
    <col min="11011" max="11011" width="18.7109375" style="123" customWidth="1"/>
    <col min="11012" max="11012" width="29.7109375" style="123" customWidth="1"/>
    <col min="11013" max="11013" width="13.42578125" style="123" customWidth="1"/>
    <col min="11014" max="11014" width="13.85546875" style="123" customWidth="1"/>
    <col min="11015" max="11019" width="16.5703125" style="123" customWidth="1"/>
    <col min="11020" max="11020" width="20.5703125" style="123" customWidth="1"/>
    <col min="11021" max="11021" width="21.140625" style="123" customWidth="1"/>
    <col min="11022" max="11022" width="9.5703125" style="123" customWidth="1"/>
    <col min="11023" max="11023" width="0.42578125" style="123" customWidth="1"/>
    <col min="11024" max="11030" width="6.42578125" style="123" customWidth="1"/>
    <col min="11031" max="11259" width="11.42578125" style="123"/>
    <col min="11260" max="11260" width="1" style="123" customWidth="1"/>
    <col min="11261" max="11261" width="4.28515625" style="123" customWidth="1"/>
    <col min="11262" max="11262" width="34.7109375" style="123" customWidth="1"/>
    <col min="11263" max="11263" width="0" style="123" hidden="1" customWidth="1"/>
    <col min="11264" max="11264" width="20" style="123" customWidth="1"/>
    <col min="11265" max="11265" width="20.85546875" style="123" customWidth="1"/>
    <col min="11266" max="11266" width="25" style="123" customWidth="1"/>
    <col min="11267" max="11267" width="18.7109375" style="123" customWidth="1"/>
    <col min="11268" max="11268" width="29.7109375" style="123" customWidth="1"/>
    <col min="11269" max="11269" width="13.42578125" style="123" customWidth="1"/>
    <col min="11270" max="11270" width="13.85546875" style="123" customWidth="1"/>
    <col min="11271" max="11275" width="16.5703125" style="123" customWidth="1"/>
    <col min="11276" max="11276" width="20.5703125" style="123" customWidth="1"/>
    <col min="11277" max="11277" width="21.140625" style="123" customWidth="1"/>
    <col min="11278" max="11278" width="9.5703125" style="123" customWidth="1"/>
    <col min="11279" max="11279" width="0.42578125" style="123" customWidth="1"/>
    <col min="11280" max="11286" width="6.42578125" style="123" customWidth="1"/>
    <col min="11287" max="11515" width="11.42578125" style="123"/>
    <col min="11516" max="11516" width="1" style="123" customWidth="1"/>
    <col min="11517" max="11517" width="4.28515625" style="123" customWidth="1"/>
    <col min="11518" max="11518" width="34.7109375" style="123" customWidth="1"/>
    <col min="11519" max="11519" width="0" style="123" hidden="1" customWidth="1"/>
    <col min="11520" max="11520" width="20" style="123" customWidth="1"/>
    <col min="11521" max="11521" width="20.85546875" style="123" customWidth="1"/>
    <col min="11522" max="11522" width="25" style="123" customWidth="1"/>
    <col min="11523" max="11523" width="18.7109375" style="123" customWidth="1"/>
    <col min="11524" max="11524" width="29.7109375" style="123" customWidth="1"/>
    <col min="11525" max="11525" width="13.42578125" style="123" customWidth="1"/>
    <col min="11526" max="11526" width="13.85546875" style="123" customWidth="1"/>
    <col min="11527" max="11531" width="16.5703125" style="123" customWidth="1"/>
    <col min="11532" max="11532" width="20.5703125" style="123" customWidth="1"/>
    <col min="11533" max="11533" width="21.140625" style="123" customWidth="1"/>
    <col min="11534" max="11534" width="9.5703125" style="123" customWidth="1"/>
    <col min="11535" max="11535" width="0.42578125" style="123" customWidth="1"/>
    <col min="11536" max="11542" width="6.42578125" style="123" customWidth="1"/>
    <col min="11543" max="11771" width="11.42578125" style="123"/>
    <col min="11772" max="11772" width="1" style="123" customWidth="1"/>
    <col min="11773" max="11773" width="4.28515625" style="123" customWidth="1"/>
    <col min="11774" max="11774" width="34.7109375" style="123" customWidth="1"/>
    <col min="11775" max="11775" width="0" style="123" hidden="1" customWidth="1"/>
    <col min="11776" max="11776" width="20" style="123" customWidth="1"/>
    <col min="11777" max="11777" width="20.85546875" style="123" customWidth="1"/>
    <col min="11778" max="11778" width="25" style="123" customWidth="1"/>
    <col min="11779" max="11779" width="18.7109375" style="123" customWidth="1"/>
    <col min="11780" max="11780" width="29.7109375" style="123" customWidth="1"/>
    <col min="11781" max="11781" width="13.42578125" style="123" customWidth="1"/>
    <col min="11782" max="11782" width="13.85546875" style="123" customWidth="1"/>
    <col min="11783" max="11787" width="16.5703125" style="123" customWidth="1"/>
    <col min="11788" max="11788" width="20.5703125" style="123" customWidth="1"/>
    <col min="11789" max="11789" width="21.140625" style="123" customWidth="1"/>
    <col min="11790" max="11790" width="9.5703125" style="123" customWidth="1"/>
    <col min="11791" max="11791" width="0.42578125" style="123" customWidth="1"/>
    <col min="11792" max="11798" width="6.42578125" style="123" customWidth="1"/>
    <col min="11799" max="12027" width="11.42578125" style="123"/>
    <col min="12028" max="12028" width="1" style="123" customWidth="1"/>
    <col min="12029" max="12029" width="4.28515625" style="123" customWidth="1"/>
    <col min="12030" max="12030" width="34.7109375" style="123" customWidth="1"/>
    <col min="12031" max="12031" width="0" style="123" hidden="1" customWidth="1"/>
    <col min="12032" max="12032" width="20" style="123" customWidth="1"/>
    <col min="12033" max="12033" width="20.85546875" style="123" customWidth="1"/>
    <col min="12034" max="12034" width="25" style="123" customWidth="1"/>
    <col min="12035" max="12035" width="18.7109375" style="123" customWidth="1"/>
    <col min="12036" max="12036" width="29.7109375" style="123" customWidth="1"/>
    <col min="12037" max="12037" width="13.42578125" style="123" customWidth="1"/>
    <col min="12038" max="12038" width="13.85546875" style="123" customWidth="1"/>
    <col min="12039" max="12043" width="16.5703125" style="123" customWidth="1"/>
    <col min="12044" max="12044" width="20.5703125" style="123" customWidth="1"/>
    <col min="12045" max="12045" width="21.140625" style="123" customWidth="1"/>
    <col min="12046" max="12046" width="9.5703125" style="123" customWidth="1"/>
    <col min="12047" max="12047" width="0.42578125" style="123" customWidth="1"/>
    <col min="12048" max="12054" width="6.42578125" style="123" customWidth="1"/>
    <col min="12055" max="12283" width="11.42578125" style="123"/>
    <col min="12284" max="12284" width="1" style="123" customWidth="1"/>
    <col min="12285" max="12285" width="4.28515625" style="123" customWidth="1"/>
    <col min="12286" max="12286" width="34.7109375" style="123" customWidth="1"/>
    <col min="12287" max="12287" width="0" style="123" hidden="1" customWidth="1"/>
    <col min="12288" max="12288" width="20" style="123" customWidth="1"/>
    <col min="12289" max="12289" width="20.85546875" style="123" customWidth="1"/>
    <col min="12290" max="12290" width="25" style="123" customWidth="1"/>
    <col min="12291" max="12291" width="18.7109375" style="123" customWidth="1"/>
    <col min="12292" max="12292" width="29.7109375" style="123" customWidth="1"/>
    <col min="12293" max="12293" width="13.42578125" style="123" customWidth="1"/>
    <col min="12294" max="12294" width="13.85546875" style="123" customWidth="1"/>
    <col min="12295" max="12299" width="16.5703125" style="123" customWidth="1"/>
    <col min="12300" max="12300" width="20.5703125" style="123" customWidth="1"/>
    <col min="12301" max="12301" width="21.140625" style="123" customWidth="1"/>
    <col min="12302" max="12302" width="9.5703125" style="123" customWidth="1"/>
    <col min="12303" max="12303" width="0.42578125" style="123" customWidth="1"/>
    <col min="12304" max="12310" width="6.42578125" style="123" customWidth="1"/>
    <col min="12311" max="12539" width="11.42578125" style="123"/>
    <col min="12540" max="12540" width="1" style="123" customWidth="1"/>
    <col min="12541" max="12541" width="4.28515625" style="123" customWidth="1"/>
    <col min="12542" max="12542" width="34.7109375" style="123" customWidth="1"/>
    <col min="12543" max="12543" width="0" style="123" hidden="1" customWidth="1"/>
    <col min="12544" max="12544" width="20" style="123" customWidth="1"/>
    <col min="12545" max="12545" width="20.85546875" style="123" customWidth="1"/>
    <col min="12546" max="12546" width="25" style="123" customWidth="1"/>
    <col min="12547" max="12547" width="18.7109375" style="123" customWidth="1"/>
    <col min="12548" max="12548" width="29.7109375" style="123" customWidth="1"/>
    <col min="12549" max="12549" width="13.42578125" style="123" customWidth="1"/>
    <col min="12550" max="12550" width="13.85546875" style="123" customWidth="1"/>
    <col min="12551" max="12555" width="16.5703125" style="123" customWidth="1"/>
    <col min="12556" max="12556" width="20.5703125" style="123" customWidth="1"/>
    <col min="12557" max="12557" width="21.140625" style="123" customWidth="1"/>
    <col min="12558" max="12558" width="9.5703125" style="123" customWidth="1"/>
    <col min="12559" max="12559" width="0.42578125" style="123" customWidth="1"/>
    <col min="12560" max="12566" width="6.42578125" style="123" customWidth="1"/>
    <col min="12567" max="12795" width="11.42578125" style="123"/>
    <col min="12796" max="12796" width="1" style="123" customWidth="1"/>
    <col min="12797" max="12797" width="4.28515625" style="123" customWidth="1"/>
    <col min="12798" max="12798" width="34.7109375" style="123" customWidth="1"/>
    <col min="12799" max="12799" width="0" style="123" hidden="1" customWidth="1"/>
    <col min="12800" max="12800" width="20" style="123" customWidth="1"/>
    <col min="12801" max="12801" width="20.85546875" style="123" customWidth="1"/>
    <col min="12802" max="12802" width="25" style="123" customWidth="1"/>
    <col min="12803" max="12803" width="18.7109375" style="123" customWidth="1"/>
    <col min="12804" max="12804" width="29.7109375" style="123" customWidth="1"/>
    <col min="12805" max="12805" width="13.42578125" style="123" customWidth="1"/>
    <col min="12806" max="12806" width="13.85546875" style="123" customWidth="1"/>
    <col min="12807" max="12811" width="16.5703125" style="123" customWidth="1"/>
    <col min="12812" max="12812" width="20.5703125" style="123" customWidth="1"/>
    <col min="12813" max="12813" width="21.140625" style="123" customWidth="1"/>
    <col min="12814" max="12814" width="9.5703125" style="123" customWidth="1"/>
    <col min="12815" max="12815" width="0.42578125" style="123" customWidth="1"/>
    <col min="12816" max="12822" width="6.42578125" style="123" customWidth="1"/>
    <col min="12823" max="13051" width="11.42578125" style="123"/>
    <col min="13052" max="13052" width="1" style="123" customWidth="1"/>
    <col min="13053" max="13053" width="4.28515625" style="123" customWidth="1"/>
    <col min="13054" max="13054" width="34.7109375" style="123" customWidth="1"/>
    <col min="13055" max="13055" width="0" style="123" hidden="1" customWidth="1"/>
    <col min="13056" max="13056" width="20" style="123" customWidth="1"/>
    <col min="13057" max="13057" width="20.85546875" style="123" customWidth="1"/>
    <col min="13058" max="13058" width="25" style="123" customWidth="1"/>
    <col min="13059" max="13059" width="18.7109375" style="123" customWidth="1"/>
    <col min="13060" max="13060" width="29.7109375" style="123" customWidth="1"/>
    <col min="13061" max="13061" width="13.42578125" style="123" customWidth="1"/>
    <col min="13062" max="13062" width="13.85546875" style="123" customWidth="1"/>
    <col min="13063" max="13067" width="16.5703125" style="123" customWidth="1"/>
    <col min="13068" max="13068" width="20.5703125" style="123" customWidth="1"/>
    <col min="13069" max="13069" width="21.140625" style="123" customWidth="1"/>
    <col min="13070" max="13070" width="9.5703125" style="123" customWidth="1"/>
    <col min="13071" max="13071" width="0.42578125" style="123" customWidth="1"/>
    <col min="13072" max="13078" width="6.42578125" style="123" customWidth="1"/>
    <col min="13079" max="13307" width="11.42578125" style="123"/>
    <col min="13308" max="13308" width="1" style="123" customWidth="1"/>
    <col min="13309" max="13309" width="4.28515625" style="123" customWidth="1"/>
    <col min="13310" max="13310" width="34.7109375" style="123" customWidth="1"/>
    <col min="13311" max="13311" width="0" style="123" hidden="1" customWidth="1"/>
    <col min="13312" max="13312" width="20" style="123" customWidth="1"/>
    <col min="13313" max="13313" width="20.85546875" style="123" customWidth="1"/>
    <col min="13314" max="13314" width="25" style="123" customWidth="1"/>
    <col min="13315" max="13315" width="18.7109375" style="123" customWidth="1"/>
    <col min="13316" max="13316" width="29.7109375" style="123" customWidth="1"/>
    <col min="13317" max="13317" width="13.42578125" style="123" customWidth="1"/>
    <col min="13318" max="13318" width="13.85546875" style="123" customWidth="1"/>
    <col min="13319" max="13323" width="16.5703125" style="123" customWidth="1"/>
    <col min="13324" max="13324" width="20.5703125" style="123" customWidth="1"/>
    <col min="13325" max="13325" width="21.140625" style="123" customWidth="1"/>
    <col min="13326" max="13326" width="9.5703125" style="123" customWidth="1"/>
    <col min="13327" max="13327" width="0.42578125" style="123" customWidth="1"/>
    <col min="13328" max="13334" width="6.42578125" style="123" customWidth="1"/>
    <col min="13335" max="13563" width="11.42578125" style="123"/>
    <col min="13564" max="13564" width="1" style="123" customWidth="1"/>
    <col min="13565" max="13565" width="4.28515625" style="123" customWidth="1"/>
    <col min="13566" max="13566" width="34.7109375" style="123" customWidth="1"/>
    <col min="13567" max="13567" width="0" style="123" hidden="1" customWidth="1"/>
    <col min="13568" max="13568" width="20" style="123" customWidth="1"/>
    <col min="13569" max="13569" width="20.85546875" style="123" customWidth="1"/>
    <col min="13570" max="13570" width="25" style="123" customWidth="1"/>
    <col min="13571" max="13571" width="18.7109375" style="123" customWidth="1"/>
    <col min="13572" max="13572" width="29.7109375" style="123" customWidth="1"/>
    <col min="13573" max="13573" width="13.42578125" style="123" customWidth="1"/>
    <col min="13574" max="13574" width="13.85546875" style="123" customWidth="1"/>
    <col min="13575" max="13579" width="16.5703125" style="123" customWidth="1"/>
    <col min="13580" max="13580" width="20.5703125" style="123" customWidth="1"/>
    <col min="13581" max="13581" width="21.140625" style="123" customWidth="1"/>
    <col min="13582" max="13582" width="9.5703125" style="123" customWidth="1"/>
    <col min="13583" max="13583" width="0.42578125" style="123" customWidth="1"/>
    <col min="13584" max="13590" width="6.42578125" style="123" customWidth="1"/>
    <col min="13591" max="13819" width="11.42578125" style="123"/>
    <col min="13820" max="13820" width="1" style="123" customWidth="1"/>
    <col min="13821" max="13821" width="4.28515625" style="123" customWidth="1"/>
    <col min="13822" max="13822" width="34.7109375" style="123" customWidth="1"/>
    <col min="13823" max="13823" width="0" style="123" hidden="1" customWidth="1"/>
    <col min="13824" max="13824" width="20" style="123" customWidth="1"/>
    <col min="13825" max="13825" width="20.85546875" style="123" customWidth="1"/>
    <col min="13826" max="13826" width="25" style="123" customWidth="1"/>
    <col min="13827" max="13827" width="18.7109375" style="123" customWidth="1"/>
    <col min="13828" max="13828" width="29.7109375" style="123" customWidth="1"/>
    <col min="13829" max="13829" width="13.42578125" style="123" customWidth="1"/>
    <col min="13830" max="13830" width="13.85546875" style="123" customWidth="1"/>
    <col min="13831" max="13835" width="16.5703125" style="123" customWidth="1"/>
    <col min="13836" max="13836" width="20.5703125" style="123" customWidth="1"/>
    <col min="13837" max="13837" width="21.140625" style="123" customWidth="1"/>
    <col min="13838" max="13838" width="9.5703125" style="123" customWidth="1"/>
    <col min="13839" max="13839" width="0.42578125" style="123" customWidth="1"/>
    <col min="13840" max="13846" width="6.42578125" style="123" customWidth="1"/>
    <col min="13847" max="14075" width="11.42578125" style="123"/>
    <col min="14076" max="14076" width="1" style="123" customWidth="1"/>
    <col min="14077" max="14077" width="4.28515625" style="123" customWidth="1"/>
    <col min="14078" max="14078" width="34.7109375" style="123" customWidth="1"/>
    <col min="14079" max="14079" width="0" style="123" hidden="1" customWidth="1"/>
    <col min="14080" max="14080" width="20" style="123" customWidth="1"/>
    <col min="14081" max="14081" width="20.85546875" style="123" customWidth="1"/>
    <col min="14082" max="14082" width="25" style="123" customWidth="1"/>
    <col min="14083" max="14083" width="18.7109375" style="123" customWidth="1"/>
    <col min="14084" max="14084" width="29.7109375" style="123" customWidth="1"/>
    <col min="14085" max="14085" width="13.42578125" style="123" customWidth="1"/>
    <col min="14086" max="14086" width="13.85546875" style="123" customWidth="1"/>
    <col min="14087" max="14091" width="16.5703125" style="123" customWidth="1"/>
    <col min="14092" max="14092" width="20.5703125" style="123" customWidth="1"/>
    <col min="14093" max="14093" width="21.140625" style="123" customWidth="1"/>
    <col min="14094" max="14094" width="9.5703125" style="123" customWidth="1"/>
    <col min="14095" max="14095" width="0.42578125" style="123" customWidth="1"/>
    <col min="14096" max="14102" width="6.42578125" style="123" customWidth="1"/>
    <col min="14103" max="14331" width="11.42578125" style="123"/>
    <col min="14332" max="14332" width="1" style="123" customWidth="1"/>
    <col min="14333" max="14333" width="4.28515625" style="123" customWidth="1"/>
    <col min="14334" max="14334" width="34.7109375" style="123" customWidth="1"/>
    <col min="14335" max="14335" width="0" style="123" hidden="1" customWidth="1"/>
    <col min="14336" max="14336" width="20" style="123" customWidth="1"/>
    <col min="14337" max="14337" width="20.85546875" style="123" customWidth="1"/>
    <col min="14338" max="14338" width="25" style="123" customWidth="1"/>
    <col min="14339" max="14339" width="18.7109375" style="123" customWidth="1"/>
    <col min="14340" max="14340" width="29.7109375" style="123" customWidth="1"/>
    <col min="14341" max="14341" width="13.42578125" style="123" customWidth="1"/>
    <col min="14342" max="14342" width="13.85546875" style="123" customWidth="1"/>
    <col min="14343" max="14347" width="16.5703125" style="123" customWidth="1"/>
    <col min="14348" max="14348" width="20.5703125" style="123" customWidth="1"/>
    <col min="14349" max="14349" width="21.140625" style="123" customWidth="1"/>
    <col min="14350" max="14350" width="9.5703125" style="123" customWidth="1"/>
    <col min="14351" max="14351" width="0.42578125" style="123" customWidth="1"/>
    <col min="14352" max="14358" width="6.42578125" style="123" customWidth="1"/>
    <col min="14359" max="14587" width="11.42578125" style="123"/>
    <col min="14588" max="14588" width="1" style="123" customWidth="1"/>
    <col min="14589" max="14589" width="4.28515625" style="123" customWidth="1"/>
    <col min="14590" max="14590" width="34.7109375" style="123" customWidth="1"/>
    <col min="14591" max="14591" width="0" style="123" hidden="1" customWidth="1"/>
    <col min="14592" max="14592" width="20" style="123" customWidth="1"/>
    <col min="14593" max="14593" width="20.85546875" style="123" customWidth="1"/>
    <col min="14594" max="14594" width="25" style="123" customWidth="1"/>
    <col min="14595" max="14595" width="18.7109375" style="123" customWidth="1"/>
    <col min="14596" max="14596" width="29.7109375" style="123" customWidth="1"/>
    <col min="14597" max="14597" width="13.42578125" style="123" customWidth="1"/>
    <col min="14598" max="14598" width="13.85546875" style="123" customWidth="1"/>
    <col min="14599" max="14603" width="16.5703125" style="123" customWidth="1"/>
    <col min="14604" max="14604" width="20.5703125" style="123" customWidth="1"/>
    <col min="14605" max="14605" width="21.140625" style="123" customWidth="1"/>
    <col min="14606" max="14606" width="9.5703125" style="123" customWidth="1"/>
    <col min="14607" max="14607" width="0.42578125" style="123" customWidth="1"/>
    <col min="14608" max="14614" width="6.42578125" style="123" customWidth="1"/>
    <col min="14615" max="14843" width="11.42578125" style="123"/>
    <col min="14844" max="14844" width="1" style="123" customWidth="1"/>
    <col min="14845" max="14845" width="4.28515625" style="123" customWidth="1"/>
    <col min="14846" max="14846" width="34.7109375" style="123" customWidth="1"/>
    <col min="14847" max="14847" width="0" style="123" hidden="1" customWidth="1"/>
    <col min="14848" max="14848" width="20" style="123" customWidth="1"/>
    <col min="14849" max="14849" width="20.85546875" style="123" customWidth="1"/>
    <col min="14850" max="14850" width="25" style="123" customWidth="1"/>
    <col min="14851" max="14851" width="18.7109375" style="123" customWidth="1"/>
    <col min="14852" max="14852" width="29.7109375" style="123" customWidth="1"/>
    <col min="14853" max="14853" width="13.42578125" style="123" customWidth="1"/>
    <col min="14854" max="14854" width="13.85546875" style="123" customWidth="1"/>
    <col min="14855" max="14859" width="16.5703125" style="123" customWidth="1"/>
    <col min="14860" max="14860" width="20.5703125" style="123" customWidth="1"/>
    <col min="14861" max="14861" width="21.140625" style="123" customWidth="1"/>
    <col min="14862" max="14862" width="9.5703125" style="123" customWidth="1"/>
    <col min="14863" max="14863" width="0.42578125" style="123" customWidth="1"/>
    <col min="14864" max="14870" width="6.42578125" style="123" customWidth="1"/>
    <col min="14871" max="15099" width="11.42578125" style="123"/>
    <col min="15100" max="15100" width="1" style="123" customWidth="1"/>
    <col min="15101" max="15101" width="4.28515625" style="123" customWidth="1"/>
    <col min="15102" max="15102" width="34.7109375" style="123" customWidth="1"/>
    <col min="15103" max="15103" width="0" style="123" hidden="1" customWidth="1"/>
    <col min="15104" max="15104" width="20" style="123" customWidth="1"/>
    <col min="15105" max="15105" width="20.85546875" style="123" customWidth="1"/>
    <col min="15106" max="15106" width="25" style="123" customWidth="1"/>
    <col min="15107" max="15107" width="18.7109375" style="123" customWidth="1"/>
    <col min="15108" max="15108" width="29.7109375" style="123" customWidth="1"/>
    <col min="15109" max="15109" width="13.42578125" style="123" customWidth="1"/>
    <col min="15110" max="15110" width="13.85546875" style="123" customWidth="1"/>
    <col min="15111" max="15115" width="16.5703125" style="123" customWidth="1"/>
    <col min="15116" max="15116" width="20.5703125" style="123" customWidth="1"/>
    <col min="15117" max="15117" width="21.140625" style="123" customWidth="1"/>
    <col min="15118" max="15118" width="9.5703125" style="123" customWidth="1"/>
    <col min="15119" max="15119" width="0.42578125" style="123" customWidth="1"/>
    <col min="15120" max="15126" width="6.42578125" style="123" customWidth="1"/>
    <col min="15127" max="15355" width="11.42578125" style="123"/>
    <col min="15356" max="15356" width="1" style="123" customWidth="1"/>
    <col min="15357" max="15357" width="4.28515625" style="123" customWidth="1"/>
    <col min="15358" max="15358" width="34.7109375" style="123" customWidth="1"/>
    <col min="15359" max="15359" width="0" style="123" hidden="1" customWidth="1"/>
    <col min="15360" max="15360" width="20" style="123" customWidth="1"/>
    <col min="15361" max="15361" width="20.85546875" style="123" customWidth="1"/>
    <col min="15362" max="15362" width="25" style="123" customWidth="1"/>
    <col min="15363" max="15363" width="18.7109375" style="123" customWidth="1"/>
    <col min="15364" max="15364" width="29.7109375" style="123" customWidth="1"/>
    <col min="15365" max="15365" width="13.42578125" style="123" customWidth="1"/>
    <col min="15366" max="15366" width="13.85546875" style="123" customWidth="1"/>
    <col min="15367" max="15371" width="16.5703125" style="123" customWidth="1"/>
    <col min="15372" max="15372" width="20.5703125" style="123" customWidth="1"/>
    <col min="15373" max="15373" width="21.140625" style="123" customWidth="1"/>
    <col min="15374" max="15374" width="9.5703125" style="123" customWidth="1"/>
    <col min="15375" max="15375" width="0.42578125" style="123" customWidth="1"/>
    <col min="15376" max="15382" width="6.42578125" style="123" customWidth="1"/>
    <col min="15383" max="15611" width="11.42578125" style="123"/>
    <col min="15612" max="15612" width="1" style="123" customWidth="1"/>
    <col min="15613" max="15613" width="4.28515625" style="123" customWidth="1"/>
    <col min="15614" max="15614" width="34.7109375" style="123" customWidth="1"/>
    <col min="15615" max="15615" width="0" style="123" hidden="1" customWidth="1"/>
    <col min="15616" max="15616" width="20" style="123" customWidth="1"/>
    <col min="15617" max="15617" width="20.85546875" style="123" customWidth="1"/>
    <col min="15618" max="15618" width="25" style="123" customWidth="1"/>
    <col min="15619" max="15619" width="18.7109375" style="123" customWidth="1"/>
    <col min="15620" max="15620" width="29.7109375" style="123" customWidth="1"/>
    <col min="15621" max="15621" width="13.42578125" style="123" customWidth="1"/>
    <col min="15622" max="15622" width="13.85546875" style="123" customWidth="1"/>
    <col min="15623" max="15627" width="16.5703125" style="123" customWidth="1"/>
    <col min="15628" max="15628" width="20.5703125" style="123" customWidth="1"/>
    <col min="15629" max="15629" width="21.140625" style="123" customWidth="1"/>
    <col min="15630" max="15630" width="9.5703125" style="123" customWidth="1"/>
    <col min="15631" max="15631" width="0.42578125" style="123" customWidth="1"/>
    <col min="15632" max="15638" width="6.42578125" style="123" customWidth="1"/>
    <col min="15639" max="15867" width="11.42578125" style="123"/>
    <col min="15868" max="15868" width="1" style="123" customWidth="1"/>
    <col min="15869" max="15869" width="4.28515625" style="123" customWidth="1"/>
    <col min="15870" max="15870" width="34.7109375" style="123" customWidth="1"/>
    <col min="15871" max="15871" width="0" style="123" hidden="1" customWidth="1"/>
    <col min="15872" max="15872" width="20" style="123" customWidth="1"/>
    <col min="15873" max="15873" width="20.85546875" style="123" customWidth="1"/>
    <col min="15874" max="15874" width="25" style="123" customWidth="1"/>
    <col min="15875" max="15875" width="18.7109375" style="123" customWidth="1"/>
    <col min="15876" max="15876" width="29.7109375" style="123" customWidth="1"/>
    <col min="15877" max="15877" width="13.42578125" style="123" customWidth="1"/>
    <col min="15878" max="15878" width="13.85546875" style="123" customWidth="1"/>
    <col min="15879" max="15883" width="16.5703125" style="123" customWidth="1"/>
    <col min="15884" max="15884" width="20.5703125" style="123" customWidth="1"/>
    <col min="15885" max="15885" width="21.140625" style="123" customWidth="1"/>
    <col min="15886" max="15886" width="9.5703125" style="123" customWidth="1"/>
    <col min="15887" max="15887" width="0.42578125" style="123" customWidth="1"/>
    <col min="15888" max="15894" width="6.42578125" style="123" customWidth="1"/>
    <col min="15895" max="16123" width="11.42578125" style="123"/>
    <col min="16124" max="16124" width="1" style="123" customWidth="1"/>
    <col min="16125" max="16125" width="4.28515625" style="123" customWidth="1"/>
    <col min="16126" max="16126" width="34.7109375" style="123" customWidth="1"/>
    <col min="16127" max="16127" width="0" style="123" hidden="1" customWidth="1"/>
    <col min="16128" max="16128" width="20" style="123" customWidth="1"/>
    <col min="16129" max="16129" width="20.85546875" style="123" customWidth="1"/>
    <col min="16130" max="16130" width="25" style="123" customWidth="1"/>
    <col min="16131" max="16131" width="18.7109375" style="123" customWidth="1"/>
    <col min="16132" max="16132" width="29.7109375" style="123" customWidth="1"/>
    <col min="16133" max="16133" width="13.42578125" style="123" customWidth="1"/>
    <col min="16134" max="16134" width="13.85546875" style="123" customWidth="1"/>
    <col min="16135" max="16139" width="16.5703125" style="123" customWidth="1"/>
    <col min="16140" max="16140" width="20.5703125" style="123" customWidth="1"/>
    <col min="16141" max="16141" width="21.140625" style="123" customWidth="1"/>
    <col min="16142" max="16142" width="9.5703125" style="123" customWidth="1"/>
    <col min="16143" max="16143" width="0.42578125" style="123" customWidth="1"/>
    <col min="16144" max="16150" width="6.42578125" style="123" customWidth="1"/>
    <col min="16151" max="16371" width="11.42578125" style="123"/>
    <col min="16372" max="16384" width="11.42578125" style="123" customWidth="1"/>
  </cols>
  <sheetData>
    <row r="2" spans="1:16" ht="26.25" x14ac:dyDescent="0.25">
      <c r="B2" s="516" t="s">
        <v>77</v>
      </c>
      <c r="C2" s="517"/>
      <c r="D2" s="517"/>
      <c r="E2" s="517"/>
      <c r="F2" s="517"/>
      <c r="G2" s="517"/>
      <c r="H2" s="517"/>
      <c r="I2" s="517"/>
      <c r="J2" s="517"/>
      <c r="K2" s="517"/>
      <c r="L2" s="517"/>
      <c r="M2" s="517"/>
      <c r="N2" s="517"/>
      <c r="O2" s="517"/>
      <c r="P2" s="517"/>
    </row>
    <row r="4" spans="1:16" ht="26.25" x14ac:dyDescent="0.25">
      <c r="B4" s="520" t="s">
        <v>78</v>
      </c>
      <c r="C4" s="520"/>
      <c r="D4" s="520"/>
      <c r="E4" s="520"/>
      <c r="F4" s="520"/>
      <c r="G4" s="520"/>
      <c r="H4" s="520"/>
      <c r="I4" s="520"/>
      <c r="J4" s="520"/>
      <c r="K4" s="520"/>
      <c r="L4" s="520"/>
      <c r="M4" s="520"/>
      <c r="N4" s="520"/>
      <c r="O4" s="520"/>
      <c r="P4" s="520"/>
    </row>
    <row r="5" spans="1:16" s="171" customFormat="1" ht="20.25" x14ac:dyDescent="0.3">
      <c r="A5" s="521" t="s">
        <v>79</v>
      </c>
      <c r="B5" s="521"/>
      <c r="C5" s="521"/>
      <c r="D5" s="521"/>
      <c r="E5" s="521"/>
      <c r="F5" s="521"/>
      <c r="G5" s="521"/>
      <c r="H5" s="521"/>
      <c r="I5" s="521"/>
      <c r="J5" s="521"/>
      <c r="K5" s="521"/>
      <c r="L5" s="521"/>
    </row>
    <row r="6" spans="1:16" ht="15" thickBot="1" x14ac:dyDescent="0.3"/>
    <row r="7" spans="1:16" ht="21" thickBot="1" x14ac:dyDescent="0.3">
      <c r="B7" s="101" t="s">
        <v>80</v>
      </c>
      <c r="C7" s="500" t="s">
        <v>64</v>
      </c>
      <c r="D7" s="500"/>
      <c r="E7" s="500"/>
      <c r="F7" s="500"/>
      <c r="G7" s="500"/>
      <c r="H7" s="500"/>
      <c r="I7" s="500"/>
      <c r="J7" s="500"/>
      <c r="K7" s="500"/>
      <c r="L7" s="500"/>
      <c r="M7" s="500"/>
      <c r="N7" s="501"/>
    </row>
    <row r="8" spans="1:16" ht="15.75" thickBot="1" x14ac:dyDescent="0.3">
      <c r="B8" s="102" t="s">
        <v>81</v>
      </c>
      <c r="C8" s="500"/>
      <c r="D8" s="500"/>
      <c r="E8" s="500"/>
      <c r="F8" s="500"/>
      <c r="G8" s="500"/>
      <c r="H8" s="500"/>
      <c r="I8" s="500"/>
      <c r="J8" s="500"/>
      <c r="K8" s="500"/>
      <c r="L8" s="500"/>
      <c r="M8" s="500"/>
      <c r="N8" s="501"/>
    </row>
    <row r="9" spans="1:16" ht="15.75" thickBot="1" x14ac:dyDescent="0.3">
      <c r="B9" s="102" t="s">
        <v>82</v>
      </c>
      <c r="C9" s="500"/>
      <c r="D9" s="500"/>
      <c r="E9" s="500"/>
      <c r="F9" s="500"/>
      <c r="G9" s="500"/>
      <c r="H9" s="500"/>
      <c r="I9" s="500"/>
      <c r="J9" s="500"/>
      <c r="K9" s="500"/>
      <c r="L9" s="500"/>
      <c r="M9" s="500"/>
      <c r="N9" s="501"/>
    </row>
    <row r="10" spans="1:16" ht="15.75" thickBot="1" x14ac:dyDescent="0.3">
      <c r="B10" s="102" t="s">
        <v>83</v>
      </c>
      <c r="C10" s="500"/>
      <c r="D10" s="500"/>
      <c r="E10" s="500"/>
      <c r="F10" s="500"/>
      <c r="G10" s="500"/>
      <c r="H10" s="500"/>
      <c r="I10" s="500"/>
      <c r="J10" s="500"/>
      <c r="K10" s="500"/>
      <c r="L10" s="500"/>
      <c r="M10" s="500"/>
      <c r="N10" s="501"/>
    </row>
    <row r="11" spans="1:16" ht="15.75" thickBot="1" x14ac:dyDescent="0.3">
      <c r="B11" s="102" t="s">
        <v>84</v>
      </c>
      <c r="C11" s="502">
        <v>8</v>
      </c>
      <c r="D11" s="502"/>
      <c r="E11" s="503"/>
      <c r="F11" s="172"/>
      <c r="G11" s="172"/>
      <c r="H11" s="172"/>
      <c r="I11" s="172"/>
      <c r="J11" s="172"/>
      <c r="K11" s="172"/>
      <c r="L11" s="172"/>
      <c r="M11" s="172"/>
      <c r="N11" s="173"/>
    </row>
    <row r="12" spans="1:16" ht="15.75" thickBot="1" x14ac:dyDescent="0.3">
      <c r="B12" s="103" t="s">
        <v>85</v>
      </c>
      <c r="C12" s="147">
        <v>42022</v>
      </c>
      <c r="D12" s="104"/>
      <c r="E12" s="104"/>
      <c r="F12" s="104"/>
      <c r="G12" s="104"/>
      <c r="H12" s="104"/>
      <c r="I12" s="104"/>
      <c r="J12" s="104"/>
      <c r="K12" s="104"/>
      <c r="L12" s="104"/>
      <c r="M12" s="104"/>
      <c r="N12" s="105"/>
    </row>
    <row r="13" spans="1:16" ht="15.75" x14ac:dyDescent="0.25">
      <c r="B13" s="106"/>
      <c r="C13" s="148"/>
      <c r="D13" s="107"/>
      <c r="E13" s="107"/>
      <c r="F13" s="107"/>
      <c r="G13" s="107"/>
      <c r="H13" s="107"/>
      <c r="I13" s="174"/>
      <c r="J13" s="174"/>
      <c r="K13" s="174"/>
      <c r="L13" s="174"/>
      <c r="M13" s="174"/>
      <c r="N13" s="107"/>
    </row>
    <row r="14" spans="1:16" ht="15" x14ac:dyDescent="0.25">
      <c r="I14" s="174"/>
      <c r="J14" s="174"/>
      <c r="K14" s="174"/>
      <c r="L14" s="174"/>
      <c r="M14" s="174"/>
      <c r="N14" s="175"/>
    </row>
    <row r="15" spans="1:16" ht="15" customHeight="1" x14ac:dyDescent="0.25">
      <c r="B15" s="498" t="s">
        <v>86</v>
      </c>
      <c r="C15" s="498"/>
      <c r="D15" s="176" t="s">
        <v>87</v>
      </c>
      <c r="E15" s="176" t="s">
        <v>88</v>
      </c>
      <c r="F15" s="176" t="s">
        <v>89</v>
      </c>
      <c r="G15" s="177"/>
      <c r="I15" s="149"/>
      <c r="J15" s="149"/>
      <c r="K15" s="149"/>
      <c r="L15" s="149"/>
      <c r="M15" s="149"/>
      <c r="N15" s="175"/>
    </row>
    <row r="16" spans="1:16" ht="15" x14ac:dyDescent="0.25">
      <c r="B16" s="498"/>
      <c r="C16" s="498"/>
      <c r="D16" s="176">
        <v>8</v>
      </c>
      <c r="E16" s="178">
        <v>204278900</v>
      </c>
      <c r="F16" s="178">
        <v>70</v>
      </c>
      <c r="G16" s="179"/>
      <c r="I16" s="150"/>
      <c r="J16" s="150"/>
      <c r="K16" s="150"/>
      <c r="L16" s="150"/>
      <c r="M16" s="150"/>
      <c r="N16" s="175"/>
    </row>
    <row r="17" spans="1:14" ht="15" x14ac:dyDescent="0.25">
      <c r="B17" s="498"/>
      <c r="C17" s="498"/>
      <c r="D17" s="176"/>
      <c r="E17" s="178"/>
      <c r="F17" s="178"/>
      <c r="G17" s="179"/>
      <c r="I17" s="150"/>
      <c r="J17" s="150"/>
      <c r="K17" s="150"/>
      <c r="L17" s="150"/>
      <c r="M17" s="150"/>
      <c r="N17" s="175"/>
    </row>
    <row r="18" spans="1:14" ht="15" x14ac:dyDescent="0.25">
      <c r="B18" s="498"/>
      <c r="C18" s="498"/>
      <c r="D18" s="176"/>
      <c r="E18" s="178"/>
      <c r="F18" s="178"/>
      <c r="G18" s="179"/>
      <c r="I18" s="150"/>
      <c r="J18" s="150"/>
      <c r="K18" s="150"/>
      <c r="L18" s="150"/>
      <c r="M18" s="150"/>
      <c r="N18" s="175"/>
    </row>
    <row r="19" spans="1:14" ht="15" x14ac:dyDescent="0.25">
      <c r="B19" s="498"/>
      <c r="C19" s="498"/>
      <c r="D19" s="176"/>
      <c r="E19" s="180"/>
      <c r="F19" s="178"/>
      <c r="G19" s="179"/>
      <c r="H19" s="151"/>
      <c r="I19" s="150"/>
      <c r="J19" s="150"/>
      <c r="K19" s="150"/>
      <c r="L19" s="150"/>
      <c r="M19" s="150"/>
      <c r="N19" s="181"/>
    </row>
    <row r="20" spans="1:14" ht="15" x14ac:dyDescent="0.25">
      <c r="B20" s="498"/>
      <c r="C20" s="498"/>
      <c r="D20" s="176"/>
      <c r="E20" s="180"/>
      <c r="F20" s="178"/>
      <c r="G20" s="179"/>
      <c r="H20" s="151"/>
      <c r="I20" s="152"/>
      <c r="J20" s="152"/>
      <c r="K20" s="152"/>
      <c r="L20" s="152"/>
      <c r="M20" s="152"/>
      <c r="N20" s="181"/>
    </row>
    <row r="21" spans="1:14" ht="15" x14ac:dyDescent="0.25">
      <c r="B21" s="498"/>
      <c r="C21" s="498"/>
      <c r="D21" s="176"/>
      <c r="E21" s="180"/>
      <c r="F21" s="178"/>
      <c r="G21" s="179"/>
      <c r="H21" s="151"/>
      <c r="I21" s="174"/>
      <c r="J21" s="174"/>
      <c r="K21" s="174"/>
      <c r="L21" s="174"/>
      <c r="M21" s="174"/>
      <c r="N21" s="181"/>
    </row>
    <row r="22" spans="1:14" ht="15" x14ac:dyDescent="0.25">
      <c r="B22" s="498"/>
      <c r="C22" s="498"/>
      <c r="D22" s="176"/>
      <c r="E22" s="180"/>
      <c r="F22" s="178"/>
      <c r="G22" s="179"/>
      <c r="H22" s="151"/>
      <c r="I22" s="174"/>
      <c r="J22" s="174"/>
      <c r="K22" s="174"/>
      <c r="L22" s="174"/>
      <c r="M22" s="174"/>
      <c r="N22" s="181"/>
    </row>
    <row r="23" spans="1:14" ht="15.75" thickBot="1" x14ac:dyDescent="0.3">
      <c r="B23" s="489" t="s">
        <v>90</v>
      </c>
      <c r="C23" s="491"/>
      <c r="D23" s="176"/>
      <c r="E23" s="182">
        <f>SUM(E16:E22)</f>
        <v>204278900</v>
      </c>
      <c r="F23" s="178">
        <f>SUM(F16:F22)</f>
        <v>70</v>
      </c>
      <c r="G23" s="179"/>
      <c r="H23" s="151"/>
      <c r="I23" s="174"/>
      <c r="J23" s="174"/>
      <c r="K23" s="174"/>
      <c r="L23" s="174"/>
      <c r="M23" s="174"/>
      <c r="N23" s="181"/>
    </row>
    <row r="24" spans="1:14" ht="43.5" thickBot="1" x14ac:dyDescent="0.3">
      <c r="A24" s="131"/>
      <c r="B24" s="127" t="s">
        <v>91</v>
      </c>
      <c r="C24" s="127" t="s">
        <v>92</v>
      </c>
      <c r="E24" s="149"/>
      <c r="F24" s="149"/>
      <c r="G24" s="149"/>
      <c r="H24" s="149"/>
      <c r="I24" s="132"/>
      <c r="J24" s="132"/>
      <c r="K24" s="132"/>
      <c r="L24" s="132"/>
      <c r="M24" s="132"/>
    </row>
    <row r="25" spans="1:14" ht="15.75" thickBot="1" x14ac:dyDescent="0.3">
      <c r="A25" s="183">
        <v>1</v>
      </c>
      <c r="C25" s="184">
        <f>+F23*80%</f>
        <v>56</v>
      </c>
      <c r="D25" s="150"/>
      <c r="E25" s="185">
        <f>E23</f>
        <v>204278900</v>
      </c>
      <c r="F25" s="153"/>
      <c r="G25" s="153"/>
      <c r="H25" s="153"/>
      <c r="I25" s="186"/>
      <c r="J25" s="186"/>
      <c r="K25" s="186"/>
      <c r="L25" s="186"/>
      <c r="M25" s="186"/>
    </row>
    <row r="26" spans="1:14" ht="15" x14ac:dyDescent="0.25">
      <c r="A26" s="187"/>
      <c r="C26" s="108"/>
      <c r="D26" s="150"/>
      <c r="E26" s="154"/>
      <c r="F26" s="153"/>
      <c r="G26" s="153"/>
      <c r="H26" s="153"/>
      <c r="I26" s="186"/>
      <c r="J26" s="186"/>
      <c r="K26" s="186"/>
      <c r="L26" s="186"/>
      <c r="M26" s="186"/>
    </row>
    <row r="27" spans="1:14" ht="15" x14ac:dyDescent="0.25">
      <c r="A27" s="187"/>
      <c r="C27" s="108"/>
      <c r="D27" s="150"/>
      <c r="E27" s="154"/>
      <c r="F27" s="153"/>
      <c r="G27" s="153"/>
      <c r="H27" s="153"/>
      <c r="I27" s="186"/>
      <c r="J27" s="186"/>
      <c r="K27" s="186"/>
      <c r="L27" s="186"/>
      <c r="M27" s="186"/>
    </row>
    <row r="28" spans="1:14" ht="15" x14ac:dyDescent="0.2">
      <c r="A28" s="187"/>
      <c r="B28" s="188" t="s">
        <v>93</v>
      </c>
      <c r="C28" s="171"/>
      <c r="D28" s="171"/>
      <c r="E28" s="171"/>
      <c r="F28" s="171"/>
      <c r="G28" s="171"/>
      <c r="H28" s="171"/>
      <c r="I28" s="174"/>
      <c r="J28" s="174"/>
      <c r="K28" s="174"/>
      <c r="L28" s="174"/>
      <c r="M28" s="174"/>
      <c r="N28" s="175"/>
    </row>
    <row r="29" spans="1:14" ht="15" x14ac:dyDescent="0.2">
      <c r="A29" s="187"/>
      <c r="B29" s="171"/>
      <c r="C29" s="171"/>
      <c r="D29" s="171"/>
      <c r="E29" s="171"/>
      <c r="F29" s="171"/>
      <c r="G29" s="171"/>
      <c r="H29" s="171"/>
      <c r="I29" s="174"/>
      <c r="J29" s="174"/>
      <c r="K29" s="174"/>
      <c r="L29" s="174"/>
      <c r="M29" s="174"/>
      <c r="N29" s="175"/>
    </row>
    <row r="30" spans="1:14" ht="15" x14ac:dyDescent="0.2">
      <c r="A30" s="187"/>
      <c r="B30" s="176" t="s">
        <v>94</v>
      </c>
      <c r="C30" s="176" t="s">
        <v>75</v>
      </c>
      <c r="D30" s="176" t="s">
        <v>95</v>
      </c>
      <c r="E30" s="176" t="s">
        <v>96</v>
      </c>
      <c r="F30" s="171"/>
      <c r="G30" s="171"/>
      <c r="H30" s="171"/>
      <c r="I30" s="174"/>
      <c r="J30" s="174"/>
      <c r="K30" s="174"/>
      <c r="L30" s="174"/>
      <c r="M30" s="174"/>
      <c r="N30" s="175"/>
    </row>
    <row r="31" spans="1:14" ht="15" x14ac:dyDescent="0.2">
      <c r="A31" s="187"/>
      <c r="B31" s="99" t="s">
        <v>97</v>
      </c>
      <c r="C31" s="85" t="s">
        <v>98</v>
      </c>
      <c r="D31" s="85"/>
      <c r="E31" s="144"/>
      <c r="F31" s="171"/>
      <c r="G31" s="171"/>
      <c r="H31" s="171"/>
      <c r="I31" s="174"/>
      <c r="J31" s="174"/>
      <c r="K31" s="174"/>
      <c r="L31" s="174"/>
      <c r="M31" s="174"/>
      <c r="N31" s="175"/>
    </row>
    <row r="32" spans="1:14" ht="15" x14ac:dyDescent="0.2">
      <c r="A32" s="187"/>
      <c r="B32" s="99" t="s">
        <v>99</v>
      </c>
      <c r="C32" s="85" t="s">
        <v>98</v>
      </c>
      <c r="D32" s="85"/>
      <c r="E32" s="144"/>
      <c r="F32" s="171"/>
      <c r="G32" s="171"/>
      <c r="H32" s="171"/>
      <c r="I32" s="174"/>
      <c r="J32" s="174"/>
      <c r="K32" s="174"/>
      <c r="L32" s="174"/>
      <c r="M32" s="174"/>
      <c r="N32" s="175"/>
    </row>
    <row r="33" spans="1:14" ht="15" x14ac:dyDescent="0.2">
      <c r="A33" s="187"/>
      <c r="B33" s="99" t="s">
        <v>100</v>
      </c>
      <c r="C33" s="85" t="s">
        <v>98</v>
      </c>
      <c r="D33" s="85"/>
      <c r="E33" s="144"/>
      <c r="F33" s="171"/>
      <c r="G33" s="171"/>
      <c r="H33" s="171"/>
      <c r="I33" s="174"/>
      <c r="J33" s="174"/>
      <c r="K33" s="174"/>
      <c r="L33" s="174"/>
      <c r="M33" s="174"/>
      <c r="N33" s="175"/>
    </row>
    <row r="34" spans="1:14" ht="356.25" x14ac:dyDescent="0.2">
      <c r="A34" s="187"/>
      <c r="B34" s="99" t="s">
        <v>101</v>
      </c>
      <c r="C34" s="85" t="s">
        <v>98</v>
      </c>
      <c r="D34" s="99"/>
      <c r="E34" s="76" t="s">
        <v>269</v>
      </c>
      <c r="F34" s="171"/>
      <c r="G34" s="171"/>
      <c r="H34" s="171"/>
      <c r="I34" s="174"/>
      <c r="J34" s="174"/>
      <c r="K34" s="174"/>
      <c r="L34" s="174"/>
      <c r="M34" s="174"/>
      <c r="N34" s="175"/>
    </row>
    <row r="35" spans="1:14" ht="15" x14ac:dyDescent="0.2">
      <c r="A35" s="187"/>
      <c r="B35" s="171"/>
      <c r="C35" s="171"/>
      <c r="D35" s="171"/>
      <c r="E35" s="171"/>
      <c r="F35" s="171"/>
      <c r="G35" s="171"/>
      <c r="H35" s="171"/>
      <c r="I35" s="174"/>
      <c r="J35" s="174"/>
      <c r="K35" s="174"/>
      <c r="L35" s="174"/>
      <c r="M35" s="174"/>
      <c r="N35" s="175"/>
    </row>
    <row r="36" spans="1:14" ht="15" x14ac:dyDescent="0.2">
      <c r="A36" s="187"/>
      <c r="B36" s="171"/>
      <c r="C36" s="171"/>
      <c r="D36" s="171"/>
      <c r="E36" s="171"/>
      <c r="F36" s="171"/>
      <c r="G36" s="171"/>
      <c r="H36" s="171"/>
      <c r="I36" s="174"/>
      <c r="J36" s="174"/>
      <c r="K36" s="174"/>
      <c r="L36" s="174"/>
      <c r="M36" s="174"/>
      <c r="N36" s="175"/>
    </row>
    <row r="37" spans="1:14" ht="15" x14ac:dyDescent="0.2">
      <c r="A37" s="187"/>
      <c r="B37" s="188" t="s">
        <v>102</v>
      </c>
      <c r="C37" s="171"/>
      <c r="D37" s="171"/>
      <c r="E37" s="171"/>
      <c r="F37" s="171"/>
      <c r="G37" s="171"/>
      <c r="H37" s="171"/>
      <c r="I37" s="174"/>
      <c r="J37" s="174"/>
      <c r="K37" s="174"/>
      <c r="L37" s="174"/>
      <c r="M37" s="174"/>
      <c r="N37" s="175"/>
    </row>
    <row r="38" spans="1:14" ht="15" x14ac:dyDescent="0.2">
      <c r="A38" s="187"/>
      <c r="B38" s="171"/>
      <c r="C38" s="171"/>
      <c r="D38" s="171"/>
      <c r="E38" s="171"/>
      <c r="F38" s="171"/>
      <c r="G38" s="171"/>
      <c r="H38" s="171"/>
      <c r="I38" s="174"/>
      <c r="J38" s="174"/>
      <c r="K38" s="174"/>
      <c r="L38" s="174"/>
      <c r="M38" s="174"/>
      <c r="N38" s="175"/>
    </row>
    <row r="39" spans="1:14" ht="15" x14ac:dyDescent="0.2">
      <c r="A39" s="187"/>
      <c r="B39" s="171"/>
      <c r="C39" s="171"/>
      <c r="D39" s="171"/>
      <c r="E39" s="171"/>
      <c r="F39" s="171"/>
      <c r="G39" s="171"/>
      <c r="H39" s="171"/>
      <c r="I39" s="174"/>
      <c r="J39" s="174"/>
      <c r="K39" s="174"/>
      <c r="L39" s="174"/>
      <c r="M39" s="174"/>
      <c r="N39" s="175"/>
    </row>
    <row r="40" spans="1:14" ht="15" x14ac:dyDescent="0.2">
      <c r="A40" s="187"/>
      <c r="B40" s="176" t="s">
        <v>94</v>
      </c>
      <c r="C40" s="176" t="s">
        <v>103</v>
      </c>
      <c r="D40" s="158" t="s">
        <v>104</v>
      </c>
      <c r="E40" s="158" t="s">
        <v>105</v>
      </c>
      <c r="F40" s="171"/>
      <c r="G40" s="171"/>
      <c r="H40" s="171"/>
      <c r="I40" s="174"/>
      <c r="J40" s="174"/>
      <c r="K40" s="174"/>
      <c r="L40" s="174"/>
      <c r="M40" s="174"/>
      <c r="N40" s="175"/>
    </row>
    <row r="41" spans="1:14" ht="42.75" x14ac:dyDescent="0.2">
      <c r="A41" s="187"/>
      <c r="B41" s="190" t="s">
        <v>106</v>
      </c>
      <c r="C41" s="47">
        <v>40</v>
      </c>
      <c r="D41" s="85">
        <v>0</v>
      </c>
      <c r="E41" s="474">
        <f>+D41+D42</f>
        <v>10</v>
      </c>
      <c r="F41" s="171"/>
      <c r="G41" s="171"/>
      <c r="H41" s="171"/>
      <c r="I41" s="174"/>
      <c r="J41" s="174"/>
      <c r="K41" s="174"/>
      <c r="L41" s="174"/>
      <c r="M41" s="174"/>
      <c r="N41" s="175"/>
    </row>
    <row r="42" spans="1:14" ht="71.25" x14ac:dyDescent="0.2">
      <c r="A42" s="187"/>
      <c r="B42" s="190" t="s">
        <v>107</v>
      </c>
      <c r="C42" s="47">
        <v>60</v>
      </c>
      <c r="D42" s="85">
        <v>10</v>
      </c>
      <c r="E42" s="475"/>
      <c r="F42" s="171"/>
      <c r="G42" s="171"/>
      <c r="H42" s="171"/>
      <c r="I42" s="174"/>
      <c r="J42" s="174"/>
      <c r="K42" s="174"/>
      <c r="L42" s="174"/>
      <c r="M42" s="174"/>
      <c r="N42" s="175"/>
    </row>
    <row r="43" spans="1:14" ht="15" x14ac:dyDescent="0.25">
      <c r="A43" s="187"/>
      <c r="C43" s="108"/>
      <c r="D43" s="150"/>
      <c r="E43" s="154"/>
      <c r="F43" s="153"/>
      <c r="G43" s="153"/>
      <c r="H43" s="153"/>
      <c r="I43" s="186"/>
      <c r="J43" s="186"/>
      <c r="K43" s="186"/>
      <c r="L43" s="186"/>
      <c r="M43" s="186"/>
    </row>
    <row r="44" spans="1:14" ht="15" x14ac:dyDescent="0.25">
      <c r="A44" s="187"/>
      <c r="C44" s="108"/>
      <c r="D44" s="150"/>
      <c r="E44" s="154"/>
      <c r="F44" s="153"/>
      <c r="G44" s="153"/>
      <c r="H44" s="153"/>
      <c r="I44" s="186"/>
      <c r="J44" s="186"/>
      <c r="K44" s="186"/>
      <c r="L44" s="186"/>
      <c r="M44" s="186"/>
    </row>
    <row r="45" spans="1:14" ht="15" x14ac:dyDescent="0.25">
      <c r="A45" s="187"/>
      <c r="C45" s="108"/>
      <c r="D45" s="150"/>
      <c r="E45" s="154"/>
      <c r="F45" s="153"/>
      <c r="G45" s="153"/>
      <c r="H45" s="153"/>
      <c r="I45" s="186"/>
      <c r="J45" s="186"/>
      <c r="K45" s="186"/>
      <c r="L45" s="186"/>
      <c r="M45" s="186"/>
    </row>
    <row r="46" spans="1:14" ht="15.75" customHeight="1" thickBot="1" x14ac:dyDescent="0.3">
      <c r="M46" s="504" t="s">
        <v>108</v>
      </c>
      <c r="N46" s="504"/>
    </row>
    <row r="47" spans="1:14" ht="15" x14ac:dyDescent="0.25">
      <c r="B47" s="188" t="s">
        <v>109</v>
      </c>
      <c r="M47" s="191"/>
      <c r="N47" s="191"/>
    </row>
    <row r="48" spans="1:14" ht="15" thickBot="1" x14ac:dyDescent="0.3">
      <c r="M48" s="191"/>
      <c r="N48" s="191"/>
    </row>
    <row r="49" spans="1:26" s="174" customFormat="1" ht="75" x14ac:dyDescent="0.25">
      <c r="B49" s="192" t="s">
        <v>110</v>
      </c>
      <c r="C49" s="192" t="s">
        <v>111</v>
      </c>
      <c r="D49" s="192" t="s">
        <v>112</v>
      </c>
      <c r="E49" s="192" t="s">
        <v>113</v>
      </c>
      <c r="F49" s="192" t="s">
        <v>114</v>
      </c>
      <c r="G49" s="192" t="s">
        <v>115</v>
      </c>
      <c r="H49" s="192" t="s">
        <v>116</v>
      </c>
      <c r="I49" s="192" t="s">
        <v>117</v>
      </c>
      <c r="J49" s="192" t="s">
        <v>118</v>
      </c>
      <c r="K49" s="192" t="s">
        <v>119</v>
      </c>
      <c r="L49" s="192" t="s">
        <v>120</v>
      </c>
      <c r="M49" s="193" t="s">
        <v>121</v>
      </c>
      <c r="N49" s="192" t="s">
        <v>122</v>
      </c>
      <c r="O49" s="192" t="s">
        <v>123</v>
      </c>
      <c r="P49" s="194" t="s">
        <v>124</v>
      </c>
      <c r="Q49" s="194" t="s">
        <v>125</v>
      </c>
    </row>
    <row r="50" spans="1:26" s="79" customFormat="1" ht="28.5" x14ac:dyDescent="0.25">
      <c r="A50" s="47">
        <v>2</v>
      </c>
      <c r="B50" s="62" t="s">
        <v>64</v>
      </c>
      <c r="C50" s="62" t="s">
        <v>64</v>
      </c>
      <c r="D50" s="62" t="s">
        <v>126</v>
      </c>
      <c r="E50" s="62" t="s">
        <v>270</v>
      </c>
      <c r="F50" s="109" t="s">
        <v>75</v>
      </c>
      <c r="G50" s="110" t="s">
        <v>128</v>
      </c>
      <c r="H50" s="111">
        <v>41088</v>
      </c>
      <c r="I50" s="111">
        <v>41273</v>
      </c>
      <c r="J50" s="112" t="s">
        <v>95</v>
      </c>
      <c r="K50" s="113">
        <v>5</v>
      </c>
      <c r="L50" s="113">
        <v>0</v>
      </c>
      <c r="M50" s="114">
        <v>70</v>
      </c>
      <c r="N50" s="115" t="s">
        <v>128</v>
      </c>
      <c r="O50" s="116">
        <v>100800000</v>
      </c>
      <c r="P50" s="117">
        <v>54</v>
      </c>
      <c r="Q50" s="76"/>
      <c r="R50" s="86"/>
      <c r="S50" s="86"/>
      <c r="T50" s="86"/>
      <c r="U50" s="86"/>
      <c r="V50" s="86"/>
      <c r="W50" s="86"/>
      <c r="X50" s="86"/>
      <c r="Y50" s="86"/>
      <c r="Z50" s="86"/>
    </row>
    <row r="51" spans="1:26" s="79" customFormat="1" ht="28.5" x14ac:dyDescent="0.25">
      <c r="A51" s="47">
        <v>3</v>
      </c>
      <c r="B51" s="62" t="s">
        <v>64</v>
      </c>
      <c r="C51" s="62" t="s">
        <v>64</v>
      </c>
      <c r="D51" s="62" t="s">
        <v>126</v>
      </c>
      <c r="E51" s="62" t="s">
        <v>271</v>
      </c>
      <c r="F51" s="109" t="s">
        <v>75</v>
      </c>
      <c r="G51" s="110" t="s">
        <v>128</v>
      </c>
      <c r="H51" s="111">
        <v>41249</v>
      </c>
      <c r="I51" s="111">
        <v>41988</v>
      </c>
      <c r="J51" s="112" t="s">
        <v>95</v>
      </c>
      <c r="K51" s="113">
        <v>19</v>
      </c>
      <c r="L51" s="113">
        <v>0</v>
      </c>
      <c r="M51" s="114">
        <v>70</v>
      </c>
      <c r="N51" s="115" t="s">
        <v>128</v>
      </c>
      <c r="O51" s="116">
        <f>52411957+80891090</f>
        <v>133303047</v>
      </c>
      <c r="P51" s="117" t="s">
        <v>272</v>
      </c>
      <c r="Q51" s="76"/>
      <c r="R51" s="86"/>
      <c r="S51" s="86"/>
      <c r="T51" s="86"/>
      <c r="U51" s="86"/>
      <c r="V51" s="86"/>
      <c r="W51" s="86"/>
      <c r="X51" s="86"/>
      <c r="Y51" s="86"/>
      <c r="Z51" s="86"/>
    </row>
    <row r="52" spans="1:26" s="79" customFormat="1" x14ac:dyDescent="0.25">
      <c r="A52" s="47"/>
      <c r="B52" s="118" t="s">
        <v>105</v>
      </c>
      <c r="C52" s="63"/>
      <c r="D52" s="62"/>
      <c r="E52" s="119"/>
      <c r="F52" s="120"/>
      <c r="G52" s="120"/>
      <c r="H52" s="120"/>
      <c r="I52" s="112"/>
      <c r="J52" s="112"/>
      <c r="K52" s="121">
        <f>SUM(K50:K51)</f>
        <v>24</v>
      </c>
      <c r="L52" s="122"/>
      <c r="M52" s="121">
        <f>SUM(M50:M51)</f>
        <v>140</v>
      </c>
      <c r="N52" s="122">
        <f>SUM(N50:N51)</f>
        <v>0</v>
      </c>
      <c r="O52" s="117"/>
      <c r="P52" s="117"/>
      <c r="Q52" s="76"/>
    </row>
    <row r="53" spans="1:26" x14ac:dyDescent="0.25">
      <c r="E53" s="155"/>
      <c r="K53" s="156"/>
    </row>
    <row r="54" spans="1:26" ht="15" x14ac:dyDescent="0.25">
      <c r="B54" s="471" t="s">
        <v>133</v>
      </c>
      <c r="C54" s="471" t="s">
        <v>134</v>
      </c>
      <c r="D54" s="505" t="s">
        <v>135</v>
      </c>
      <c r="E54" s="505"/>
      <c r="K54" s="157"/>
      <c r="L54" s="157"/>
      <c r="M54" s="157"/>
    </row>
    <row r="55" spans="1:26" ht="18" x14ac:dyDescent="0.25">
      <c r="B55" s="473"/>
      <c r="C55" s="473"/>
      <c r="D55" s="158" t="s">
        <v>136</v>
      </c>
      <c r="E55" s="159" t="s">
        <v>137</v>
      </c>
      <c r="F55" s="160" t="s">
        <v>138</v>
      </c>
      <c r="H55" s="124"/>
      <c r="I55" s="161"/>
      <c r="K55" s="161"/>
      <c r="L55" s="157"/>
    </row>
    <row r="56" spans="1:26" ht="18" x14ac:dyDescent="0.25">
      <c r="B56" s="160" t="s">
        <v>139</v>
      </c>
      <c r="C56" s="162">
        <f>+K52</f>
        <v>24</v>
      </c>
      <c r="D56" s="85" t="s">
        <v>98</v>
      </c>
      <c r="E56" s="85"/>
      <c r="F56" s="125"/>
      <c r="G56" s="126"/>
      <c r="H56" s="126"/>
      <c r="I56" s="126"/>
      <c r="J56" s="126"/>
      <c r="L56" s="163" t="e">
        <f>#REF!+#REF!+#REF!+#REF!</f>
        <v>#REF!</v>
      </c>
      <c r="M56" s="126"/>
    </row>
    <row r="57" spans="1:26" ht="18" x14ac:dyDescent="0.25">
      <c r="B57" s="160" t="s">
        <v>140</v>
      </c>
      <c r="C57" s="164">
        <f>+M52</f>
        <v>140</v>
      </c>
      <c r="D57" s="85" t="s">
        <v>98</v>
      </c>
      <c r="E57" s="85"/>
      <c r="F57" s="125"/>
    </row>
    <row r="58" spans="1:26" x14ac:dyDescent="0.25">
      <c r="B58" s="165"/>
      <c r="C58" s="518"/>
      <c r="D58" s="518"/>
      <c r="E58" s="518"/>
      <c r="F58" s="518"/>
      <c r="G58" s="518"/>
      <c r="H58" s="518"/>
      <c r="I58" s="518"/>
      <c r="J58" s="518"/>
      <c r="K58" s="518"/>
      <c r="L58" s="518"/>
      <c r="M58" s="518"/>
      <c r="N58" s="518"/>
    </row>
    <row r="59" spans="1:26" ht="15" thickBot="1" x14ac:dyDescent="0.3"/>
    <row r="60" spans="1:26" ht="27" thickBot="1" x14ac:dyDescent="0.3">
      <c r="B60" s="519" t="s">
        <v>141</v>
      </c>
      <c r="C60" s="519"/>
      <c r="D60" s="519"/>
      <c r="E60" s="519"/>
      <c r="F60" s="519"/>
      <c r="G60" s="519"/>
      <c r="H60" s="519"/>
      <c r="I60" s="519"/>
      <c r="J60" s="519"/>
      <c r="K60" s="519"/>
      <c r="L60" s="519"/>
      <c r="M60" s="519"/>
      <c r="N60" s="519"/>
    </row>
    <row r="63" spans="1:26" ht="90" x14ac:dyDescent="0.25">
      <c r="B63" s="176" t="s">
        <v>142</v>
      </c>
      <c r="C63" s="195" t="s">
        <v>143</v>
      </c>
      <c r="D63" s="195" t="s">
        <v>144</v>
      </c>
      <c r="E63" s="195" t="s">
        <v>145</v>
      </c>
      <c r="F63" s="195" t="s">
        <v>146</v>
      </c>
      <c r="G63" s="195" t="s">
        <v>147</v>
      </c>
      <c r="H63" s="195" t="s">
        <v>148</v>
      </c>
      <c r="I63" s="176" t="s">
        <v>149</v>
      </c>
      <c r="J63" s="195" t="s">
        <v>150</v>
      </c>
      <c r="K63" s="195" t="s">
        <v>151</v>
      </c>
      <c r="L63" s="195" t="s">
        <v>152</v>
      </c>
      <c r="M63" s="195" t="s">
        <v>153</v>
      </c>
      <c r="N63" s="196" t="s">
        <v>154</v>
      </c>
      <c r="O63" s="196" t="s">
        <v>155</v>
      </c>
      <c r="P63" s="489" t="s">
        <v>96</v>
      </c>
      <c r="Q63" s="491"/>
      <c r="R63" s="195" t="s">
        <v>156</v>
      </c>
    </row>
    <row r="64" spans="1:26" ht="28.5" x14ac:dyDescent="0.25">
      <c r="B64" s="99" t="s">
        <v>157</v>
      </c>
      <c r="C64" s="99" t="s">
        <v>157</v>
      </c>
      <c r="D64" s="84" t="s">
        <v>273</v>
      </c>
      <c r="E64" s="127">
        <v>131</v>
      </c>
      <c r="F64" s="47" t="s">
        <v>128</v>
      </c>
      <c r="G64" s="81" t="s">
        <v>75</v>
      </c>
      <c r="H64" s="47" t="s">
        <v>128</v>
      </c>
      <c r="I64" s="47" t="s">
        <v>128</v>
      </c>
      <c r="J64" s="47" t="s">
        <v>128</v>
      </c>
      <c r="K64" s="47" t="s">
        <v>75</v>
      </c>
      <c r="L64" s="47" t="s">
        <v>75</v>
      </c>
      <c r="M64" s="47" t="s">
        <v>75</v>
      </c>
      <c r="N64" s="47" t="s">
        <v>75</v>
      </c>
      <c r="O64" s="127" t="s">
        <v>75</v>
      </c>
      <c r="P64" s="511"/>
      <c r="Q64" s="512"/>
      <c r="R64" s="47" t="s">
        <v>75</v>
      </c>
    </row>
    <row r="65" spans="2:17" x14ac:dyDescent="0.25">
      <c r="B65" s="123" t="s">
        <v>159</v>
      </c>
    </row>
    <row r="66" spans="2:17" x14ac:dyDescent="0.25">
      <c r="B66" s="123" t="s">
        <v>160</v>
      </c>
    </row>
    <row r="67" spans="2:17" x14ac:dyDescent="0.25">
      <c r="B67" s="123" t="s">
        <v>161</v>
      </c>
    </row>
    <row r="69" spans="2:17" ht="15" thickBot="1" x14ac:dyDescent="0.3"/>
    <row r="70" spans="2:17" ht="27" thickBot="1" x14ac:dyDescent="0.3">
      <c r="B70" s="513" t="s">
        <v>162</v>
      </c>
      <c r="C70" s="514"/>
      <c r="D70" s="514"/>
      <c r="E70" s="514"/>
      <c r="F70" s="514"/>
      <c r="G70" s="514"/>
      <c r="H70" s="514"/>
      <c r="I70" s="514"/>
      <c r="J70" s="514"/>
      <c r="K70" s="514"/>
      <c r="L70" s="514"/>
      <c r="M70" s="514"/>
      <c r="N70" s="515"/>
    </row>
    <row r="75" spans="2:17" ht="15" customHeight="1" x14ac:dyDescent="0.25">
      <c r="B75" s="476" t="s">
        <v>163</v>
      </c>
      <c r="C75" s="498" t="s">
        <v>164</v>
      </c>
      <c r="D75" s="498" t="s">
        <v>165</v>
      </c>
      <c r="E75" s="498" t="s">
        <v>166</v>
      </c>
      <c r="F75" s="498" t="s">
        <v>167</v>
      </c>
      <c r="G75" s="498" t="s">
        <v>168</v>
      </c>
      <c r="H75" s="498" t="s">
        <v>169</v>
      </c>
      <c r="I75" s="498" t="s">
        <v>170</v>
      </c>
      <c r="J75" s="498" t="s">
        <v>171</v>
      </c>
      <c r="K75" s="498"/>
      <c r="L75" s="498"/>
      <c r="M75" s="498" t="s">
        <v>172</v>
      </c>
      <c r="N75" s="498" t="s">
        <v>1804</v>
      </c>
      <c r="O75" s="498" t="s">
        <v>1805</v>
      </c>
      <c r="P75" s="498" t="s">
        <v>96</v>
      </c>
      <c r="Q75" s="498"/>
    </row>
    <row r="76" spans="2:17" ht="28.5" x14ac:dyDescent="0.2">
      <c r="B76" s="477"/>
      <c r="C76" s="498"/>
      <c r="D76" s="498"/>
      <c r="E76" s="498"/>
      <c r="F76" s="498"/>
      <c r="G76" s="498"/>
      <c r="H76" s="498"/>
      <c r="I76" s="498"/>
      <c r="J76" s="166" t="s">
        <v>173</v>
      </c>
      <c r="K76" s="144" t="s">
        <v>174</v>
      </c>
      <c r="L76" s="100" t="s">
        <v>175</v>
      </c>
      <c r="M76" s="498"/>
      <c r="N76" s="498"/>
      <c r="O76" s="498"/>
      <c r="P76" s="498"/>
      <c r="Q76" s="498"/>
    </row>
    <row r="77" spans="2:17" ht="75" customHeight="1" x14ac:dyDescent="0.25">
      <c r="B77" s="76" t="s">
        <v>176</v>
      </c>
      <c r="C77" s="76">
        <v>70</v>
      </c>
      <c r="D77" s="76" t="s">
        <v>22</v>
      </c>
      <c r="E77" s="76">
        <v>40394028</v>
      </c>
      <c r="F77" s="76" t="s">
        <v>274</v>
      </c>
      <c r="G77" s="76" t="s">
        <v>275</v>
      </c>
      <c r="H77" s="200" t="s">
        <v>276</v>
      </c>
      <c r="I77" s="76" t="s">
        <v>128</v>
      </c>
      <c r="J77" s="127" t="s">
        <v>277</v>
      </c>
      <c r="K77" s="129" t="s">
        <v>278</v>
      </c>
      <c r="L77" s="127" t="s">
        <v>279</v>
      </c>
      <c r="M77" s="47" t="s">
        <v>75</v>
      </c>
      <c r="N77" s="47" t="s">
        <v>75</v>
      </c>
      <c r="O77" s="47" t="s">
        <v>75</v>
      </c>
      <c r="P77" s="470" t="s">
        <v>1787</v>
      </c>
      <c r="Q77" s="470"/>
    </row>
    <row r="78" spans="2:17" ht="28.5" x14ac:dyDescent="0.25">
      <c r="B78" s="76" t="s">
        <v>183</v>
      </c>
      <c r="C78" s="76">
        <v>70</v>
      </c>
      <c r="D78" s="76" t="s">
        <v>280</v>
      </c>
      <c r="E78" s="198">
        <v>52124679</v>
      </c>
      <c r="F78" s="198" t="s">
        <v>255</v>
      </c>
      <c r="G78" s="76" t="s">
        <v>281</v>
      </c>
      <c r="H78" s="199" t="s">
        <v>282</v>
      </c>
      <c r="I78" s="76" t="s">
        <v>236</v>
      </c>
      <c r="J78" s="127" t="s">
        <v>188</v>
      </c>
      <c r="K78" s="127" t="s">
        <v>283</v>
      </c>
      <c r="L78" s="127" t="s">
        <v>190</v>
      </c>
      <c r="M78" s="47" t="s">
        <v>75</v>
      </c>
      <c r="N78" s="47" t="s">
        <v>75</v>
      </c>
      <c r="O78" s="47" t="s">
        <v>75</v>
      </c>
      <c r="P78" s="470"/>
      <c r="Q78" s="470"/>
    </row>
    <row r="79" spans="2:17" x14ac:dyDescent="0.25">
      <c r="B79" s="86"/>
      <c r="C79" s="86"/>
      <c r="D79" s="86"/>
      <c r="E79" s="203"/>
      <c r="F79" s="203"/>
      <c r="G79" s="86"/>
      <c r="H79" s="204"/>
      <c r="I79" s="86"/>
      <c r="J79" s="149"/>
      <c r="K79" s="149"/>
      <c r="L79" s="149"/>
      <c r="M79" s="187"/>
      <c r="N79" s="187"/>
      <c r="O79" s="187"/>
      <c r="P79" s="152"/>
      <c r="Q79" s="152"/>
    </row>
    <row r="80" spans="2:17" ht="15" thickBot="1" x14ac:dyDescent="0.3">
      <c r="B80" s="86"/>
      <c r="C80" s="86"/>
      <c r="D80" s="86"/>
      <c r="E80" s="203"/>
      <c r="F80" s="203"/>
      <c r="G80" s="86"/>
      <c r="H80" s="204"/>
      <c r="I80" s="86"/>
      <c r="J80" s="149"/>
      <c r="K80" s="149"/>
      <c r="L80" s="149"/>
      <c r="M80" s="187"/>
      <c r="N80" s="187"/>
      <c r="O80" s="187"/>
      <c r="P80" s="152"/>
      <c r="Q80" s="152"/>
    </row>
    <row r="81" spans="1:26" ht="27" thickBot="1" x14ac:dyDescent="0.3">
      <c r="B81" s="513" t="s">
        <v>191</v>
      </c>
      <c r="C81" s="514"/>
      <c r="D81" s="514"/>
      <c r="E81" s="514"/>
      <c r="F81" s="514"/>
      <c r="G81" s="514"/>
      <c r="H81" s="514"/>
      <c r="I81" s="514"/>
      <c r="J81" s="514"/>
      <c r="K81" s="514"/>
      <c r="L81" s="514"/>
      <c r="M81" s="514"/>
      <c r="N81" s="515"/>
    </row>
    <row r="84" spans="1:26" ht="30" x14ac:dyDescent="0.25">
      <c r="B84" s="195" t="s">
        <v>94</v>
      </c>
      <c r="C84" s="195" t="s">
        <v>1806</v>
      </c>
      <c r="D84" s="489" t="s">
        <v>96</v>
      </c>
      <c r="E84" s="491"/>
    </row>
    <row r="85" spans="1:26" ht="28.5" x14ac:dyDescent="0.25">
      <c r="B85" s="127" t="s">
        <v>192</v>
      </c>
      <c r="C85" s="85" t="s">
        <v>75</v>
      </c>
      <c r="D85" s="492"/>
      <c r="E85" s="492"/>
    </row>
    <row r="88" spans="1:26" ht="26.25" x14ac:dyDescent="0.25">
      <c r="B88" s="516" t="s">
        <v>193</v>
      </c>
      <c r="C88" s="517"/>
      <c r="D88" s="517"/>
      <c r="E88" s="517"/>
      <c r="F88" s="517"/>
      <c r="G88" s="517"/>
      <c r="H88" s="517"/>
      <c r="I88" s="517"/>
      <c r="J88" s="517"/>
      <c r="K88" s="517"/>
      <c r="L88" s="517"/>
      <c r="M88" s="517"/>
      <c r="N88" s="517"/>
      <c r="O88" s="517"/>
      <c r="P88" s="517"/>
    </row>
    <row r="90" spans="1:26" ht="15" thickBot="1" x14ac:dyDescent="0.3"/>
    <row r="91" spans="1:26" ht="27" thickBot="1" x14ac:dyDescent="0.3">
      <c r="B91" s="513" t="s">
        <v>194</v>
      </c>
      <c r="C91" s="514"/>
      <c r="D91" s="514"/>
      <c r="E91" s="514"/>
      <c r="F91" s="514"/>
      <c r="G91" s="514"/>
      <c r="H91" s="514"/>
      <c r="I91" s="514"/>
      <c r="J91" s="514"/>
      <c r="K91" s="514"/>
      <c r="L91" s="514"/>
      <c r="M91" s="514"/>
      <c r="N91" s="515"/>
    </row>
    <row r="93" spans="1:26" ht="15" thickBot="1" x14ac:dyDescent="0.3">
      <c r="M93" s="191"/>
      <c r="N93" s="191"/>
    </row>
    <row r="94" spans="1:26" s="174" customFormat="1" ht="75" x14ac:dyDescent="0.25">
      <c r="B94" s="192" t="s">
        <v>110</v>
      </c>
      <c r="C94" s="192" t="s">
        <v>111</v>
      </c>
      <c r="D94" s="192" t="s">
        <v>112</v>
      </c>
      <c r="E94" s="192" t="s">
        <v>113</v>
      </c>
      <c r="F94" s="192" t="s">
        <v>114</v>
      </c>
      <c r="G94" s="192" t="s">
        <v>115</v>
      </c>
      <c r="H94" s="192" t="s">
        <v>116</v>
      </c>
      <c r="I94" s="192" t="s">
        <v>117</v>
      </c>
      <c r="J94" s="192" t="s">
        <v>118</v>
      </c>
      <c r="K94" s="192" t="s">
        <v>119</v>
      </c>
      <c r="L94" s="192" t="s">
        <v>120</v>
      </c>
      <c r="M94" s="193" t="s">
        <v>121</v>
      </c>
      <c r="N94" s="192" t="s">
        <v>122</v>
      </c>
      <c r="O94" s="192" t="s">
        <v>123</v>
      </c>
      <c r="P94" s="194" t="s">
        <v>124</v>
      </c>
      <c r="Q94" s="194" t="s">
        <v>125</v>
      </c>
    </row>
    <row r="95" spans="1:26" s="79" customFormat="1" ht="28.5" x14ac:dyDescent="0.25">
      <c r="A95" s="47">
        <v>1</v>
      </c>
      <c r="B95" s="62" t="s">
        <v>64</v>
      </c>
      <c r="C95" s="62" t="s">
        <v>64</v>
      </c>
      <c r="D95" s="62" t="s">
        <v>126</v>
      </c>
      <c r="E95" s="62" t="s">
        <v>284</v>
      </c>
      <c r="F95" s="109" t="s">
        <v>75</v>
      </c>
      <c r="G95" s="110" t="s">
        <v>128</v>
      </c>
      <c r="H95" s="111">
        <v>40938</v>
      </c>
      <c r="I95" s="111">
        <v>41090</v>
      </c>
      <c r="J95" s="112" t="s">
        <v>95</v>
      </c>
      <c r="K95" s="113">
        <v>5</v>
      </c>
      <c r="L95" s="113">
        <v>0</v>
      </c>
      <c r="M95" s="114">
        <v>70</v>
      </c>
      <c r="N95" s="115" t="s">
        <v>128</v>
      </c>
      <c r="O95" s="116">
        <v>21182452</v>
      </c>
      <c r="P95" s="117">
        <v>54</v>
      </c>
      <c r="Q95" s="76"/>
      <c r="R95" s="86"/>
      <c r="S95" s="86"/>
      <c r="T95" s="86"/>
      <c r="U95" s="86"/>
      <c r="V95" s="86"/>
      <c r="W95" s="86"/>
      <c r="X95" s="86"/>
      <c r="Y95" s="86"/>
      <c r="Z95" s="86"/>
    </row>
    <row r="96" spans="1:26" s="79" customFormat="1" x14ac:dyDescent="0.25">
      <c r="A96" s="47"/>
      <c r="B96" s="62"/>
      <c r="C96" s="62"/>
      <c r="D96" s="62"/>
      <c r="E96" s="62"/>
      <c r="F96" s="62"/>
      <c r="G96" s="62"/>
      <c r="H96" s="62"/>
      <c r="I96" s="62"/>
      <c r="J96" s="62"/>
      <c r="K96" s="62"/>
      <c r="L96" s="62"/>
      <c r="M96" s="62"/>
      <c r="N96" s="62"/>
      <c r="O96" s="62"/>
      <c r="P96" s="62"/>
      <c r="Q96" s="62"/>
      <c r="R96" s="86"/>
      <c r="S96" s="86"/>
      <c r="T96" s="86"/>
      <c r="U96" s="86"/>
      <c r="V96" s="86"/>
      <c r="W96" s="86"/>
      <c r="X96" s="86"/>
      <c r="Y96" s="86"/>
      <c r="Z96" s="86"/>
    </row>
    <row r="97" spans="1:17" s="79" customFormat="1" x14ac:dyDescent="0.25">
      <c r="A97" s="47"/>
      <c r="B97" s="118" t="s">
        <v>105</v>
      </c>
      <c r="C97" s="63"/>
      <c r="D97" s="62"/>
      <c r="E97" s="119"/>
      <c r="F97" s="120"/>
      <c r="G97" s="120"/>
      <c r="H97" s="120"/>
      <c r="I97" s="112"/>
      <c r="J97" s="112"/>
      <c r="K97" s="121">
        <f>SUM(K94:K95)</f>
        <v>5</v>
      </c>
      <c r="L97" s="76"/>
      <c r="M97" s="121">
        <f>SUM(M95:M95)</f>
        <v>70</v>
      </c>
      <c r="N97" s="122"/>
      <c r="O97" s="117"/>
      <c r="P97" s="117"/>
      <c r="Q97" s="76"/>
    </row>
    <row r="98" spans="1:17" x14ac:dyDescent="0.25">
      <c r="E98" s="155"/>
    </row>
    <row r="99" spans="1:17" ht="18" x14ac:dyDescent="0.25">
      <c r="B99" s="167" t="s">
        <v>204</v>
      </c>
      <c r="C99" s="209">
        <f>K97</f>
        <v>5</v>
      </c>
      <c r="H99" s="126"/>
      <c r="I99" s="126"/>
      <c r="J99" s="126"/>
      <c r="K99" s="126"/>
      <c r="L99" s="126"/>
      <c r="M99" s="126"/>
    </row>
    <row r="101" spans="1:17" ht="15" thickBot="1" x14ac:dyDescent="0.3"/>
    <row r="102" spans="1:17" ht="30.75" thickBot="1" x14ac:dyDescent="0.3">
      <c r="B102" s="210" t="s">
        <v>205</v>
      </c>
      <c r="C102" s="211" t="s">
        <v>206</v>
      </c>
      <c r="D102" s="210" t="s">
        <v>104</v>
      </c>
      <c r="E102" s="211" t="s">
        <v>207</v>
      </c>
    </row>
    <row r="103" spans="1:17" x14ac:dyDescent="0.25">
      <c r="B103" s="47" t="s">
        <v>208</v>
      </c>
      <c r="C103" s="212">
        <v>20</v>
      </c>
      <c r="D103" s="212">
        <v>0</v>
      </c>
      <c r="E103" s="495">
        <f>+D103+D104+D105</f>
        <v>0</v>
      </c>
    </row>
    <row r="104" spans="1:17" x14ac:dyDescent="0.25">
      <c r="B104" s="47" t="s">
        <v>209</v>
      </c>
      <c r="C104" s="85">
        <v>30</v>
      </c>
      <c r="D104" s="85">
        <v>0</v>
      </c>
      <c r="E104" s="496"/>
    </row>
    <row r="105" spans="1:17" ht="15" thickBot="1" x14ac:dyDescent="0.3">
      <c r="B105" s="47" t="s">
        <v>210</v>
      </c>
      <c r="C105" s="213">
        <v>40</v>
      </c>
      <c r="D105" s="213">
        <v>0</v>
      </c>
      <c r="E105" s="497"/>
    </row>
    <row r="107" spans="1:17" ht="15" thickBot="1" x14ac:dyDescent="0.3"/>
    <row r="108" spans="1:17" ht="27" thickBot="1" x14ac:dyDescent="0.3">
      <c r="B108" s="513" t="s">
        <v>211</v>
      </c>
      <c r="C108" s="514"/>
      <c r="D108" s="514"/>
      <c r="E108" s="514"/>
      <c r="F108" s="514"/>
      <c r="G108" s="514"/>
      <c r="H108" s="514"/>
      <c r="I108" s="514"/>
      <c r="J108" s="514"/>
      <c r="K108" s="514"/>
      <c r="L108" s="514"/>
      <c r="M108" s="514"/>
      <c r="N108" s="515"/>
    </row>
    <row r="110" spans="1:17" ht="15" customHeight="1" x14ac:dyDescent="0.25">
      <c r="B110" s="476" t="s">
        <v>163</v>
      </c>
      <c r="C110" s="476" t="s">
        <v>164</v>
      </c>
      <c r="D110" s="476" t="s">
        <v>165</v>
      </c>
      <c r="E110" s="476" t="s">
        <v>166</v>
      </c>
      <c r="F110" s="476" t="s">
        <v>167</v>
      </c>
      <c r="G110" s="476" t="s">
        <v>168</v>
      </c>
      <c r="H110" s="476" t="s">
        <v>169</v>
      </c>
      <c r="I110" s="476" t="s">
        <v>170</v>
      </c>
      <c r="J110" s="489" t="s">
        <v>171</v>
      </c>
      <c r="K110" s="490"/>
      <c r="L110" s="491"/>
      <c r="M110" s="476" t="s">
        <v>172</v>
      </c>
      <c r="N110" s="476" t="s">
        <v>1804</v>
      </c>
      <c r="O110" s="476" t="s">
        <v>1805</v>
      </c>
      <c r="P110" s="478" t="s">
        <v>96</v>
      </c>
      <c r="Q110" s="479"/>
    </row>
    <row r="111" spans="1:17" ht="30" x14ac:dyDescent="0.25">
      <c r="B111" s="477"/>
      <c r="C111" s="477"/>
      <c r="D111" s="477"/>
      <c r="E111" s="477"/>
      <c r="F111" s="477"/>
      <c r="G111" s="477"/>
      <c r="H111" s="477"/>
      <c r="I111" s="477"/>
      <c r="J111" s="176" t="s">
        <v>173</v>
      </c>
      <c r="K111" s="176" t="s">
        <v>174</v>
      </c>
      <c r="L111" s="176" t="s">
        <v>175</v>
      </c>
      <c r="M111" s="477"/>
      <c r="N111" s="477"/>
      <c r="O111" s="477"/>
      <c r="P111" s="480"/>
      <c r="Q111" s="481"/>
    </row>
    <row r="112" spans="1:17" ht="130.5" customHeight="1" x14ac:dyDescent="0.2">
      <c r="B112" s="127" t="s">
        <v>1801</v>
      </c>
      <c r="C112" s="144" t="s">
        <v>212</v>
      </c>
      <c r="D112" s="127" t="s">
        <v>213</v>
      </c>
      <c r="E112" s="127" t="s">
        <v>213</v>
      </c>
      <c r="F112" s="127" t="s">
        <v>213</v>
      </c>
      <c r="G112" s="127" t="s">
        <v>213</v>
      </c>
      <c r="H112" s="127" t="s">
        <v>213</v>
      </c>
      <c r="I112" s="127" t="s">
        <v>213</v>
      </c>
      <c r="J112" s="127" t="s">
        <v>213</v>
      </c>
      <c r="K112" s="127" t="s">
        <v>213</v>
      </c>
      <c r="L112" s="127" t="s">
        <v>213</v>
      </c>
      <c r="M112" s="127" t="s">
        <v>213</v>
      </c>
      <c r="N112" s="127" t="s">
        <v>213</v>
      </c>
      <c r="O112" s="127" t="s">
        <v>213</v>
      </c>
      <c r="P112" s="523" t="s">
        <v>1788</v>
      </c>
      <c r="Q112" s="524"/>
    </row>
    <row r="113" spans="2:17" s="215" customFormat="1" ht="177" customHeight="1" x14ac:dyDescent="0.25">
      <c r="B113" s="127" t="s">
        <v>1802</v>
      </c>
      <c r="C113" s="127" t="s">
        <v>212</v>
      </c>
      <c r="D113" s="127" t="s">
        <v>213</v>
      </c>
      <c r="E113" s="127" t="s">
        <v>213</v>
      </c>
      <c r="F113" s="127" t="s">
        <v>213</v>
      </c>
      <c r="G113" s="127" t="s">
        <v>286</v>
      </c>
      <c r="H113" s="127" t="s">
        <v>213</v>
      </c>
      <c r="I113" s="127" t="s">
        <v>213</v>
      </c>
      <c r="J113" s="127" t="s">
        <v>213</v>
      </c>
      <c r="K113" s="127" t="s">
        <v>213</v>
      </c>
      <c r="L113" s="127" t="s">
        <v>213</v>
      </c>
      <c r="M113" s="127" t="s">
        <v>213</v>
      </c>
      <c r="N113" s="127" t="s">
        <v>95</v>
      </c>
      <c r="O113" s="127" t="s">
        <v>213</v>
      </c>
      <c r="P113" s="468" t="s">
        <v>287</v>
      </c>
      <c r="Q113" s="469"/>
    </row>
    <row r="114" spans="2:17" s="215" customFormat="1" ht="88.5" customHeight="1" x14ac:dyDescent="0.25">
      <c r="B114" s="127" t="s">
        <v>1803</v>
      </c>
      <c r="C114" s="345" t="s">
        <v>220</v>
      </c>
      <c r="D114" s="127" t="s">
        <v>261</v>
      </c>
      <c r="E114" s="127">
        <v>51930119</v>
      </c>
      <c r="F114" s="127" t="s">
        <v>288</v>
      </c>
      <c r="G114" s="127" t="s">
        <v>263</v>
      </c>
      <c r="H114" s="127" t="s">
        <v>236</v>
      </c>
      <c r="I114" s="127" t="s">
        <v>264</v>
      </c>
      <c r="J114" s="127" t="s">
        <v>21</v>
      </c>
      <c r="K114" s="127" t="s">
        <v>289</v>
      </c>
      <c r="L114" s="127" t="s">
        <v>288</v>
      </c>
      <c r="M114" s="127" t="s">
        <v>95</v>
      </c>
      <c r="N114" s="127" t="s">
        <v>75</v>
      </c>
      <c r="O114" s="127"/>
      <c r="P114" s="468" t="s">
        <v>290</v>
      </c>
      <c r="Q114" s="469"/>
    </row>
    <row r="115" spans="2:17" ht="116.25" customHeight="1" x14ac:dyDescent="0.2">
      <c r="B115" s="144" t="s">
        <v>291</v>
      </c>
      <c r="C115" s="217"/>
      <c r="D115" s="100" t="s">
        <v>213</v>
      </c>
      <c r="E115" s="100" t="s">
        <v>213</v>
      </c>
      <c r="F115" s="100" t="s">
        <v>292</v>
      </c>
      <c r="G115" s="100" t="s">
        <v>293</v>
      </c>
      <c r="H115" s="100" t="s">
        <v>213</v>
      </c>
      <c r="I115" s="100" t="s">
        <v>213</v>
      </c>
      <c r="J115" s="100" t="s">
        <v>213</v>
      </c>
      <c r="K115" s="100" t="s">
        <v>213</v>
      </c>
      <c r="L115" s="100" t="s">
        <v>213</v>
      </c>
      <c r="M115" s="100" t="s">
        <v>213</v>
      </c>
      <c r="N115" s="100" t="s">
        <v>95</v>
      </c>
      <c r="O115" s="100" t="s">
        <v>128</v>
      </c>
      <c r="P115" s="468" t="s">
        <v>294</v>
      </c>
      <c r="Q115" s="469"/>
    </row>
    <row r="118" spans="2:17" ht="15" thickBot="1" x14ac:dyDescent="0.3"/>
    <row r="119" spans="2:17" ht="30" x14ac:dyDescent="0.25">
      <c r="B119" s="158" t="s">
        <v>94</v>
      </c>
      <c r="C119" s="158" t="s">
        <v>205</v>
      </c>
      <c r="D119" s="176" t="s">
        <v>206</v>
      </c>
      <c r="E119" s="158" t="s">
        <v>104</v>
      </c>
      <c r="F119" s="211" t="s">
        <v>227</v>
      </c>
      <c r="G119" s="177"/>
    </row>
    <row r="120" spans="2:17" ht="108" x14ac:dyDescent="0.2">
      <c r="B120" s="459" t="s">
        <v>228</v>
      </c>
      <c r="C120" s="220" t="s">
        <v>229</v>
      </c>
      <c r="D120" s="85">
        <v>25</v>
      </c>
      <c r="E120" s="85">
        <v>0</v>
      </c>
      <c r="F120" s="471">
        <f>+E120+E121+E122</f>
        <v>10</v>
      </c>
      <c r="G120" s="221"/>
    </row>
    <row r="121" spans="2:17" ht="96" x14ac:dyDescent="0.2">
      <c r="B121" s="459"/>
      <c r="C121" s="220" t="s">
        <v>230</v>
      </c>
      <c r="D121" s="47">
        <v>25</v>
      </c>
      <c r="E121" s="85">
        <v>0</v>
      </c>
      <c r="F121" s="472"/>
      <c r="G121" s="221"/>
    </row>
    <row r="122" spans="2:17" ht="60" x14ac:dyDescent="0.2">
      <c r="B122" s="459"/>
      <c r="C122" s="220" t="s">
        <v>231</v>
      </c>
      <c r="D122" s="85">
        <v>10</v>
      </c>
      <c r="E122" s="85">
        <v>10</v>
      </c>
      <c r="F122" s="473"/>
      <c r="G122" s="221"/>
    </row>
    <row r="123" spans="2:17" x14ac:dyDescent="0.2">
      <c r="C123" s="171"/>
    </row>
    <row r="126" spans="2:17" ht="15" x14ac:dyDescent="0.25">
      <c r="B126" s="188" t="s">
        <v>232</v>
      </c>
    </row>
    <row r="129" spans="2:5" ht="15" x14ac:dyDescent="0.25">
      <c r="B129" s="176" t="s">
        <v>94</v>
      </c>
      <c r="C129" s="176" t="s">
        <v>103</v>
      </c>
      <c r="D129" s="158" t="s">
        <v>104</v>
      </c>
      <c r="E129" s="158" t="s">
        <v>105</v>
      </c>
    </row>
    <row r="130" spans="2:5" ht="42.75" x14ac:dyDescent="0.25">
      <c r="B130" s="190" t="s">
        <v>1807</v>
      </c>
      <c r="C130" s="47">
        <v>40</v>
      </c>
      <c r="D130" s="85">
        <f>+E103</f>
        <v>0</v>
      </c>
      <c r="E130" s="474">
        <f>+D130+D131</f>
        <v>10</v>
      </c>
    </row>
    <row r="131" spans="2:5" ht="71.25" x14ac:dyDescent="0.25">
      <c r="B131" s="190" t="s">
        <v>1808</v>
      </c>
      <c r="C131" s="47">
        <v>60</v>
      </c>
      <c r="D131" s="85">
        <f>+F120</f>
        <v>10</v>
      </c>
      <c r="E131" s="475"/>
    </row>
  </sheetData>
  <mergeCells count="62">
    <mergeCell ref="C9:N9"/>
    <mergeCell ref="B2:P2"/>
    <mergeCell ref="B4:P4"/>
    <mergeCell ref="A5:L5"/>
    <mergeCell ref="C7:N7"/>
    <mergeCell ref="C8:N8"/>
    <mergeCell ref="P63:Q63"/>
    <mergeCell ref="C10:N10"/>
    <mergeCell ref="C11:E11"/>
    <mergeCell ref="B15:C22"/>
    <mergeCell ref="B23:C23"/>
    <mergeCell ref="E41:E42"/>
    <mergeCell ref="M46:N46"/>
    <mergeCell ref="B54:B55"/>
    <mergeCell ref="C54:C55"/>
    <mergeCell ref="D54:E54"/>
    <mergeCell ref="C58:N58"/>
    <mergeCell ref="B60:N60"/>
    <mergeCell ref="P75:Q76"/>
    <mergeCell ref="P77:Q77"/>
    <mergeCell ref="P64:Q64"/>
    <mergeCell ref="B70:N70"/>
    <mergeCell ref="B75:B76"/>
    <mergeCell ref="C75:C76"/>
    <mergeCell ref="D75:D76"/>
    <mergeCell ref="E75:E76"/>
    <mergeCell ref="F75:F76"/>
    <mergeCell ref="G75:G76"/>
    <mergeCell ref="H75:H76"/>
    <mergeCell ref="I75:I76"/>
    <mergeCell ref="B91:N91"/>
    <mergeCell ref="J75:L75"/>
    <mergeCell ref="M75:M76"/>
    <mergeCell ref="N75:N76"/>
    <mergeCell ref="O75:O76"/>
    <mergeCell ref="P78:Q78"/>
    <mergeCell ref="B81:N81"/>
    <mergeCell ref="D84:E84"/>
    <mergeCell ref="D85:E85"/>
    <mergeCell ref="B88:P88"/>
    <mergeCell ref="P110:Q111"/>
    <mergeCell ref="P112:Q112"/>
    <mergeCell ref="E103:E105"/>
    <mergeCell ref="B108:N108"/>
    <mergeCell ref="B110:B111"/>
    <mergeCell ref="C110:C111"/>
    <mergeCell ref="D110:D111"/>
    <mergeCell ref="E110:E111"/>
    <mergeCell ref="F110:F111"/>
    <mergeCell ref="G110:G111"/>
    <mergeCell ref="H110:H111"/>
    <mergeCell ref="I110:I111"/>
    <mergeCell ref="E130:E131"/>
    <mergeCell ref="J110:L110"/>
    <mergeCell ref="M110:M111"/>
    <mergeCell ref="N110:N111"/>
    <mergeCell ref="O110:O111"/>
    <mergeCell ref="P113:Q113"/>
    <mergeCell ref="P114:Q114"/>
    <mergeCell ref="P115:Q115"/>
    <mergeCell ref="B120:B122"/>
    <mergeCell ref="F120:F122"/>
  </mergeCells>
  <dataValidations count="2">
    <dataValidation type="list" allowBlank="1" showInputMessage="1" showErrorMessage="1" sqref="WVE983047 WVE25:WVE45 WLI25:WLI45 WBM25:WBM45 VRQ25:VRQ45 VHU25:VHU45 UXY25:UXY45 UOC25:UOC45 UEG25:UEG45 TUK25:TUK45 TKO25:TKO45 TAS25:TAS45 SQW25:SQW45 SHA25:SHA45 RXE25:RXE45 RNI25:RNI45 RDM25:RDM45 QTQ25:QTQ45 QJU25:QJU45 PZY25:PZY45 PQC25:PQC45 PGG25:PGG45 OWK25:OWK45 OMO25:OMO45 OCS25:OCS45 NSW25:NSW45 NJA25:NJA45 MZE25:MZE45 MPI25:MPI45 MFM25:MFM45 LVQ25:LVQ45 LLU25:LLU45 LBY25:LBY45 KSC25:KSC45 KIG25:KIG45 JYK25:JYK45 JOO25:JOO45 JES25:JES45 IUW25:IUW45 ILA25:ILA45 IBE25:IBE45 HRI25:HRI45 HHM25:HHM45 GXQ25:GXQ45 GNU25:GNU45 GDY25:GDY45 FUC25:FUC45 FKG25:FKG45 FAK25:FAK45 EQO25:EQO45 EGS25:EGS45 DWW25:DWW45 DNA25:DNA45 DDE25:DDE45 CTI25:CTI45 CJM25:CJM45 BZQ25:BZQ45 BPU25:BPU45 BFY25:BFY45 AWC25:AWC45 AMG25:AMG45 ACK25:ACK45 SO25:SO45 IS25:IS45 A25:A45 WLI983047 WBM983047 VRQ983047 VHU983047 UXY983047 UOC983047 UEG983047 TUK983047 TKO983047 TAS983047 SQW983047 SHA983047 RXE983047 RNI983047 RDM983047 QTQ983047 QJU983047 PZY983047 PQC983047 PGG983047 OWK983047 OMO983047 OCS983047 NSW983047 NJA983047 MZE983047 MPI983047 MFM983047 LVQ983047 LLU983047 LBY983047 KSC983047 KIG983047 JYK983047 JOO983047 JES983047 IUW983047 ILA983047 IBE983047 HRI983047 HHM983047 GXQ983047 GNU983047 GDY983047 FUC983047 FKG983047 FAK983047 EQO983047 EGS983047 DWW983047 DNA983047 DDE983047 CTI983047 CJM983047 BZQ983047 BPU983047 BFY983047 AWC983047 AMG983047 ACK983047 SO983047 IS983047 A983047 WVE917511 WLI917511 WBM917511 VRQ917511 VHU917511 UXY917511 UOC917511 UEG917511 TUK917511 TKO917511 TAS917511 SQW917511 SHA917511 RXE917511 RNI917511 RDM917511 QTQ917511 QJU917511 PZY917511 PQC917511 PGG917511 OWK917511 OMO917511 OCS917511 NSW917511 NJA917511 MZE917511 MPI917511 MFM917511 LVQ917511 LLU917511 LBY917511 KSC917511 KIG917511 JYK917511 JOO917511 JES917511 IUW917511 ILA917511 IBE917511 HRI917511 HHM917511 GXQ917511 GNU917511 GDY917511 FUC917511 FKG917511 FAK917511 EQO917511 EGS917511 DWW917511 DNA917511 DDE917511 CTI917511 CJM917511 BZQ917511 BPU917511 BFY917511 AWC917511 AMG917511 ACK917511 SO917511 IS917511 A917511 WVE851975 WLI851975 WBM851975 VRQ851975 VHU851975 UXY851975 UOC851975 UEG851975 TUK851975 TKO851975 TAS851975 SQW851975 SHA851975 RXE851975 RNI851975 RDM851975 QTQ851975 QJU851975 PZY851975 PQC851975 PGG851975 OWK851975 OMO851975 OCS851975 NSW851975 NJA851975 MZE851975 MPI851975 MFM851975 LVQ851975 LLU851975 LBY851975 KSC851975 KIG851975 JYK851975 JOO851975 JES851975 IUW851975 ILA851975 IBE851975 HRI851975 HHM851975 GXQ851975 GNU851975 GDY851975 FUC851975 FKG851975 FAK851975 EQO851975 EGS851975 DWW851975 DNA851975 DDE851975 CTI851975 CJM851975 BZQ851975 BPU851975 BFY851975 AWC851975 AMG851975 ACK851975 SO851975 IS851975 A851975 WVE786439 WLI786439 WBM786439 VRQ786439 VHU786439 UXY786439 UOC786439 UEG786439 TUK786439 TKO786439 TAS786439 SQW786439 SHA786439 RXE786439 RNI786439 RDM786439 QTQ786439 QJU786439 PZY786439 PQC786439 PGG786439 OWK786439 OMO786439 OCS786439 NSW786439 NJA786439 MZE786439 MPI786439 MFM786439 LVQ786439 LLU786439 LBY786439 KSC786439 KIG786439 JYK786439 JOO786439 JES786439 IUW786439 ILA786439 IBE786439 HRI786439 HHM786439 GXQ786439 GNU786439 GDY786439 FUC786439 FKG786439 FAK786439 EQO786439 EGS786439 DWW786439 DNA786439 DDE786439 CTI786439 CJM786439 BZQ786439 BPU786439 BFY786439 AWC786439 AMG786439 ACK786439 SO786439 IS786439 A786439 WVE720903 WLI720903 WBM720903 VRQ720903 VHU720903 UXY720903 UOC720903 UEG720903 TUK720903 TKO720903 TAS720903 SQW720903 SHA720903 RXE720903 RNI720903 RDM720903 QTQ720903 QJU720903 PZY720903 PQC720903 PGG720903 OWK720903 OMO720903 OCS720903 NSW720903 NJA720903 MZE720903 MPI720903 MFM720903 LVQ720903 LLU720903 LBY720903 KSC720903 KIG720903 JYK720903 JOO720903 JES720903 IUW720903 ILA720903 IBE720903 HRI720903 HHM720903 GXQ720903 GNU720903 GDY720903 FUC720903 FKG720903 FAK720903 EQO720903 EGS720903 DWW720903 DNA720903 DDE720903 CTI720903 CJM720903 BZQ720903 BPU720903 BFY720903 AWC720903 AMG720903 ACK720903 SO720903 IS720903 A720903 WVE655367 WLI655367 WBM655367 VRQ655367 VHU655367 UXY655367 UOC655367 UEG655367 TUK655367 TKO655367 TAS655367 SQW655367 SHA655367 RXE655367 RNI655367 RDM655367 QTQ655367 QJU655367 PZY655367 PQC655367 PGG655367 OWK655367 OMO655367 OCS655367 NSW655367 NJA655367 MZE655367 MPI655367 MFM655367 LVQ655367 LLU655367 LBY655367 KSC655367 KIG655367 JYK655367 JOO655367 JES655367 IUW655367 ILA655367 IBE655367 HRI655367 HHM655367 GXQ655367 GNU655367 GDY655367 FUC655367 FKG655367 FAK655367 EQO655367 EGS655367 DWW655367 DNA655367 DDE655367 CTI655367 CJM655367 BZQ655367 BPU655367 BFY655367 AWC655367 AMG655367 ACK655367 SO655367 IS655367 A655367 WVE589831 WLI589831 WBM589831 VRQ589831 VHU589831 UXY589831 UOC589831 UEG589831 TUK589831 TKO589831 TAS589831 SQW589831 SHA589831 RXE589831 RNI589831 RDM589831 QTQ589831 QJU589831 PZY589831 PQC589831 PGG589831 OWK589831 OMO589831 OCS589831 NSW589831 NJA589831 MZE589831 MPI589831 MFM589831 LVQ589831 LLU589831 LBY589831 KSC589831 KIG589831 JYK589831 JOO589831 JES589831 IUW589831 ILA589831 IBE589831 HRI589831 HHM589831 GXQ589831 GNU589831 GDY589831 FUC589831 FKG589831 FAK589831 EQO589831 EGS589831 DWW589831 DNA589831 DDE589831 CTI589831 CJM589831 BZQ589831 BPU589831 BFY589831 AWC589831 AMG589831 ACK589831 SO589831 IS589831 A589831 WVE524295 WLI524295 WBM524295 VRQ524295 VHU524295 UXY524295 UOC524295 UEG524295 TUK524295 TKO524295 TAS524295 SQW524295 SHA524295 RXE524295 RNI524295 RDM524295 QTQ524295 QJU524295 PZY524295 PQC524295 PGG524295 OWK524295 OMO524295 OCS524295 NSW524295 NJA524295 MZE524295 MPI524295 MFM524295 LVQ524295 LLU524295 LBY524295 KSC524295 KIG524295 JYK524295 JOO524295 JES524295 IUW524295 ILA524295 IBE524295 HRI524295 HHM524295 GXQ524295 GNU524295 GDY524295 FUC524295 FKG524295 FAK524295 EQO524295 EGS524295 DWW524295 DNA524295 DDE524295 CTI524295 CJM524295 BZQ524295 BPU524295 BFY524295 AWC524295 AMG524295 ACK524295 SO524295 IS524295 A524295 WVE458759 WLI458759 WBM458759 VRQ458759 VHU458759 UXY458759 UOC458759 UEG458759 TUK458759 TKO458759 TAS458759 SQW458759 SHA458759 RXE458759 RNI458759 RDM458759 QTQ458759 QJU458759 PZY458759 PQC458759 PGG458759 OWK458759 OMO458759 OCS458759 NSW458759 NJA458759 MZE458759 MPI458759 MFM458759 LVQ458759 LLU458759 LBY458759 KSC458759 KIG458759 JYK458759 JOO458759 JES458759 IUW458759 ILA458759 IBE458759 HRI458759 HHM458759 GXQ458759 GNU458759 GDY458759 FUC458759 FKG458759 FAK458759 EQO458759 EGS458759 DWW458759 DNA458759 DDE458759 CTI458759 CJM458759 BZQ458759 BPU458759 BFY458759 AWC458759 AMG458759 ACK458759 SO458759 IS458759 A458759 WVE393223 WLI393223 WBM393223 VRQ393223 VHU393223 UXY393223 UOC393223 UEG393223 TUK393223 TKO393223 TAS393223 SQW393223 SHA393223 RXE393223 RNI393223 RDM393223 QTQ393223 QJU393223 PZY393223 PQC393223 PGG393223 OWK393223 OMO393223 OCS393223 NSW393223 NJA393223 MZE393223 MPI393223 MFM393223 LVQ393223 LLU393223 LBY393223 KSC393223 KIG393223 JYK393223 JOO393223 JES393223 IUW393223 ILA393223 IBE393223 HRI393223 HHM393223 GXQ393223 GNU393223 GDY393223 FUC393223 FKG393223 FAK393223 EQO393223 EGS393223 DWW393223 DNA393223 DDE393223 CTI393223 CJM393223 BZQ393223 BPU393223 BFY393223 AWC393223 AMG393223 ACK393223 SO393223 IS393223 A393223 WVE327687 WLI327687 WBM327687 VRQ327687 VHU327687 UXY327687 UOC327687 UEG327687 TUK327687 TKO327687 TAS327687 SQW327687 SHA327687 RXE327687 RNI327687 RDM327687 QTQ327687 QJU327687 PZY327687 PQC327687 PGG327687 OWK327687 OMO327687 OCS327687 NSW327687 NJA327687 MZE327687 MPI327687 MFM327687 LVQ327687 LLU327687 LBY327687 KSC327687 KIG327687 JYK327687 JOO327687 JES327687 IUW327687 ILA327687 IBE327687 HRI327687 HHM327687 GXQ327687 GNU327687 GDY327687 FUC327687 FKG327687 FAK327687 EQO327687 EGS327687 DWW327687 DNA327687 DDE327687 CTI327687 CJM327687 BZQ327687 BPU327687 BFY327687 AWC327687 AMG327687 ACK327687 SO327687 IS327687 A327687 WVE262151 WLI262151 WBM262151 VRQ262151 VHU262151 UXY262151 UOC262151 UEG262151 TUK262151 TKO262151 TAS262151 SQW262151 SHA262151 RXE262151 RNI262151 RDM262151 QTQ262151 QJU262151 PZY262151 PQC262151 PGG262151 OWK262151 OMO262151 OCS262151 NSW262151 NJA262151 MZE262151 MPI262151 MFM262151 LVQ262151 LLU262151 LBY262151 KSC262151 KIG262151 JYK262151 JOO262151 JES262151 IUW262151 ILA262151 IBE262151 HRI262151 HHM262151 GXQ262151 GNU262151 GDY262151 FUC262151 FKG262151 FAK262151 EQO262151 EGS262151 DWW262151 DNA262151 DDE262151 CTI262151 CJM262151 BZQ262151 BPU262151 BFY262151 AWC262151 AMG262151 ACK262151 SO262151 IS262151 A262151 WVE196615 WLI196615 WBM196615 VRQ196615 VHU196615 UXY196615 UOC196615 UEG196615 TUK196615 TKO196615 TAS196615 SQW196615 SHA196615 RXE196615 RNI196615 RDM196615 QTQ196615 QJU196615 PZY196615 PQC196615 PGG196615 OWK196615 OMO196615 OCS196615 NSW196615 NJA196615 MZE196615 MPI196615 MFM196615 LVQ196615 LLU196615 LBY196615 KSC196615 KIG196615 JYK196615 JOO196615 JES196615 IUW196615 ILA196615 IBE196615 HRI196615 HHM196615 GXQ196615 GNU196615 GDY196615 FUC196615 FKG196615 FAK196615 EQO196615 EGS196615 DWW196615 DNA196615 DDE196615 CTI196615 CJM196615 BZQ196615 BPU196615 BFY196615 AWC196615 AMG196615 ACK196615 SO196615 IS196615 A196615 WVE131079 WLI131079 WBM131079 VRQ131079 VHU131079 UXY131079 UOC131079 UEG131079 TUK131079 TKO131079 TAS131079 SQW131079 SHA131079 RXE131079 RNI131079 RDM131079 QTQ131079 QJU131079 PZY131079 PQC131079 PGG131079 OWK131079 OMO131079 OCS131079 NSW131079 NJA131079 MZE131079 MPI131079 MFM131079 LVQ131079 LLU131079 LBY131079 KSC131079 KIG131079 JYK131079 JOO131079 JES131079 IUW131079 ILA131079 IBE131079 HRI131079 HHM131079 GXQ131079 GNU131079 GDY131079 FUC131079 FKG131079 FAK131079 EQO131079 EGS131079 DWW131079 DNA131079 DDE131079 CTI131079 CJM131079 BZQ131079 BPU131079 BFY131079 AWC131079 AMG131079 ACK131079 SO131079 IS131079 A131079 WVE65543 WLI65543 WBM65543 VRQ65543 VHU65543 UXY65543 UOC65543 UEG65543 TUK65543 TKO65543 TAS65543 SQW65543 SHA65543 RXE65543 RNI65543 RDM65543 QTQ65543 QJU65543 PZY65543 PQC65543 PGG65543 OWK65543 OMO65543 OCS65543 NSW65543 NJA65543 MZE65543 MPI65543 MFM65543 LVQ65543 LLU65543 LBY65543 KSC65543 KIG65543 JYK65543 JOO65543 JES65543 IUW65543 ILA65543 IBE65543 HRI65543 HHM65543 GXQ65543 GNU65543 GDY65543 FUC65543 FKG65543 FAK65543 EQO65543 EGS65543 DWW65543 DNA65543 DDE65543 CTI65543 CJM65543 BZQ65543 BPU65543 BFY65543 AWC65543 AMG65543 ACK65543 SO65543 IS65543 A65543">
      <formula1>"1,2,3,4,5"</formula1>
    </dataValidation>
    <dataValidation type="decimal" allowBlank="1" showInputMessage="1" showErrorMessage="1" sqref="WVH983047 WVH25:WVH45 WLL25:WLL45 WBP25:WBP45 VRT25:VRT45 VHX25:VHX45 UYB25:UYB45 UOF25:UOF45 UEJ25:UEJ45 TUN25:TUN45 TKR25:TKR45 TAV25:TAV45 SQZ25:SQZ45 SHD25:SHD45 RXH25:RXH45 RNL25:RNL45 RDP25:RDP45 QTT25:QTT45 QJX25:QJX45 QAB25:QAB45 PQF25:PQF45 PGJ25:PGJ45 OWN25:OWN45 OMR25:OMR45 OCV25:OCV45 NSZ25:NSZ45 NJD25:NJD45 MZH25:MZH45 MPL25:MPL45 MFP25:MFP45 LVT25:LVT45 LLX25:LLX45 LCB25:LCB45 KSF25:KSF45 KIJ25:KIJ45 JYN25:JYN45 JOR25:JOR45 JEV25:JEV45 IUZ25:IUZ45 ILD25:ILD45 IBH25:IBH45 HRL25:HRL45 HHP25:HHP45 GXT25:GXT45 GNX25:GNX45 GEB25:GEB45 FUF25:FUF45 FKJ25:FKJ45 FAN25:FAN45 EQR25:EQR45 EGV25:EGV45 DWZ25:DWZ45 DND25:DND45 DDH25:DDH45 CTL25:CTL45 CJP25:CJP45 BZT25:BZT45 BPX25:BPX45 BGB25:BGB45 AWF25:AWF45 AMJ25:AMJ45 ACN25:ACN45 SR25:SR45 IV25:IV45 WBP983047 VRT983047 VHX983047 UYB983047 UOF983047 UEJ983047 TUN983047 TKR983047 TAV983047 SQZ983047 SHD983047 RXH983047 RNL983047 RDP983047 QTT983047 QJX983047 QAB983047 PQF983047 PGJ983047 OWN983047 OMR983047 OCV983047 NSZ983047 NJD983047 MZH983047 MPL983047 MFP983047 LVT983047 LLX983047 LCB983047 KSF983047 KIJ983047 JYN983047 JOR983047 JEV983047 IUZ983047 ILD983047 IBH983047 HRL983047 HHP983047 GXT983047 GNX983047 GEB983047 FUF983047 FKJ983047 FAN983047 EQR983047 EGV983047 DWZ983047 DND983047 DDH983047 CTL983047 CJP983047 BZT983047 BPX983047 BGB983047 AWF983047 AMJ983047 ACN983047 SR983047 IV983047 C983047 WVH917511 WLL917511 WBP917511 VRT917511 VHX917511 UYB917511 UOF917511 UEJ917511 TUN917511 TKR917511 TAV917511 SQZ917511 SHD917511 RXH917511 RNL917511 RDP917511 QTT917511 QJX917511 QAB917511 PQF917511 PGJ917511 OWN917511 OMR917511 OCV917511 NSZ917511 NJD917511 MZH917511 MPL917511 MFP917511 LVT917511 LLX917511 LCB917511 KSF917511 KIJ917511 JYN917511 JOR917511 JEV917511 IUZ917511 ILD917511 IBH917511 HRL917511 HHP917511 GXT917511 GNX917511 GEB917511 FUF917511 FKJ917511 FAN917511 EQR917511 EGV917511 DWZ917511 DND917511 DDH917511 CTL917511 CJP917511 BZT917511 BPX917511 BGB917511 AWF917511 AMJ917511 ACN917511 SR917511 IV917511 C917511 WVH851975 WLL851975 WBP851975 VRT851975 VHX851975 UYB851975 UOF851975 UEJ851975 TUN851975 TKR851975 TAV851975 SQZ851975 SHD851975 RXH851975 RNL851975 RDP851975 QTT851975 QJX851975 QAB851975 PQF851975 PGJ851975 OWN851975 OMR851975 OCV851975 NSZ851975 NJD851975 MZH851975 MPL851975 MFP851975 LVT851975 LLX851975 LCB851975 KSF851975 KIJ851975 JYN851975 JOR851975 JEV851975 IUZ851975 ILD851975 IBH851975 HRL851975 HHP851975 GXT851975 GNX851975 GEB851975 FUF851975 FKJ851975 FAN851975 EQR851975 EGV851975 DWZ851975 DND851975 DDH851975 CTL851975 CJP851975 BZT851975 BPX851975 BGB851975 AWF851975 AMJ851975 ACN851975 SR851975 IV851975 C851975 WVH786439 WLL786439 WBP786439 VRT786439 VHX786439 UYB786439 UOF786439 UEJ786439 TUN786439 TKR786439 TAV786439 SQZ786439 SHD786439 RXH786439 RNL786439 RDP786439 QTT786439 QJX786439 QAB786439 PQF786439 PGJ786439 OWN786439 OMR786439 OCV786439 NSZ786439 NJD786439 MZH786439 MPL786439 MFP786439 LVT786439 LLX786439 LCB786439 KSF786439 KIJ786439 JYN786439 JOR786439 JEV786439 IUZ786439 ILD786439 IBH786439 HRL786439 HHP786439 GXT786439 GNX786439 GEB786439 FUF786439 FKJ786439 FAN786439 EQR786439 EGV786439 DWZ786439 DND786439 DDH786439 CTL786439 CJP786439 BZT786439 BPX786439 BGB786439 AWF786439 AMJ786439 ACN786439 SR786439 IV786439 C786439 WVH720903 WLL720903 WBP720903 VRT720903 VHX720903 UYB720903 UOF720903 UEJ720903 TUN720903 TKR720903 TAV720903 SQZ720903 SHD720903 RXH720903 RNL720903 RDP720903 QTT720903 QJX720903 QAB720903 PQF720903 PGJ720903 OWN720903 OMR720903 OCV720903 NSZ720903 NJD720903 MZH720903 MPL720903 MFP720903 LVT720903 LLX720903 LCB720903 KSF720903 KIJ720903 JYN720903 JOR720903 JEV720903 IUZ720903 ILD720903 IBH720903 HRL720903 HHP720903 GXT720903 GNX720903 GEB720903 FUF720903 FKJ720903 FAN720903 EQR720903 EGV720903 DWZ720903 DND720903 DDH720903 CTL720903 CJP720903 BZT720903 BPX720903 BGB720903 AWF720903 AMJ720903 ACN720903 SR720903 IV720903 C720903 WVH655367 WLL655367 WBP655367 VRT655367 VHX655367 UYB655367 UOF655367 UEJ655367 TUN655367 TKR655367 TAV655367 SQZ655367 SHD655367 RXH655367 RNL655367 RDP655367 QTT655367 QJX655367 QAB655367 PQF655367 PGJ655367 OWN655367 OMR655367 OCV655367 NSZ655367 NJD655367 MZH655367 MPL655367 MFP655367 LVT655367 LLX655367 LCB655367 KSF655367 KIJ655367 JYN655367 JOR655367 JEV655367 IUZ655367 ILD655367 IBH655367 HRL655367 HHP655367 GXT655367 GNX655367 GEB655367 FUF655367 FKJ655367 FAN655367 EQR655367 EGV655367 DWZ655367 DND655367 DDH655367 CTL655367 CJP655367 BZT655367 BPX655367 BGB655367 AWF655367 AMJ655367 ACN655367 SR655367 IV655367 C655367 WVH589831 WLL589831 WBP589831 VRT589831 VHX589831 UYB589831 UOF589831 UEJ589831 TUN589831 TKR589831 TAV589831 SQZ589831 SHD589831 RXH589831 RNL589831 RDP589831 QTT589831 QJX589831 QAB589831 PQF589831 PGJ589831 OWN589831 OMR589831 OCV589831 NSZ589831 NJD589831 MZH589831 MPL589831 MFP589831 LVT589831 LLX589831 LCB589831 KSF589831 KIJ589831 JYN589831 JOR589831 JEV589831 IUZ589831 ILD589831 IBH589831 HRL589831 HHP589831 GXT589831 GNX589831 GEB589831 FUF589831 FKJ589831 FAN589831 EQR589831 EGV589831 DWZ589831 DND589831 DDH589831 CTL589831 CJP589831 BZT589831 BPX589831 BGB589831 AWF589831 AMJ589831 ACN589831 SR589831 IV589831 C589831 WVH524295 WLL524295 WBP524295 VRT524295 VHX524295 UYB524295 UOF524295 UEJ524295 TUN524295 TKR524295 TAV524295 SQZ524295 SHD524295 RXH524295 RNL524295 RDP524295 QTT524295 QJX524295 QAB524295 PQF524295 PGJ524295 OWN524295 OMR524295 OCV524295 NSZ524295 NJD524295 MZH524295 MPL524295 MFP524295 LVT524295 LLX524295 LCB524295 KSF524295 KIJ524295 JYN524295 JOR524295 JEV524295 IUZ524295 ILD524295 IBH524295 HRL524295 HHP524295 GXT524295 GNX524295 GEB524295 FUF524295 FKJ524295 FAN524295 EQR524295 EGV524295 DWZ524295 DND524295 DDH524295 CTL524295 CJP524295 BZT524295 BPX524295 BGB524295 AWF524295 AMJ524295 ACN524295 SR524295 IV524295 C524295 WVH458759 WLL458759 WBP458759 VRT458759 VHX458759 UYB458759 UOF458759 UEJ458759 TUN458759 TKR458759 TAV458759 SQZ458759 SHD458759 RXH458759 RNL458759 RDP458759 QTT458759 QJX458759 QAB458759 PQF458759 PGJ458759 OWN458759 OMR458759 OCV458759 NSZ458759 NJD458759 MZH458759 MPL458759 MFP458759 LVT458759 LLX458759 LCB458759 KSF458759 KIJ458759 JYN458759 JOR458759 JEV458759 IUZ458759 ILD458759 IBH458759 HRL458759 HHP458759 GXT458759 GNX458759 GEB458759 FUF458759 FKJ458759 FAN458759 EQR458759 EGV458759 DWZ458759 DND458759 DDH458759 CTL458759 CJP458759 BZT458759 BPX458759 BGB458759 AWF458759 AMJ458759 ACN458759 SR458759 IV458759 C458759 WVH393223 WLL393223 WBP393223 VRT393223 VHX393223 UYB393223 UOF393223 UEJ393223 TUN393223 TKR393223 TAV393223 SQZ393223 SHD393223 RXH393223 RNL393223 RDP393223 QTT393223 QJX393223 QAB393223 PQF393223 PGJ393223 OWN393223 OMR393223 OCV393223 NSZ393223 NJD393223 MZH393223 MPL393223 MFP393223 LVT393223 LLX393223 LCB393223 KSF393223 KIJ393223 JYN393223 JOR393223 JEV393223 IUZ393223 ILD393223 IBH393223 HRL393223 HHP393223 GXT393223 GNX393223 GEB393223 FUF393223 FKJ393223 FAN393223 EQR393223 EGV393223 DWZ393223 DND393223 DDH393223 CTL393223 CJP393223 BZT393223 BPX393223 BGB393223 AWF393223 AMJ393223 ACN393223 SR393223 IV393223 C393223 WVH327687 WLL327687 WBP327687 VRT327687 VHX327687 UYB327687 UOF327687 UEJ327687 TUN327687 TKR327687 TAV327687 SQZ327687 SHD327687 RXH327687 RNL327687 RDP327687 QTT327687 QJX327687 QAB327687 PQF327687 PGJ327687 OWN327687 OMR327687 OCV327687 NSZ327687 NJD327687 MZH327687 MPL327687 MFP327687 LVT327687 LLX327687 LCB327687 KSF327687 KIJ327687 JYN327687 JOR327687 JEV327687 IUZ327687 ILD327687 IBH327687 HRL327687 HHP327687 GXT327687 GNX327687 GEB327687 FUF327687 FKJ327687 FAN327687 EQR327687 EGV327687 DWZ327687 DND327687 DDH327687 CTL327687 CJP327687 BZT327687 BPX327687 BGB327687 AWF327687 AMJ327687 ACN327687 SR327687 IV327687 C327687 WVH262151 WLL262151 WBP262151 VRT262151 VHX262151 UYB262151 UOF262151 UEJ262151 TUN262151 TKR262151 TAV262151 SQZ262151 SHD262151 RXH262151 RNL262151 RDP262151 QTT262151 QJX262151 QAB262151 PQF262151 PGJ262151 OWN262151 OMR262151 OCV262151 NSZ262151 NJD262151 MZH262151 MPL262151 MFP262151 LVT262151 LLX262151 LCB262151 KSF262151 KIJ262151 JYN262151 JOR262151 JEV262151 IUZ262151 ILD262151 IBH262151 HRL262151 HHP262151 GXT262151 GNX262151 GEB262151 FUF262151 FKJ262151 FAN262151 EQR262151 EGV262151 DWZ262151 DND262151 DDH262151 CTL262151 CJP262151 BZT262151 BPX262151 BGB262151 AWF262151 AMJ262151 ACN262151 SR262151 IV262151 C262151 WVH196615 WLL196615 WBP196615 VRT196615 VHX196615 UYB196615 UOF196615 UEJ196615 TUN196615 TKR196615 TAV196615 SQZ196615 SHD196615 RXH196615 RNL196615 RDP196615 QTT196615 QJX196615 QAB196615 PQF196615 PGJ196615 OWN196615 OMR196615 OCV196615 NSZ196615 NJD196615 MZH196615 MPL196615 MFP196615 LVT196615 LLX196615 LCB196615 KSF196615 KIJ196615 JYN196615 JOR196615 JEV196615 IUZ196615 ILD196615 IBH196615 HRL196615 HHP196615 GXT196615 GNX196615 GEB196615 FUF196615 FKJ196615 FAN196615 EQR196615 EGV196615 DWZ196615 DND196615 DDH196615 CTL196615 CJP196615 BZT196615 BPX196615 BGB196615 AWF196615 AMJ196615 ACN196615 SR196615 IV196615 C196615 WVH131079 WLL131079 WBP131079 VRT131079 VHX131079 UYB131079 UOF131079 UEJ131079 TUN131079 TKR131079 TAV131079 SQZ131079 SHD131079 RXH131079 RNL131079 RDP131079 QTT131079 QJX131079 QAB131079 PQF131079 PGJ131079 OWN131079 OMR131079 OCV131079 NSZ131079 NJD131079 MZH131079 MPL131079 MFP131079 LVT131079 LLX131079 LCB131079 KSF131079 KIJ131079 JYN131079 JOR131079 JEV131079 IUZ131079 ILD131079 IBH131079 HRL131079 HHP131079 GXT131079 GNX131079 GEB131079 FUF131079 FKJ131079 FAN131079 EQR131079 EGV131079 DWZ131079 DND131079 DDH131079 CTL131079 CJP131079 BZT131079 BPX131079 BGB131079 AWF131079 AMJ131079 ACN131079 SR131079 IV131079 C131079 WVH65543 WLL65543 WBP65543 VRT65543 VHX65543 UYB65543 UOF65543 UEJ65543 TUN65543 TKR65543 TAV65543 SQZ65543 SHD65543 RXH65543 RNL65543 RDP65543 QTT65543 QJX65543 QAB65543 PQF65543 PGJ65543 OWN65543 OMR65543 OCV65543 NSZ65543 NJD65543 MZH65543 MPL65543 MFP65543 LVT65543 LLX65543 LCB65543 KSF65543 KIJ65543 JYN65543 JOR65543 JEV65543 IUZ65543 ILD65543 IBH65543 HRL65543 HHP65543 GXT65543 GNX65543 GEB65543 FUF65543 FKJ65543 FAN65543 EQR65543 EGV65543 DWZ65543 DND65543 DDH65543 CTL65543 CJP65543 BZT65543 BPX65543 BGB65543 AWF65543 AMJ65543 ACN65543 SR65543 IV65543 C65543 WLL983047">
      <formula1>0</formula1>
      <formula2>1</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39</vt:i4>
      </vt:variant>
    </vt:vector>
  </HeadingPairs>
  <TitlesOfParts>
    <vt:vector size="39" baseType="lpstr">
      <vt:lpstr>EVALUACION PROPUESTAS</vt:lpstr>
      <vt:lpstr>CONSL PROPONENTES POR GRUPO</vt:lpstr>
      <vt:lpstr>PROFESIONALES DE COLOMBIA G1</vt:lpstr>
      <vt:lpstr>FUN ACEPTA EL CAMBIO G1</vt:lpstr>
      <vt:lpstr> FUN. YANAPA G2</vt:lpstr>
      <vt:lpstr>FUN DAR PARA RECIBIR G3</vt:lpstr>
      <vt:lpstr>FORJADORAS PERDOMO G 4</vt:lpstr>
      <vt:lpstr>FUN FUTURO EN PRESENTE G5</vt:lpstr>
      <vt:lpstr>FUND SAN LORENZO G8</vt:lpstr>
      <vt:lpstr>UNION PENSAMIENTO DE HOY G9</vt:lpstr>
      <vt:lpstr>FUNDACION HOGAR INTEGRAL G10</vt:lpstr>
      <vt:lpstr>FUN SOCIAL POR BOGOTA G11</vt:lpstr>
      <vt:lpstr>FUN ESPERANZA VIVA G12</vt:lpstr>
      <vt:lpstr> FUNDACION SOCIAL VIVE COL G13</vt:lpstr>
      <vt:lpstr>FUNGESCOL G 13</vt:lpstr>
      <vt:lpstr> CORPORACION ED MINUTO DIOS G13</vt:lpstr>
      <vt:lpstr>FUN ACEPTA EL CAMBIO G13</vt:lpstr>
      <vt:lpstr>FUNGESCOL G 14</vt:lpstr>
      <vt:lpstr>SOLIDARIDAD POR COLOMB G15</vt:lpstr>
      <vt:lpstr>FUND ARCO IRIS G16</vt:lpstr>
      <vt:lpstr>FUNDACION SOCIAL CRECER G17</vt:lpstr>
      <vt:lpstr>EL PORTAL G 18</vt:lpstr>
      <vt:lpstr>GRUPO CEIBA G19</vt:lpstr>
      <vt:lpstr>HOGAR INFANTIL RUTAS DE  G20</vt:lpstr>
      <vt:lpstr>FUNDACION PADRE DAMIAN G21</vt:lpstr>
      <vt:lpstr>CENT INFANTIL MADRE DE DIOS G22</vt:lpstr>
      <vt:lpstr>FUNDACION GOTA DE LECHE G24</vt:lpstr>
      <vt:lpstr>JARDIN INFANTIL OBRERO G25</vt:lpstr>
      <vt:lpstr>DEJANDO HUELLA  G26 </vt:lpstr>
      <vt:lpstr>DEJANDO HUELLA  G 27</vt:lpstr>
      <vt:lpstr>U.T BOGOTA SUEÑA 2015 G28</vt:lpstr>
      <vt:lpstr>COPROGRESO G28</vt:lpstr>
      <vt:lpstr>FUNGESCOL G28</vt:lpstr>
      <vt:lpstr>FUND ED WESLEYANA NORTE G29</vt:lpstr>
      <vt:lpstr> FUNGESCOL G 29</vt:lpstr>
      <vt:lpstr>UT BOGOTA SUEÑA 2015 G29</vt:lpstr>
      <vt:lpstr>FUNGESCOL G 30</vt:lpstr>
      <vt:lpstr>UT. BOGOTA SUEÑA2015 G30</vt:lpstr>
      <vt:lpstr>HNAS FRANCISCANA DEL ESPIR  G30</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Marcela Rojas Murcia</dc:creator>
  <cp:lastModifiedBy>MATC01</cp:lastModifiedBy>
  <cp:lastPrinted>2015-01-20T01:52:40Z</cp:lastPrinted>
  <dcterms:created xsi:type="dcterms:W3CDTF">2015-01-19T23:39:09Z</dcterms:created>
  <dcterms:modified xsi:type="dcterms:W3CDTF">2017-11-13T15:27:58Z</dcterms:modified>
</cp:coreProperties>
</file>